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averde\Downloads\"/>
    </mc:Choice>
  </mc:AlternateContent>
  <bookViews>
    <workbookView xWindow="0" yWindow="0" windowWidth="23910" windowHeight="7560" firstSheet="4" activeTab="8"/>
  </bookViews>
  <sheets>
    <sheet name="Objetivo e Indicadores " sheetId="1" r:id="rId1"/>
    <sheet name="Gestión de Riesgos" sheetId="2" r:id="rId2"/>
    <sheet name="Riesgos de Corrupción" sheetId="3" state="hidden" r:id="rId3"/>
    <sheet name="Mapa Riesgos de corrupción" sheetId="4" r:id="rId4"/>
    <sheet name="Racionalización de Trámites" sheetId="5" r:id="rId5"/>
    <sheet name="RendiciónCuentas" sheetId="11" r:id="rId6"/>
    <sheet name="Atención al Ciudadano" sheetId="7" r:id="rId7"/>
    <sheet name="Tranparencia y Acceso a Inf. " sheetId="8" r:id="rId8"/>
    <sheet name="Integridad" sheetId="9" r:id="rId9"/>
    <sheet name="Hoja2" sheetId="10" state="hidden" r:id="rId10"/>
  </sheets>
  <externalReferences>
    <externalReference r:id="rId11"/>
    <externalReference r:id="rId12"/>
    <externalReference r:id="rId13"/>
  </externalReferences>
  <definedNames>
    <definedName name="A" localSheetId="1">#REF!</definedName>
    <definedName name="A" localSheetId="3">#REF!</definedName>
    <definedName name="A" localSheetId="5">#REF!</definedName>
    <definedName name="A">#REF!</definedName>
    <definedName name="A_Obj1" localSheetId="1">#REF!</definedName>
    <definedName name="A_Obj1" localSheetId="3">#REF!</definedName>
    <definedName name="A_Obj1" localSheetId="5">#REF!</definedName>
    <definedName name="A_Obj1">#REF!</definedName>
    <definedName name="A_Obj2" localSheetId="1">#REF!</definedName>
    <definedName name="A_Obj2" localSheetId="3">#REF!</definedName>
    <definedName name="A_Obj2" localSheetId="5">#REF!</definedName>
    <definedName name="A_Obj2">#REF!</definedName>
    <definedName name="A_Obj3" localSheetId="1">#REF!</definedName>
    <definedName name="A_Obj3" localSheetId="3">#REF!</definedName>
    <definedName name="A_Obj3" localSheetId="5">#REF!</definedName>
    <definedName name="A_Obj3">#REF!</definedName>
    <definedName name="A_Obj4" localSheetId="1">#REF!</definedName>
    <definedName name="A_Obj4" localSheetId="3">#REF!</definedName>
    <definedName name="A_Obj4" localSheetId="5">#REF!</definedName>
    <definedName name="A_Obj4">#REF!</definedName>
    <definedName name="Acc_1" localSheetId="1">#REF!</definedName>
    <definedName name="Acc_1" localSheetId="3">#REF!</definedName>
    <definedName name="Acc_1" localSheetId="5">#REF!</definedName>
    <definedName name="Acc_1">#REF!</definedName>
    <definedName name="acc_10" localSheetId="1">#REF!</definedName>
    <definedName name="acc_10" localSheetId="3">#REF!</definedName>
    <definedName name="acc_10" localSheetId="5">#REF!</definedName>
    <definedName name="acc_10">#REF!</definedName>
    <definedName name="Acc_2" localSheetId="1">#REF!</definedName>
    <definedName name="Acc_2" localSheetId="3">#REF!</definedName>
    <definedName name="Acc_2" localSheetId="5">#REF!</definedName>
    <definedName name="Acc_2">#REF!</definedName>
    <definedName name="Acc_22" localSheetId="1">#REF!</definedName>
    <definedName name="Acc_22" localSheetId="3">#REF!</definedName>
    <definedName name="Acc_22" localSheetId="5">#REF!</definedName>
    <definedName name="Acc_22">#REF!</definedName>
    <definedName name="Acc_3" localSheetId="1">#REF!</definedName>
    <definedName name="Acc_3" localSheetId="3">#REF!</definedName>
    <definedName name="Acc_3" localSheetId="5">#REF!</definedName>
    <definedName name="Acc_3">#REF!</definedName>
    <definedName name="Acc_4" localSheetId="1">#REF!</definedName>
    <definedName name="Acc_4" localSheetId="3">#REF!</definedName>
    <definedName name="Acc_4" localSheetId="5">#REF!</definedName>
    <definedName name="Acc_4">#REF!</definedName>
    <definedName name="Acc_5" localSheetId="1">#REF!</definedName>
    <definedName name="Acc_5" localSheetId="3">#REF!</definedName>
    <definedName name="Acc_5" localSheetId="5">#REF!</definedName>
    <definedName name="Acc_5">#REF!</definedName>
    <definedName name="Acc_6" localSheetId="1">#REF!</definedName>
    <definedName name="Acc_6" localSheetId="3">#REF!</definedName>
    <definedName name="Acc_6" localSheetId="5">#REF!</definedName>
    <definedName name="Acc_6">#REF!</definedName>
    <definedName name="Acc_7" localSheetId="1">#REF!</definedName>
    <definedName name="Acc_7" localSheetId="3">#REF!</definedName>
    <definedName name="Acc_7" localSheetId="5">#REF!</definedName>
    <definedName name="Acc_7">#REF!</definedName>
    <definedName name="Acc_8" localSheetId="1">#REF!</definedName>
    <definedName name="Acc_8" localSheetId="3">#REF!</definedName>
    <definedName name="Acc_8" localSheetId="5">#REF!</definedName>
    <definedName name="Acc_8">#REF!</definedName>
    <definedName name="Acc_9" localSheetId="1">#REF!</definedName>
    <definedName name="Acc_9" localSheetId="3">#REF!</definedName>
    <definedName name="Acc_9" localSheetId="5">#REF!</definedName>
    <definedName name="Acc_9">#REF!</definedName>
    <definedName name="acc_d" localSheetId="1">#REF!</definedName>
    <definedName name="acc_d" localSheetId="3">#REF!</definedName>
    <definedName name="acc_d" localSheetId="5">#REF!</definedName>
    <definedName name="acc_d">#REF!</definedName>
    <definedName name="accdd" localSheetId="1">#REF!</definedName>
    <definedName name="accdd" localSheetId="3">#REF!</definedName>
    <definedName name="accdd" localSheetId="5">#REF!</definedName>
    <definedName name="accdd">#REF!</definedName>
    <definedName name="accddas" localSheetId="1">#REF!</definedName>
    <definedName name="accddas" localSheetId="3">#REF!</definedName>
    <definedName name="accddas" localSheetId="5">#REF!</definedName>
    <definedName name="accddas">#REF!</definedName>
    <definedName name="Actcontrol">'[1]Explicación de los campos'!$AU$2:$AU$3</definedName>
    <definedName name="Afecta" localSheetId="5">[2]Hoja2!$AM$2:$AM$3</definedName>
    <definedName name="Afecta">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1">#REF!</definedName>
    <definedName name="ciudadano" localSheetId="3">#REF!</definedName>
    <definedName name="ciudadano" localSheetId="5">#REF!</definedName>
    <definedName name="ciudadano">#REF!</definedName>
    <definedName name="clase">'[2]Explicación de los campos'!$G$2:$G$7</definedName>
    <definedName name="Confidencialidad" localSheetId="5">[2]Hoja2!$N$3:$N$7</definedName>
    <definedName name="Confidencialidad">Hoja2!$N$3:$N$7</definedName>
    <definedName name="ControlTipo" localSheetId="5">[3]Hoja2!$AI$3:$AI$6</definedName>
    <definedName name="ControlTipo">Hoja2!$AI$3:$AI$6</definedName>
    <definedName name="Departamentos" localSheetId="1">#REF!</definedName>
    <definedName name="Departamentos" localSheetId="3">#REF!</definedName>
    <definedName name="Departamentos" localSheetId="5">#REF!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1">#REF!</definedName>
    <definedName name="Fuentes" localSheetId="3">#REF!</definedName>
    <definedName name="Fuentes" localSheetId="5">#REF!</definedName>
    <definedName name="Fuentes">#REF!</definedName>
    <definedName name="hola" localSheetId="1">#REF!</definedName>
    <definedName name="hola" localSheetId="3">#REF!</definedName>
    <definedName name="hola" localSheetId="5">#REF!</definedName>
    <definedName name="hola">#REF!</definedName>
    <definedName name="Indicadores" localSheetId="1">#REF!</definedName>
    <definedName name="Indicadores" localSheetId="3">#REF!</definedName>
    <definedName name="Indicadores" localSheetId="5">#REF!</definedName>
    <definedName name="Indicadores">#REF!</definedName>
    <definedName name="m" localSheetId="1">#REF!</definedName>
    <definedName name="m" localSheetId="3">#REF!</definedName>
    <definedName name="m" localSheetId="5">#REF!</definedName>
    <definedName name="m">#REF!</definedName>
    <definedName name="Monica" localSheetId="1">#REF!</definedName>
    <definedName name="Monica" localSheetId="3">#REF!</definedName>
    <definedName name="Monica" localSheetId="5">#REF!</definedName>
    <definedName name="Monica">#REF!</definedName>
    <definedName name="Objetivos" localSheetId="1">#REF!</definedName>
    <definedName name="Objetivos" localSheetId="3">#REF!</definedName>
    <definedName name="Objetivos" localSheetId="5">#REF!</definedName>
    <definedName name="Objetivos">#REF!</definedName>
    <definedName name="Objjj" localSheetId="1">#REF!</definedName>
    <definedName name="Objjj" localSheetId="3">#REF!</definedName>
    <definedName name="Objjj" localSheetId="5">#REF!</definedName>
    <definedName name="Objjj">#REF!</definedName>
    <definedName name="obkk" localSheetId="1">#REF!</definedName>
    <definedName name="obkk" localSheetId="3">#REF!</definedName>
    <definedName name="obkk" localSheetId="5">#REF!</definedName>
    <definedName name="obkk">#REF!</definedName>
    <definedName name="Periodicidad">'[1]Explicación de los campos'!$AS$8:$AS$9</definedName>
    <definedName name="Posibilidad" localSheetId="5">[3]Hoja2!$H$3:$H$7</definedName>
    <definedName name="Posibilidad" localSheetId="2">Hoja2!$H$3:$H$7</definedName>
    <definedName name="Posibilidad">Hoja2!$H$3:$H$7</definedName>
    <definedName name="Proposito">'[1]Explicación de los campos'!$AS$11:$AS$13</definedName>
    <definedName name="RiesgoClase3">'[3]Explicación de los campos'!$G$2:$G$8</definedName>
    <definedName name="SiNo" localSheetId="5">[3]Hoja2!$AK$3:$AK$4</definedName>
    <definedName name="sino" localSheetId="2">Hoja2!$AK$3:$AK$4</definedName>
    <definedName name="SiNo">Hoja2!$AK$3:$AK$4</definedName>
  </definedNames>
  <calcPr calcId="152511"/>
</workbook>
</file>

<file path=xl/calcChain.xml><?xml version="1.0" encoding="utf-8"?>
<calcChain xmlns="http://schemas.openxmlformats.org/spreadsheetml/2006/main">
  <c r="K18" i="11" l="1"/>
  <c r="AC7" i="10" l="1"/>
  <c r="X7" i="10"/>
  <c r="S7" i="10"/>
  <c r="N7" i="10"/>
  <c r="H7" i="10"/>
  <c r="AC6" i="10"/>
  <c r="X6" i="10"/>
  <c r="S6" i="10"/>
  <c r="N6" i="10"/>
  <c r="H6" i="10"/>
  <c r="AC5" i="10"/>
  <c r="X5" i="10"/>
  <c r="S5" i="10"/>
  <c r="N5" i="10"/>
  <c r="H5" i="10"/>
  <c r="AC4" i="10"/>
  <c r="X4" i="10"/>
  <c r="S4" i="10"/>
  <c r="N4" i="10"/>
  <c r="H4" i="10"/>
  <c r="AC3" i="10"/>
  <c r="X3" i="10"/>
  <c r="S3" i="10"/>
  <c r="N3" i="10"/>
  <c r="H3" i="10"/>
  <c r="AZ161" i="4"/>
  <c r="AX161" i="4"/>
  <c r="AV161" i="4"/>
  <c r="AT161" i="4"/>
  <c r="AR161" i="4"/>
  <c r="AP161" i="4"/>
  <c r="AN161" i="4"/>
  <c r="AZ160" i="4"/>
  <c r="AX160" i="4"/>
  <c r="AV160" i="4"/>
  <c r="AT160" i="4"/>
  <c r="AR160" i="4"/>
  <c r="AP160" i="4"/>
  <c r="AN160" i="4"/>
  <c r="AZ159" i="4"/>
  <c r="AX159" i="4"/>
  <c r="AV159" i="4"/>
  <c r="AT159" i="4"/>
  <c r="AR159" i="4"/>
  <c r="AP159" i="4"/>
  <c r="AN159" i="4"/>
  <c r="AZ158" i="4"/>
  <c r="AX158" i="4"/>
  <c r="AV158" i="4"/>
  <c r="AT158" i="4"/>
  <c r="AR158" i="4"/>
  <c r="AP158" i="4"/>
  <c r="AN158" i="4"/>
  <c r="AZ157" i="4"/>
  <c r="AX157" i="4"/>
  <c r="AV157" i="4"/>
  <c r="AT157" i="4"/>
  <c r="AR157" i="4"/>
  <c r="AP157" i="4"/>
  <c r="AN157" i="4"/>
  <c r="BK156" i="4"/>
  <c r="AZ156" i="4"/>
  <c r="AX156" i="4"/>
  <c r="AV156" i="4"/>
  <c r="AT156" i="4"/>
  <c r="AR156" i="4"/>
  <c r="AP156" i="4"/>
  <c r="AN156" i="4"/>
  <c r="BA156" i="4" s="1"/>
  <c r="BB156" i="4" s="1"/>
  <c r="BD156" i="4" s="1"/>
  <c r="AI156" i="4"/>
  <c r="AH156" i="4"/>
  <c r="BL156" i="4" s="1"/>
  <c r="AF156" i="4"/>
  <c r="K156" i="4"/>
  <c r="AJ156" i="4" s="1"/>
  <c r="AZ155" i="4"/>
  <c r="AX155" i="4"/>
  <c r="AV155" i="4"/>
  <c r="AT155" i="4"/>
  <c r="AR155" i="4"/>
  <c r="AP155" i="4"/>
  <c r="AN155" i="4"/>
  <c r="AG155" i="4"/>
  <c r="AZ154" i="4"/>
  <c r="AX154" i="4"/>
  <c r="AV154" i="4"/>
  <c r="AT154" i="4"/>
  <c r="AR154" i="4"/>
  <c r="AP154" i="4"/>
  <c r="AN154" i="4"/>
  <c r="AZ153" i="4"/>
  <c r="AX153" i="4"/>
  <c r="AV153" i="4"/>
  <c r="AT153" i="4"/>
  <c r="AR153" i="4"/>
  <c r="AP153" i="4"/>
  <c r="AN153" i="4"/>
  <c r="AZ152" i="4"/>
  <c r="AX152" i="4"/>
  <c r="AV152" i="4"/>
  <c r="AT152" i="4"/>
  <c r="AR152" i="4"/>
  <c r="AP152" i="4"/>
  <c r="AN152" i="4"/>
  <c r="AZ151" i="4"/>
  <c r="AX151" i="4"/>
  <c r="AV151" i="4"/>
  <c r="AT151" i="4"/>
  <c r="AR151" i="4"/>
  <c r="AP151" i="4"/>
  <c r="AN151" i="4"/>
  <c r="BA150" i="4"/>
  <c r="BB150" i="4" s="1"/>
  <c r="BD150" i="4" s="1"/>
  <c r="AG150" i="4"/>
  <c r="BK150" i="4" s="1"/>
  <c r="AF150" i="4"/>
  <c r="L150" i="4"/>
  <c r="K150" i="4"/>
  <c r="AZ149" i="4"/>
  <c r="AX149" i="4"/>
  <c r="AV149" i="4"/>
  <c r="AT149" i="4"/>
  <c r="AR149" i="4"/>
  <c r="AP149" i="4"/>
  <c r="AN149" i="4"/>
  <c r="AG149" i="4"/>
  <c r="AZ148" i="4"/>
  <c r="AX148" i="4"/>
  <c r="AV148" i="4"/>
  <c r="AT148" i="4"/>
  <c r="AR148" i="4"/>
  <c r="AP148" i="4"/>
  <c r="AN148" i="4"/>
  <c r="AG148" i="4"/>
  <c r="AZ147" i="4"/>
  <c r="AX147" i="4"/>
  <c r="AV147" i="4"/>
  <c r="AT147" i="4"/>
  <c r="AR147" i="4"/>
  <c r="AP147" i="4"/>
  <c r="AN147" i="4"/>
  <c r="AG147" i="4"/>
  <c r="AZ146" i="4"/>
  <c r="AX146" i="4"/>
  <c r="AV146" i="4"/>
  <c r="AT146" i="4"/>
  <c r="AR146" i="4"/>
  <c r="AP146" i="4"/>
  <c r="AN146" i="4"/>
  <c r="AG146" i="4"/>
  <c r="AZ145" i="4"/>
  <c r="AX145" i="4"/>
  <c r="AV145" i="4"/>
  <c r="AT145" i="4"/>
  <c r="AR145" i="4"/>
  <c r="AP145" i="4"/>
  <c r="AN145" i="4"/>
  <c r="BA145" i="4" s="1"/>
  <c r="BB145" i="4" s="1"/>
  <c r="BD145" i="4" s="1"/>
  <c r="BE145" i="4" s="1"/>
  <c r="AG145" i="4"/>
  <c r="AZ144" i="4"/>
  <c r="AX144" i="4"/>
  <c r="AV144" i="4"/>
  <c r="AT144" i="4"/>
  <c r="AR144" i="4"/>
  <c r="AP144" i="4"/>
  <c r="AN144" i="4"/>
  <c r="BA144" i="4" s="1"/>
  <c r="BB144" i="4" s="1"/>
  <c r="BD144" i="4" s="1"/>
  <c r="AF144" i="4"/>
  <c r="AG144" i="4" s="1"/>
  <c r="K144" i="4"/>
  <c r="AG143" i="4"/>
  <c r="AG142" i="4"/>
  <c r="AG141" i="4"/>
  <c r="AG140" i="4"/>
  <c r="AG139" i="4"/>
  <c r="BK138" i="4"/>
  <c r="BB138" i="4"/>
  <c r="BD138" i="4" s="1"/>
  <c r="AZ138" i="4"/>
  <c r="AX138" i="4"/>
  <c r="AV138" i="4"/>
  <c r="AT138" i="4"/>
  <c r="AR138" i="4"/>
  <c r="AP138" i="4"/>
  <c r="AN138" i="4"/>
  <c r="BA138" i="4" s="1"/>
  <c r="AH138" i="4"/>
  <c r="BL138" i="4" s="1"/>
  <c r="AF138" i="4"/>
  <c r="AG138" i="4" s="1"/>
  <c r="K138" i="4"/>
  <c r="AZ137" i="4"/>
  <c r="AX137" i="4"/>
  <c r="AV137" i="4"/>
  <c r="AT137" i="4"/>
  <c r="AR137" i="4"/>
  <c r="AP137" i="4"/>
  <c r="AN137" i="4"/>
  <c r="AG137" i="4"/>
  <c r="AZ136" i="4"/>
  <c r="AX136" i="4"/>
  <c r="AV136" i="4"/>
  <c r="AT136" i="4"/>
  <c r="AR136" i="4"/>
  <c r="AP136" i="4"/>
  <c r="AN136" i="4"/>
  <c r="AG136" i="4"/>
  <c r="AZ135" i="4"/>
  <c r="AX135" i="4"/>
  <c r="AV135" i="4"/>
  <c r="AT135" i="4"/>
  <c r="AR135" i="4"/>
  <c r="AP135" i="4"/>
  <c r="AN135" i="4"/>
  <c r="AG135" i="4"/>
  <c r="AZ134" i="4"/>
  <c r="AX134" i="4"/>
  <c r="AV134" i="4"/>
  <c r="AT134" i="4"/>
  <c r="AR134" i="4"/>
  <c r="AP134" i="4"/>
  <c r="AN134" i="4"/>
  <c r="AG134" i="4"/>
  <c r="AZ133" i="4"/>
  <c r="AX133" i="4"/>
  <c r="AV133" i="4"/>
  <c r="AT133" i="4"/>
  <c r="AR133" i="4"/>
  <c r="AP133" i="4"/>
  <c r="AN133" i="4"/>
  <c r="AG133" i="4"/>
  <c r="AZ132" i="4"/>
  <c r="AX132" i="4"/>
  <c r="AV132" i="4"/>
  <c r="AT132" i="4"/>
  <c r="AR132" i="4"/>
  <c r="AP132" i="4"/>
  <c r="BA132" i="4" s="1"/>
  <c r="BB132" i="4" s="1"/>
  <c r="BD132" i="4" s="1"/>
  <c r="AN132" i="4"/>
  <c r="AF132" i="4"/>
  <c r="AG132" i="4" s="1"/>
  <c r="K132" i="4"/>
  <c r="L132" i="4" s="1"/>
  <c r="AZ131" i="4"/>
  <c r="AX131" i="4"/>
  <c r="AV131" i="4"/>
  <c r="AT131" i="4"/>
  <c r="AR131" i="4"/>
  <c r="AP131" i="4"/>
  <c r="AN131" i="4"/>
  <c r="AG131" i="4"/>
  <c r="AZ130" i="4"/>
  <c r="AX130" i="4"/>
  <c r="AV130" i="4"/>
  <c r="AT130" i="4"/>
  <c r="AR130" i="4"/>
  <c r="AP130" i="4"/>
  <c r="AN130" i="4"/>
  <c r="AG130" i="4"/>
  <c r="AZ129" i="4"/>
  <c r="AX129" i="4"/>
  <c r="AV129" i="4"/>
  <c r="AT129" i="4"/>
  <c r="AR129" i="4"/>
  <c r="AP129" i="4"/>
  <c r="AN129" i="4"/>
  <c r="AG129" i="4"/>
  <c r="AZ128" i="4"/>
  <c r="AX128" i="4"/>
  <c r="AV128" i="4"/>
  <c r="AT128" i="4"/>
  <c r="AR128" i="4"/>
  <c r="AP128" i="4"/>
  <c r="AN128" i="4"/>
  <c r="AG128" i="4"/>
  <c r="AZ127" i="4"/>
  <c r="AX127" i="4"/>
  <c r="AV127" i="4"/>
  <c r="AT127" i="4"/>
  <c r="AR127" i="4"/>
  <c r="AP127" i="4"/>
  <c r="AN127" i="4"/>
  <c r="AG127" i="4"/>
  <c r="AZ126" i="4"/>
  <c r="AX126" i="4"/>
  <c r="AV126" i="4"/>
  <c r="AT126" i="4"/>
  <c r="AR126" i="4"/>
  <c r="AP126" i="4"/>
  <c r="BA126" i="4" s="1"/>
  <c r="BB126" i="4" s="1"/>
  <c r="BD126" i="4" s="1"/>
  <c r="AN126" i="4"/>
  <c r="AH126" i="4"/>
  <c r="AI126" i="4" s="1"/>
  <c r="AF126" i="4"/>
  <c r="AG126" i="4" s="1"/>
  <c r="BK126" i="4" s="1"/>
  <c r="K126" i="4"/>
  <c r="AZ125" i="4"/>
  <c r="AX125" i="4"/>
  <c r="AV125" i="4"/>
  <c r="AT125" i="4"/>
  <c r="AR125" i="4"/>
  <c r="AP125" i="4"/>
  <c r="AN125" i="4"/>
  <c r="AG125" i="4"/>
  <c r="AZ124" i="4"/>
  <c r="AX124" i="4"/>
  <c r="AV124" i="4"/>
  <c r="AT124" i="4"/>
  <c r="AR124" i="4"/>
  <c r="AP124" i="4"/>
  <c r="BA124" i="4" s="1"/>
  <c r="BB124" i="4" s="1"/>
  <c r="BD124" i="4" s="1"/>
  <c r="BE124" i="4" s="1"/>
  <c r="AN124" i="4"/>
  <c r="AG124" i="4"/>
  <c r="AZ123" i="4"/>
  <c r="AX123" i="4"/>
  <c r="AV123" i="4"/>
  <c r="AT123" i="4"/>
  <c r="AR123" i="4"/>
  <c r="AP123" i="4"/>
  <c r="BA123" i="4" s="1"/>
  <c r="BB123" i="4" s="1"/>
  <c r="BD123" i="4" s="1"/>
  <c r="BE123" i="4" s="1"/>
  <c r="AN123" i="4"/>
  <c r="AG123" i="4"/>
  <c r="AZ122" i="4"/>
  <c r="AX122" i="4"/>
  <c r="AV122" i="4"/>
  <c r="AT122" i="4"/>
  <c r="AR122" i="4"/>
  <c r="AP122" i="4"/>
  <c r="BA122" i="4" s="1"/>
  <c r="BB122" i="4" s="1"/>
  <c r="BD122" i="4" s="1"/>
  <c r="BE122" i="4" s="1"/>
  <c r="AN122" i="4"/>
  <c r="AG122" i="4"/>
  <c r="AZ121" i="4"/>
  <c r="AX121" i="4"/>
  <c r="AV121" i="4"/>
  <c r="AT121" i="4"/>
  <c r="AR121" i="4"/>
  <c r="AP121" i="4"/>
  <c r="BA121" i="4" s="1"/>
  <c r="BB121" i="4" s="1"/>
  <c r="BD121" i="4" s="1"/>
  <c r="BE121" i="4" s="1"/>
  <c r="AN121" i="4"/>
  <c r="AG121" i="4"/>
  <c r="AZ120" i="4"/>
  <c r="AX120" i="4"/>
  <c r="AV120" i="4"/>
  <c r="AT120" i="4"/>
  <c r="AR120" i="4"/>
  <c r="AP120" i="4"/>
  <c r="BA120" i="4" s="1"/>
  <c r="BB120" i="4" s="1"/>
  <c r="BD120" i="4" s="1"/>
  <c r="AN120" i="4"/>
  <c r="AF120" i="4"/>
  <c r="AG120" i="4" s="1"/>
  <c r="K120" i="4"/>
  <c r="L120" i="4" s="1"/>
  <c r="AZ119" i="4"/>
  <c r="AX119" i="4"/>
  <c r="AV119" i="4"/>
  <c r="AT119" i="4"/>
  <c r="AR119" i="4"/>
  <c r="AP119" i="4"/>
  <c r="AN119" i="4"/>
  <c r="AG119" i="4"/>
  <c r="AZ118" i="4"/>
  <c r="AX118" i="4"/>
  <c r="AV118" i="4"/>
  <c r="AT118" i="4"/>
  <c r="AR118" i="4"/>
  <c r="AP118" i="4"/>
  <c r="AN118" i="4"/>
  <c r="AG118" i="4"/>
  <c r="AZ117" i="4"/>
  <c r="AX117" i="4"/>
  <c r="AV117" i="4"/>
  <c r="AT117" i="4"/>
  <c r="AR117" i="4"/>
  <c r="AP117" i="4"/>
  <c r="AN117" i="4"/>
  <c r="AG117" i="4"/>
  <c r="AZ116" i="4"/>
  <c r="AX116" i="4"/>
  <c r="AV116" i="4"/>
  <c r="AT116" i="4"/>
  <c r="AR116" i="4"/>
  <c r="AP116" i="4"/>
  <c r="AN116" i="4"/>
  <c r="AG116" i="4"/>
  <c r="AZ115" i="4"/>
  <c r="AX115" i="4"/>
  <c r="AV115" i="4"/>
  <c r="AT115" i="4"/>
  <c r="AR115" i="4"/>
  <c r="AP115" i="4"/>
  <c r="BA115" i="4" s="1"/>
  <c r="BB115" i="4" s="1"/>
  <c r="BD115" i="4" s="1"/>
  <c r="BE115" i="4" s="1"/>
  <c r="AN115" i="4"/>
  <c r="AG115" i="4"/>
  <c r="AZ114" i="4"/>
  <c r="AX114" i="4"/>
  <c r="AV114" i="4"/>
  <c r="AT114" i="4"/>
  <c r="AR114" i="4"/>
  <c r="AP114" i="4"/>
  <c r="BA114" i="4" s="1"/>
  <c r="BB114" i="4" s="1"/>
  <c r="BD114" i="4" s="1"/>
  <c r="AN114" i="4"/>
  <c r="AH114" i="4"/>
  <c r="AI114" i="4" s="1"/>
  <c r="AF114" i="4"/>
  <c r="AG114" i="4" s="1"/>
  <c r="BK114" i="4" s="1"/>
  <c r="K114" i="4"/>
  <c r="AZ113" i="4"/>
  <c r="AX113" i="4"/>
  <c r="AV113" i="4"/>
  <c r="AT113" i="4"/>
  <c r="AR113" i="4"/>
  <c r="AP113" i="4"/>
  <c r="AN113" i="4"/>
  <c r="AG113" i="4"/>
  <c r="AZ112" i="4"/>
  <c r="AX112" i="4"/>
  <c r="AV112" i="4"/>
  <c r="AT112" i="4"/>
  <c r="AR112" i="4"/>
  <c r="AP112" i="4"/>
  <c r="AN112" i="4"/>
  <c r="AG112" i="4"/>
  <c r="AZ111" i="4"/>
  <c r="AX111" i="4"/>
  <c r="AV111" i="4"/>
  <c r="AT111" i="4"/>
  <c r="AR111" i="4"/>
  <c r="AP111" i="4"/>
  <c r="AN111" i="4"/>
  <c r="AG111" i="4"/>
  <c r="AG110" i="4"/>
  <c r="BE109" i="4"/>
  <c r="AZ109" i="4"/>
  <c r="AX109" i="4"/>
  <c r="AV109" i="4"/>
  <c r="AT109" i="4"/>
  <c r="AR109" i="4"/>
  <c r="AP109" i="4"/>
  <c r="AN109" i="4"/>
  <c r="BA109" i="4" s="1"/>
  <c r="BB109" i="4" s="1"/>
  <c r="BD109" i="4" s="1"/>
  <c r="AG109" i="4"/>
  <c r="AZ108" i="4"/>
  <c r="AX108" i="4"/>
  <c r="AV108" i="4"/>
  <c r="AT108" i="4"/>
  <c r="AR108" i="4"/>
  <c r="AP108" i="4"/>
  <c r="AN108" i="4"/>
  <c r="AG108" i="4"/>
  <c r="AF108" i="4"/>
  <c r="L108" i="4"/>
  <c r="K108" i="4"/>
  <c r="AZ107" i="4"/>
  <c r="AX107" i="4"/>
  <c r="AV107" i="4"/>
  <c r="AT107" i="4"/>
  <c r="AR107" i="4"/>
  <c r="AP107" i="4"/>
  <c r="AN107" i="4"/>
  <c r="AG107" i="4"/>
  <c r="AZ106" i="4"/>
  <c r="AX106" i="4"/>
  <c r="AV106" i="4"/>
  <c r="AT106" i="4"/>
  <c r="AR106" i="4"/>
  <c r="AP106" i="4"/>
  <c r="AN106" i="4"/>
  <c r="AG106" i="4"/>
  <c r="AZ105" i="4"/>
  <c r="AX105" i="4"/>
  <c r="AV105" i="4"/>
  <c r="AT105" i="4"/>
  <c r="AR105" i="4"/>
  <c r="AP105" i="4"/>
  <c r="AN105" i="4"/>
  <c r="AG105" i="4"/>
  <c r="AZ104" i="4"/>
  <c r="AX104" i="4"/>
  <c r="AV104" i="4"/>
  <c r="AT104" i="4"/>
  <c r="AR104" i="4"/>
  <c r="AP104" i="4"/>
  <c r="AN104" i="4"/>
  <c r="AG104" i="4"/>
  <c r="AZ103" i="4"/>
  <c r="AX103" i="4"/>
  <c r="AV103" i="4"/>
  <c r="AT103" i="4"/>
  <c r="AR103" i="4"/>
  <c r="AP103" i="4"/>
  <c r="AN103" i="4"/>
  <c r="AG103" i="4"/>
  <c r="AZ102" i="4"/>
  <c r="AX102" i="4"/>
  <c r="AV102" i="4"/>
  <c r="AT102" i="4"/>
  <c r="AR102" i="4"/>
  <c r="AP102" i="4"/>
  <c r="AN102" i="4"/>
  <c r="BA102" i="4" s="1"/>
  <c r="BB102" i="4" s="1"/>
  <c r="BD102" i="4" s="1"/>
  <c r="AG102" i="4"/>
  <c r="AH102" i="4" s="1"/>
  <c r="BL102" i="4" s="1"/>
  <c r="AF102" i="4"/>
  <c r="L102" i="4"/>
  <c r="K102" i="4"/>
  <c r="BK96" i="4"/>
  <c r="BI96" i="4"/>
  <c r="BM96" i="4" s="1"/>
  <c r="BG96" i="4"/>
  <c r="AJ96" i="4"/>
  <c r="AH96" i="4"/>
  <c r="AF96" i="4"/>
  <c r="BK90" i="4"/>
  <c r="BM90" i="4" s="1"/>
  <c r="BI90" i="4"/>
  <c r="BG90" i="4"/>
  <c r="AH90" i="4"/>
  <c r="AJ90" i="4" s="1"/>
  <c r="AF90" i="4"/>
  <c r="BK84" i="4"/>
  <c r="BI84" i="4"/>
  <c r="BM84" i="4" s="1"/>
  <c r="BG84" i="4"/>
  <c r="AJ84" i="4"/>
  <c r="AH84" i="4"/>
  <c r="AF84" i="4"/>
  <c r="AZ83" i="4"/>
  <c r="AX83" i="4"/>
  <c r="AV83" i="4"/>
  <c r="AT83" i="4"/>
  <c r="AR83" i="4"/>
  <c r="AP83" i="4"/>
  <c r="AN83" i="4"/>
  <c r="AG83" i="4"/>
  <c r="AZ82" i="4"/>
  <c r="AX82" i="4"/>
  <c r="AV82" i="4"/>
  <c r="AT82" i="4"/>
  <c r="AR82" i="4"/>
  <c r="AP82" i="4"/>
  <c r="AN82" i="4"/>
  <c r="AG82" i="4"/>
  <c r="AZ81" i="4"/>
  <c r="AX81" i="4"/>
  <c r="AV81" i="4"/>
  <c r="AT81" i="4"/>
  <c r="AR81" i="4"/>
  <c r="AP81" i="4"/>
  <c r="AN81" i="4"/>
  <c r="AG81" i="4"/>
  <c r="AZ80" i="4"/>
  <c r="AX80" i="4"/>
  <c r="AV80" i="4"/>
  <c r="AT80" i="4"/>
  <c r="AR80" i="4"/>
  <c r="AP80" i="4"/>
  <c r="AN80" i="4"/>
  <c r="AG80" i="4"/>
  <c r="AZ79" i="4"/>
  <c r="AX79" i="4"/>
  <c r="AV79" i="4"/>
  <c r="AT79" i="4"/>
  <c r="AR79" i="4"/>
  <c r="AP79" i="4"/>
  <c r="BA79" i="4" s="1"/>
  <c r="BB79" i="4" s="1"/>
  <c r="BD79" i="4" s="1"/>
  <c r="BE79" i="4" s="1"/>
  <c r="AN79" i="4"/>
  <c r="AG79" i="4"/>
  <c r="AZ78" i="4"/>
  <c r="AX78" i="4"/>
  <c r="AV78" i="4"/>
  <c r="AT78" i="4"/>
  <c r="AR78" i="4"/>
  <c r="AP78" i="4"/>
  <c r="BA78" i="4" s="1"/>
  <c r="BB78" i="4" s="1"/>
  <c r="BD78" i="4" s="1"/>
  <c r="AN78" i="4"/>
  <c r="AF78" i="4"/>
  <c r="AG78" i="4" s="1"/>
  <c r="BK78" i="4" s="1"/>
  <c r="K78" i="4"/>
  <c r="L78" i="4" s="1"/>
  <c r="AZ77" i="4"/>
  <c r="AX77" i="4"/>
  <c r="AV77" i="4"/>
  <c r="AT77" i="4"/>
  <c r="AR77" i="4"/>
  <c r="AP77" i="4"/>
  <c r="AN77" i="4"/>
  <c r="AG77" i="4"/>
  <c r="AZ76" i="4"/>
  <c r="AX76" i="4"/>
  <c r="AV76" i="4"/>
  <c r="AT76" i="4"/>
  <c r="AR76" i="4"/>
  <c r="AP76" i="4"/>
  <c r="AN76" i="4"/>
  <c r="AG76" i="4"/>
  <c r="AZ75" i="4"/>
  <c r="AX75" i="4"/>
  <c r="AV75" i="4"/>
  <c r="AT75" i="4"/>
  <c r="AR75" i="4"/>
  <c r="AP75" i="4"/>
  <c r="BA75" i="4" s="1"/>
  <c r="BB75" i="4" s="1"/>
  <c r="BD75" i="4" s="1"/>
  <c r="BE75" i="4" s="1"/>
  <c r="AN75" i="4"/>
  <c r="AG75" i="4"/>
  <c r="AZ74" i="4"/>
  <c r="AX74" i="4"/>
  <c r="AV74" i="4"/>
  <c r="AT74" i="4"/>
  <c r="AR74" i="4"/>
  <c r="AP74" i="4"/>
  <c r="BA74" i="4" s="1"/>
  <c r="BB74" i="4" s="1"/>
  <c r="BD74" i="4" s="1"/>
  <c r="BE74" i="4" s="1"/>
  <c r="AN74" i="4"/>
  <c r="AG74" i="4"/>
  <c r="AZ73" i="4"/>
  <c r="AX73" i="4"/>
  <c r="AV73" i="4"/>
  <c r="AT73" i="4"/>
  <c r="AR73" i="4"/>
  <c r="AP73" i="4"/>
  <c r="BA73" i="4" s="1"/>
  <c r="BB73" i="4" s="1"/>
  <c r="BD73" i="4" s="1"/>
  <c r="BE73" i="4" s="1"/>
  <c r="AN73" i="4"/>
  <c r="AG73" i="4"/>
  <c r="AZ72" i="4"/>
  <c r="AX72" i="4"/>
  <c r="AV72" i="4"/>
  <c r="AT72" i="4"/>
  <c r="AR72" i="4"/>
  <c r="AP72" i="4"/>
  <c r="BA72" i="4" s="1"/>
  <c r="BB72" i="4" s="1"/>
  <c r="BD72" i="4" s="1"/>
  <c r="AN72" i="4"/>
  <c r="AH72" i="4"/>
  <c r="AI72" i="4" s="1"/>
  <c r="AF72" i="4"/>
  <c r="AG72" i="4" s="1"/>
  <c r="BK72" i="4" s="1"/>
  <c r="K72" i="4"/>
  <c r="L72" i="4" s="1"/>
  <c r="AZ71" i="4"/>
  <c r="AX71" i="4"/>
  <c r="AV71" i="4"/>
  <c r="AT71" i="4"/>
  <c r="AR71" i="4"/>
  <c r="AP71" i="4"/>
  <c r="BA71" i="4" s="1"/>
  <c r="BB71" i="4" s="1"/>
  <c r="BD71" i="4" s="1"/>
  <c r="BE71" i="4" s="1"/>
  <c r="AN71" i="4"/>
  <c r="AG71" i="4"/>
  <c r="AZ70" i="4"/>
  <c r="AX70" i="4"/>
  <c r="AV70" i="4"/>
  <c r="AT70" i="4"/>
  <c r="AR70" i="4"/>
  <c r="AP70" i="4"/>
  <c r="BA70" i="4" s="1"/>
  <c r="BB70" i="4" s="1"/>
  <c r="BD70" i="4" s="1"/>
  <c r="BE70" i="4" s="1"/>
  <c r="AN70" i="4"/>
  <c r="AG70" i="4"/>
  <c r="AZ69" i="4"/>
  <c r="AX69" i="4"/>
  <c r="AV69" i="4"/>
  <c r="AT69" i="4"/>
  <c r="AR69" i="4"/>
  <c r="AP69" i="4"/>
  <c r="BA69" i="4" s="1"/>
  <c r="BB69" i="4" s="1"/>
  <c r="BD69" i="4" s="1"/>
  <c r="AN69" i="4"/>
  <c r="AF69" i="4"/>
  <c r="AG69" i="4" s="1"/>
  <c r="L69" i="4"/>
  <c r="AZ68" i="4"/>
  <c r="AX68" i="4"/>
  <c r="AV68" i="4"/>
  <c r="AT68" i="4"/>
  <c r="AR68" i="4"/>
  <c r="AP68" i="4"/>
  <c r="AN68" i="4"/>
  <c r="AG68" i="4"/>
  <c r="AZ67" i="4"/>
  <c r="AX67" i="4"/>
  <c r="AV67" i="4"/>
  <c r="AT67" i="4"/>
  <c r="AR67" i="4"/>
  <c r="AP67" i="4"/>
  <c r="AN67" i="4"/>
  <c r="AG67" i="4"/>
  <c r="AZ66" i="4"/>
  <c r="AX66" i="4"/>
  <c r="AV66" i="4"/>
  <c r="AT66" i="4"/>
  <c r="AR66" i="4"/>
  <c r="AP66" i="4"/>
  <c r="AN66" i="4"/>
  <c r="BA66" i="4" s="1"/>
  <c r="BB66" i="4" s="1"/>
  <c r="BD66" i="4" s="1"/>
  <c r="BE66" i="4" s="1"/>
  <c r="AG66" i="4"/>
  <c r="AZ65" i="4"/>
  <c r="AX65" i="4"/>
  <c r="AV65" i="4"/>
  <c r="AT65" i="4"/>
  <c r="AR65" i="4"/>
  <c r="AP65" i="4"/>
  <c r="BA65" i="4" s="1"/>
  <c r="BB65" i="4" s="1"/>
  <c r="BD65" i="4" s="1"/>
  <c r="BE65" i="4" s="1"/>
  <c r="AN65" i="4"/>
  <c r="AG65" i="4"/>
  <c r="AZ64" i="4"/>
  <c r="AX64" i="4"/>
  <c r="AV64" i="4"/>
  <c r="AT64" i="4"/>
  <c r="AR64" i="4"/>
  <c r="AP64" i="4"/>
  <c r="BA64" i="4" s="1"/>
  <c r="BB64" i="4" s="1"/>
  <c r="BD64" i="4" s="1"/>
  <c r="BE64" i="4" s="1"/>
  <c r="AN64" i="4"/>
  <c r="AG64" i="4"/>
  <c r="AZ63" i="4"/>
  <c r="AX63" i="4"/>
  <c r="AV63" i="4"/>
  <c r="AT63" i="4"/>
  <c r="AR63" i="4"/>
  <c r="AP63" i="4"/>
  <c r="BA63" i="4" s="1"/>
  <c r="BB63" i="4" s="1"/>
  <c r="BD63" i="4" s="1"/>
  <c r="AN63" i="4"/>
  <c r="AH63" i="4"/>
  <c r="AI63" i="4" s="1"/>
  <c r="AF63" i="4"/>
  <c r="AG63" i="4" s="1"/>
  <c r="BK63" i="4" s="1"/>
  <c r="K63" i="4"/>
  <c r="L63" i="4" s="1"/>
  <c r="AZ62" i="4"/>
  <c r="AX62" i="4"/>
  <c r="AV62" i="4"/>
  <c r="AT62" i="4"/>
  <c r="AR62" i="4"/>
  <c r="AP62" i="4"/>
  <c r="AN62" i="4"/>
  <c r="AG62" i="4"/>
  <c r="AZ61" i="4"/>
  <c r="AX61" i="4"/>
  <c r="AV61" i="4"/>
  <c r="AT61" i="4"/>
  <c r="AR61" i="4"/>
  <c r="AP61" i="4"/>
  <c r="AN61" i="4"/>
  <c r="AG61" i="4"/>
  <c r="AZ60" i="4"/>
  <c r="AX60" i="4"/>
  <c r="AV60" i="4"/>
  <c r="AT60" i="4"/>
  <c r="AR60" i="4"/>
  <c r="AP60" i="4"/>
  <c r="BA60" i="4" s="1"/>
  <c r="BB60" i="4" s="1"/>
  <c r="BD60" i="4" s="1"/>
  <c r="BE60" i="4" s="1"/>
  <c r="AN60" i="4"/>
  <c r="AG60" i="4"/>
  <c r="AZ59" i="4"/>
  <c r="AX59" i="4"/>
  <c r="AV59" i="4"/>
  <c r="AT59" i="4"/>
  <c r="AR59" i="4"/>
  <c r="AP59" i="4"/>
  <c r="BA59" i="4" s="1"/>
  <c r="BB59" i="4" s="1"/>
  <c r="BD59" i="4" s="1"/>
  <c r="BE59" i="4" s="1"/>
  <c r="AN59" i="4"/>
  <c r="AG59" i="4"/>
  <c r="AZ58" i="4"/>
  <c r="AX58" i="4"/>
  <c r="AV58" i="4"/>
  <c r="AT58" i="4"/>
  <c r="AR58" i="4"/>
  <c r="AP58" i="4"/>
  <c r="BA58" i="4" s="1"/>
  <c r="BB58" i="4" s="1"/>
  <c r="BD58" i="4" s="1"/>
  <c r="BE58" i="4" s="1"/>
  <c r="AN58" i="4"/>
  <c r="AG58" i="4"/>
  <c r="AZ57" i="4"/>
  <c r="AX57" i="4"/>
  <c r="AV57" i="4"/>
  <c r="AT57" i="4"/>
  <c r="AR57" i="4"/>
  <c r="AP57" i="4"/>
  <c r="BA57" i="4" s="1"/>
  <c r="BB57" i="4" s="1"/>
  <c r="BD57" i="4" s="1"/>
  <c r="AN57" i="4"/>
  <c r="AF57" i="4"/>
  <c r="AG57" i="4" s="1"/>
  <c r="BK57" i="4" s="1"/>
  <c r="K57" i="4"/>
  <c r="L57" i="4" s="1"/>
  <c r="AZ56" i="4"/>
  <c r="AX56" i="4"/>
  <c r="AV56" i="4"/>
  <c r="AT56" i="4"/>
  <c r="AR56" i="4"/>
  <c r="AP56" i="4"/>
  <c r="AN56" i="4"/>
  <c r="AG56" i="4"/>
  <c r="AZ55" i="4"/>
  <c r="AX55" i="4"/>
  <c r="AV55" i="4"/>
  <c r="AT55" i="4"/>
  <c r="AR55" i="4"/>
  <c r="AP55" i="4"/>
  <c r="AN55" i="4"/>
  <c r="AZ54" i="4"/>
  <c r="AX54" i="4"/>
  <c r="AV54" i="4"/>
  <c r="AT54" i="4"/>
  <c r="AR54" i="4"/>
  <c r="AP54" i="4"/>
  <c r="AN54" i="4"/>
  <c r="AG54" i="4"/>
  <c r="AZ53" i="4"/>
  <c r="AX53" i="4"/>
  <c r="AV53" i="4"/>
  <c r="AT53" i="4"/>
  <c r="AR53" i="4"/>
  <c r="AP53" i="4"/>
  <c r="AN53" i="4"/>
  <c r="AG53" i="4"/>
  <c r="AZ52" i="4"/>
  <c r="AX52" i="4"/>
  <c r="AV52" i="4"/>
  <c r="AT52" i="4"/>
  <c r="AR52" i="4"/>
  <c r="AP52" i="4"/>
  <c r="AN52" i="4"/>
  <c r="AG52" i="4"/>
  <c r="BB51" i="4"/>
  <c r="BD51" i="4" s="1"/>
  <c r="BF51" i="4" s="1"/>
  <c r="BG51" i="4" s="1"/>
  <c r="BH51" i="4" s="1"/>
  <c r="BI51" i="4" s="1"/>
  <c r="BJ51" i="4" s="1"/>
  <c r="AZ51" i="4"/>
  <c r="AX51" i="4"/>
  <c r="AV51" i="4"/>
  <c r="AT51" i="4"/>
  <c r="AR51" i="4"/>
  <c r="AP51" i="4"/>
  <c r="AN51" i="4"/>
  <c r="BA51" i="4" s="1"/>
  <c r="AG51" i="4"/>
  <c r="AH51" i="4" s="1"/>
  <c r="BL51" i="4" s="1"/>
  <c r="AF51" i="4"/>
  <c r="K51" i="4"/>
  <c r="AZ50" i="4"/>
  <c r="AX50" i="4"/>
  <c r="AV50" i="4"/>
  <c r="AT50" i="4"/>
  <c r="AR50" i="4"/>
  <c r="AP50" i="4"/>
  <c r="AN50" i="4"/>
  <c r="AG50" i="4"/>
  <c r="AZ49" i="4"/>
  <c r="AX49" i="4"/>
  <c r="AV49" i="4"/>
  <c r="AT49" i="4"/>
  <c r="AR49" i="4"/>
  <c r="AP49" i="4"/>
  <c r="AN49" i="4"/>
  <c r="AG49" i="4"/>
  <c r="AZ48" i="4"/>
  <c r="AX48" i="4"/>
  <c r="AV48" i="4"/>
  <c r="AT48" i="4"/>
  <c r="AR48" i="4"/>
  <c r="AP48" i="4"/>
  <c r="AN48" i="4"/>
  <c r="AG48" i="4"/>
  <c r="AZ47" i="4"/>
  <c r="AX47" i="4"/>
  <c r="AV47" i="4"/>
  <c r="AT47" i="4"/>
  <c r="AR47" i="4"/>
  <c r="AP47" i="4"/>
  <c r="AN47" i="4"/>
  <c r="AG47" i="4"/>
  <c r="AZ46" i="4"/>
  <c r="AX46" i="4"/>
  <c r="AV46" i="4"/>
  <c r="AT46" i="4"/>
  <c r="AR46" i="4"/>
  <c r="AP46" i="4"/>
  <c r="BA46" i="4" s="1"/>
  <c r="BB46" i="4" s="1"/>
  <c r="BD46" i="4" s="1"/>
  <c r="BE46" i="4" s="1"/>
  <c r="AN46" i="4"/>
  <c r="AG46" i="4"/>
  <c r="AZ45" i="4"/>
  <c r="AX45" i="4"/>
  <c r="AV45" i="4"/>
  <c r="AT45" i="4"/>
  <c r="AR45" i="4"/>
  <c r="AP45" i="4"/>
  <c r="BA45" i="4" s="1"/>
  <c r="BB45" i="4" s="1"/>
  <c r="BD45" i="4" s="1"/>
  <c r="AN45" i="4"/>
  <c r="AF45" i="4"/>
  <c r="AG45" i="4" s="1"/>
  <c r="BK45" i="4" s="1"/>
  <c r="K45" i="4"/>
  <c r="L45" i="4" s="1"/>
  <c r="AZ44" i="4"/>
  <c r="AX44" i="4"/>
  <c r="AV44" i="4"/>
  <c r="AT44" i="4"/>
  <c r="AR44" i="4"/>
  <c r="AP44" i="4"/>
  <c r="AN44" i="4"/>
  <c r="AG44" i="4"/>
  <c r="AZ43" i="4"/>
  <c r="AX43" i="4"/>
  <c r="AV43" i="4"/>
  <c r="AT43" i="4"/>
  <c r="AR43" i="4"/>
  <c r="AP43" i="4"/>
  <c r="AN43" i="4"/>
  <c r="AG43" i="4"/>
  <c r="AZ42" i="4"/>
  <c r="AX42" i="4"/>
  <c r="AV42" i="4"/>
  <c r="AT42" i="4"/>
  <c r="AR42" i="4"/>
  <c r="AP42" i="4"/>
  <c r="AN42" i="4"/>
  <c r="AG42" i="4"/>
  <c r="AZ41" i="4"/>
  <c r="AX41" i="4"/>
  <c r="AV41" i="4"/>
  <c r="AT41" i="4"/>
  <c r="AR41" i="4"/>
  <c r="AP41" i="4"/>
  <c r="AN41" i="4"/>
  <c r="AG41" i="4"/>
  <c r="AZ40" i="4"/>
  <c r="AX40" i="4"/>
  <c r="AV40" i="4"/>
  <c r="AT40" i="4"/>
  <c r="AR40" i="4"/>
  <c r="AP40" i="4"/>
  <c r="AN40" i="4"/>
  <c r="AG40" i="4"/>
  <c r="AZ39" i="4"/>
  <c r="AX39" i="4"/>
  <c r="AV39" i="4"/>
  <c r="AT39" i="4"/>
  <c r="AR39" i="4"/>
  <c r="AP39" i="4"/>
  <c r="BA39" i="4" s="1"/>
  <c r="BB39" i="4" s="1"/>
  <c r="BD39" i="4" s="1"/>
  <c r="AN39" i="4"/>
  <c r="AH39" i="4"/>
  <c r="AI39" i="4" s="1"/>
  <c r="AF39" i="4"/>
  <c r="AG39" i="4" s="1"/>
  <c r="BK39" i="4" s="1"/>
  <c r="K39" i="4"/>
  <c r="L39" i="4" s="1"/>
  <c r="AZ38" i="4"/>
  <c r="AX38" i="4"/>
  <c r="AV38" i="4"/>
  <c r="AT38" i="4"/>
  <c r="AR38" i="4"/>
  <c r="AP38" i="4"/>
  <c r="AN38" i="4"/>
  <c r="AG38" i="4"/>
  <c r="AZ37" i="4"/>
  <c r="AX37" i="4"/>
  <c r="AV37" i="4"/>
  <c r="AT37" i="4"/>
  <c r="AR37" i="4"/>
  <c r="AP37" i="4"/>
  <c r="AN37" i="4"/>
  <c r="AG37" i="4"/>
  <c r="AZ36" i="4"/>
  <c r="AX36" i="4"/>
  <c r="AV36" i="4"/>
  <c r="AT36" i="4"/>
  <c r="AR36" i="4"/>
  <c r="AP36" i="4"/>
  <c r="AN36" i="4"/>
  <c r="AG36" i="4"/>
  <c r="AZ35" i="4"/>
  <c r="AX35" i="4"/>
  <c r="AV35" i="4"/>
  <c r="AT35" i="4"/>
  <c r="AR35" i="4"/>
  <c r="AP35" i="4"/>
  <c r="AN35" i="4"/>
  <c r="AG35" i="4"/>
  <c r="AZ34" i="4"/>
  <c r="AX34" i="4"/>
  <c r="AV34" i="4"/>
  <c r="AT34" i="4"/>
  <c r="AR34" i="4"/>
  <c r="AP34" i="4"/>
  <c r="AN34" i="4"/>
  <c r="AG34" i="4"/>
  <c r="AZ33" i="4"/>
  <c r="AX33" i="4"/>
  <c r="AV33" i="4"/>
  <c r="AT33" i="4"/>
  <c r="AR33" i="4"/>
  <c r="AP33" i="4"/>
  <c r="BA33" i="4" s="1"/>
  <c r="BB33" i="4" s="1"/>
  <c r="BD33" i="4" s="1"/>
  <c r="AN33" i="4"/>
  <c r="AF33" i="4"/>
  <c r="AG33" i="4" s="1"/>
  <c r="BK33" i="4" s="1"/>
  <c r="K33" i="4"/>
  <c r="L33" i="4" s="1"/>
  <c r="AZ32" i="4"/>
  <c r="AX32" i="4"/>
  <c r="AV32" i="4"/>
  <c r="AT32" i="4"/>
  <c r="AR32" i="4"/>
  <c r="AP32" i="4"/>
  <c r="AN32" i="4"/>
  <c r="AG32" i="4"/>
  <c r="AZ31" i="4"/>
  <c r="AX31" i="4"/>
  <c r="AV31" i="4"/>
  <c r="AT31" i="4"/>
  <c r="AR31" i="4"/>
  <c r="AP31" i="4"/>
  <c r="AN31" i="4"/>
  <c r="AG31" i="4"/>
  <c r="AZ30" i="4"/>
  <c r="AX30" i="4"/>
  <c r="AV30" i="4"/>
  <c r="AT30" i="4"/>
  <c r="AR30" i="4"/>
  <c r="AP30" i="4"/>
  <c r="BA30" i="4" s="1"/>
  <c r="BB30" i="4" s="1"/>
  <c r="BD30" i="4" s="1"/>
  <c r="BE30" i="4" s="1"/>
  <c r="AN30" i="4"/>
  <c r="AG30" i="4"/>
  <c r="AZ29" i="4"/>
  <c r="AX29" i="4"/>
  <c r="AV29" i="4"/>
  <c r="AT29" i="4"/>
  <c r="AR29" i="4"/>
  <c r="AP29" i="4"/>
  <c r="BA29" i="4" s="1"/>
  <c r="BB29" i="4" s="1"/>
  <c r="BD29" i="4" s="1"/>
  <c r="BE29" i="4" s="1"/>
  <c r="AN29" i="4"/>
  <c r="AG29" i="4"/>
  <c r="AZ28" i="4"/>
  <c r="AX28" i="4"/>
  <c r="AV28" i="4"/>
  <c r="AT28" i="4"/>
  <c r="AR28" i="4"/>
  <c r="AP28" i="4"/>
  <c r="BA28" i="4" s="1"/>
  <c r="BB28" i="4" s="1"/>
  <c r="BD28" i="4" s="1"/>
  <c r="BE28" i="4" s="1"/>
  <c r="AN28" i="4"/>
  <c r="AG28" i="4"/>
  <c r="AZ27" i="4"/>
  <c r="AX27" i="4"/>
  <c r="AV27" i="4"/>
  <c r="AT27" i="4"/>
  <c r="AR27" i="4"/>
  <c r="AP27" i="4"/>
  <c r="BA27" i="4" s="1"/>
  <c r="BB27" i="4" s="1"/>
  <c r="BD27" i="4" s="1"/>
  <c r="AN27" i="4"/>
  <c r="AH27" i="4"/>
  <c r="AI27" i="4" s="1"/>
  <c r="AF27" i="4"/>
  <c r="AG27" i="4" s="1"/>
  <c r="BK27" i="4" s="1"/>
  <c r="K27" i="4"/>
  <c r="L27" i="4" s="1"/>
  <c r="AZ26" i="4"/>
  <c r="AX26" i="4"/>
  <c r="AV26" i="4"/>
  <c r="AT26" i="4"/>
  <c r="AR26" i="4"/>
  <c r="AP26" i="4"/>
  <c r="AN26" i="4"/>
  <c r="AG26" i="4"/>
  <c r="AZ25" i="4"/>
  <c r="AX25" i="4"/>
  <c r="AV25" i="4"/>
  <c r="AT25" i="4"/>
  <c r="AR25" i="4"/>
  <c r="AP25" i="4"/>
  <c r="AN25" i="4"/>
  <c r="AG25" i="4"/>
  <c r="AZ24" i="4"/>
  <c r="AX24" i="4"/>
  <c r="AV24" i="4"/>
  <c r="AT24" i="4"/>
  <c r="AR24" i="4"/>
  <c r="AP24" i="4"/>
  <c r="AN24" i="4"/>
  <c r="AG24" i="4"/>
  <c r="AZ23" i="4"/>
  <c r="AX23" i="4"/>
  <c r="AV23" i="4"/>
  <c r="AT23" i="4"/>
  <c r="AR23" i="4"/>
  <c r="AP23" i="4"/>
  <c r="AN23" i="4"/>
  <c r="AG23" i="4"/>
  <c r="AZ22" i="4"/>
  <c r="AX22" i="4"/>
  <c r="AV22" i="4"/>
  <c r="AT22" i="4"/>
  <c r="AR22" i="4"/>
  <c r="AP22" i="4"/>
  <c r="AN22" i="4"/>
  <c r="AG22" i="4"/>
  <c r="AZ21" i="4"/>
  <c r="AX21" i="4"/>
  <c r="AV21" i="4"/>
  <c r="AT21" i="4"/>
  <c r="AR21" i="4"/>
  <c r="AP21" i="4"/>
  <c r="BA21" i="4" s="1"/>
  <c r="BB21" i="4" s="1"/>
  <c r="BD21" i="4" s="1"/>
  <c r="AN21" i="4"/>
  <c r="AF21" i="4"/>
  <c r="AG21" i="4" s="1"/>
  <c r="BK21" i="4" s="1"/>
  <c r="K21" i="4"/>
  <c r="L21" i="4" s="1"/>
  <c r="AG20" i="4"/>
  <c r="AZ19" i="4"/>
  <c r="AX19" i="4"/>
  <c r="AV19" i="4"/>
  <c r="AT19" i="4"/>
  <c r="AR19" i="4"/>
  <c r="AP19" i="4"/>
  <c r="AN19" i="4"/>
  <c r="AG19" i="4"/>
  <c r="AZ18" i="4"/>
  <c r="AX18" i="4"/>
  <c r="AV18" i="4"/>
  <c r="AT18" i="4"/>
  <c r="AR18" i="4"/>
  <c r="AP18" i="4"/>
  <c r="AN18" i="4"/>
  <c r="AG18" i="4"/>
  <c r="AZ17" i="4"/>
  <c r="AX17" i="4"/>
  <c r="AV17" i="4"/>
  <c r="AT17" i="4"/>
  <c r="AR17" i="4"/>
  <c r="AP17" i="4"/>
  <c r="AN17" i="4"/>
  <c r="AG17" i="4"/>
  <c r="BB16" i="4"/>
  <c r="BD16" i="4" s="1"/>
  <c r="BE16" i="4" s="1"/>
  <c r="AZ16" i="4"/>
  <c r="AX16" i="4"/>
  <c r="AV16" i="4"/>
  <c r="AT16" i="4"/>
  <c r="AR16" i="4"/>
  <c r="AP16" i="4"/>
  <c r="AN16" i="4"/>
  <c r="BA16" i="4" s="1"/>
  <c r="AG16" i="4"/>
  <c r="BK15" i="4"/>
  <c r="BM15" i="4" s="1"/>
  <c r="BB15" i="4"/>
  <c r="BD15" i="4" s="1"/>
  <c r="BF15" i="4" s="1"/>
  <c r="BG15" i="4" s="1"/>
  <c r="BH15" i="4" s="1"/>
  <c r="BI15" i="4" s="1"/>
  <c r="BJ15" i="4" s="1"/>
  <c r="AZ15" i="4"/>
  <c r="AX15" i="4"/>
  <c r="AV15" i="4"/>
  <c r="AT15" i="4"/>
  <c r="AR15" i="4"/>
  <c r="AP15" i="4"/>
  <c r="AN15" i="4"/>
  <c r="BA15" i="4" s="1"/>
  <c r="AI15" i="4"/>
  <c r="AG15" i="4"/>
  <c r="AH15" i="4" s="1"/>
  <c r="BL15" i="4" s="1"/>
  <c r="AF15" i="4"/>
  <c r="L15" i="4"/>
  <c r="K15" i="4"/>
  <c r="AJ15" i="4" s="1"/>
  <c r="AZ14" i="4"/>
  <c r="AX14" i="4"/>
  <c r="AV14" i="4"/>
  <c r="AT14" i="4"/>
  <c r="AR14" i="4"/>
  <c r="AP14" i="4"/>
  <c r="AN14" i="4"/>
  <c r="AG14" i="4"/>
  <c r="AZ13" i="4"/>
  <c r="AX13" i="4"/>
  <c r="AV13" i="4"/>
  <c r="AT13" i="4"/>
  <c r="AR13" i="4"/>
  <c r="AP13" i="4"/>
  <c r="AN13" i="4"/>
  <c r="AG13" i="4"/>
  <c r="BB12" i="4"/>
  <c r="BD12" i="4" s="1"/>
  <c r="BE12" i="4" s="1"/>
  <c r="AZ12" i="4"/>
  <c r="AX12" i="4"/>
  <c r="AV12" i="4"/>
  <c r="AT12" i="4"/>
  <c r="AR12" i="4"/>
  <c r="AP12" i="4"/>
  <c r="AN12" i="4"/>
  <c r="BA12" i="4" s="1"/>
  <c r="AG12" i="4"/>
  <c r="BB11" i="4"/>
  <c r="BD11" i="4" s="1"/>
  <c r="BE11" i="4" s="1"/>
  <c r="AZ11" i="4"/>
  <c r="AX11" i="4"/>
  <c r="AV11" i="4"/>
  <c r="AT11" i="4"/>
  <c r="AR11" i="4"/>
  <c r="AP11" i="4"/>
  <c r="AN11" i="4"/>
  <c r="BA11" i="4" s="1"/>
  <c r="AG11" i="4"/>
  <c r="BB10" i="4"/>
  <c r="BD10" i="4" s="1"/>
  <c r="BE10" i="4" s="1"/>
  <c r="AZ10" i="4"/>
  <c r="AX10" i="4"/>
  <c r="AV10" i="4"/>
  <c r="AT10" i="4"/>
  <c r="AR10" i="4"/>
  <c r="AP10" i="4"/>
  <c r="AN10" i="4"/>
  <c r="BA10" i="4" s="1"/>
  <c r="AG10" i="4"/>
  <c r="BK9" i="4"/>
  <c r="BB9" i="4"/>
  <c r="BD9" i="4" s="1"/>
  <c r="BF9" i="4" s="1"/>
  <c r="BG9" i="4" s="1"/>
  <c r="BH9" i="4" s="1"/>
  <c r="BI9" i="4" s="1"/>
  <c r="BJ9" i="4" s="1"/>
  <c r="AZ9" i="4"/>
  <c r="AX9" i="4"/>
  <c r="AV9" i="4"/>
  <c r="AT9" i="4"/>
  <c r="AR9" i="4"/>
  <c r="AP9" i="4"/>
  <c r="AN9" i="4"/>
  <c r="BA9" i="4" s="1"/>
  <c r="AI9" i="4"/>
  <c r="AG9" i="4"/>
  <c r="AH9" i="4" s="1"/>
  <c r="BL9" i="4" s="1"/>
  <c r="AF9" i="4"/>
  <c r="L9" i="4"/>
  <c r="K9" i="4"/>
  <c r="AJ9" i="4" s="1"/>
  <c r="BE21" i="4" l="1"/>
  <c r="BF21" i="4"/>
  <c r="BG21" i="4" s="1"/>
  <c r="BH21" i="4" s="1"/>
  <c r="BI21" i="4" s="1"/>
  <c r="BJ21" i="4" s="1"/>
  <c r="BE27" i="4"/>
  <c r="BF27" i="4"/>
  <c r="BG27" i="4" s="1"/>
  <c r="BH27" i="4" s="1"/>
  <c r="BI27" i="4" s="1"/>
  <c r="BJ27" i="4" s="1"/>
  <c r="BE45" i="4"/>
  <c r="BF45" i="4"/>
  <c r="BG45" i="4" s="1"/>
  <c r="BH45" i="4" s="1"/>
  <c r="BI45" i="4" s="1"/>
  <c r="BJ45" i="4" s="1"/>
  <c r="BE69" i="4"/>
  <c r="BF69" i="4"/>
  <c r="BG69" i="4" s="1"/>
  <c r="BH69" i="4" s="1"/>
  <c r="BI69" i="4" s="1"/>
  <c r="BJ69" i="4" s="1"/>
  <c r="BM9" i="4"/>
  <c r="BE33" i="4"/>
  <c r="BF33" i="4"/>
  <c r="BG33" i="4" s="1"/>
  <c r="BH33" i="4" s="1"/>
  <c r="BI33" i="4" s="1"/>
  <c r="BJ33" i="4" s="1"/>
  <c r="BE39" i="4"/>
  <c r="BF39" i="4"/>
  <c r="BG39" i="4" s="1"/>
  <c r="BH39" i="4" s="1"/>
  <c r="BI39" i="4" s="1"/>
  <c r="BJ39" i="4" s="1"/>
  <c r="BE57" i="4"/>
  <c r="BF57" i="4"/>
  <c r="BG57" i="4" s="1"/>
  <c r="BH57" i="4" s="1"/>
  <c r="BI57" i="4" s="1"/>
  <c r="BJ57" i="4" s="1"/>
  <c r="BE63" i="4"/>
  <c r="BF63" i="4"/>
  <c r="BG63" i="4" s="1"/>
  <c r="BH63" i="4" s="1"/>
  <c r="BI63" i="4" s="1"/>
  <c r="BJ63" i="4" s="1"/>
  <c r="BM21" i="4"/>
  <c r="BL27" i="4"/>
  <c r="BM45" i="4"/>
  <c r="BK51" i="4"/>
  <c r="BM51" i="4" s="1"/>
  <c r="BL63" i="4"/>
  <c r="BE72" i="4"/>
  <c r="BF72" i="4"/>
  <c r="BG72" i="4" s="1"/>
  <c r="BH72" i="4" s="1"/>
  <c r="BI72" i="4" s="1"/>
  <c r="BJ72" i="4" s="1"/>
  <c r="BE9" i="4"/>
  <c r="BE15" i="4"/>
  <c r="AH21" i="4"/>
  <c r="BM27" i="4"/>
  <c r="AJ27" i="4"/>
  <c r="AH33" i="4"/>
  <c r="AJ39" i="4"/>
  <c r="AH45" i="4"/>
  <c r="BE51" i="4"/>
  <c r="AH57" i="4"/>
  <c r="BM63" i="4"/>
  <c r="AJ63" i="4"/>
  <c r="BK69" i="4"/>
  <c r="BM69" i="4" s="1"/>
  <c r="AH69" i="4"/>
  <c r="BE78" i="4"/>
  <c r="BF78" i="4"/>
  <c r="BG78" i="4" s="1"/>
  <c r="BH78" i="4" s="1"/>
  <c r="BI78" i="4" s="1"/>
  <c r="BJ78" i="4" s="1"/>
  <c r="BE120" i="4"/>
  <c r="BF120" i="4"/>
  <c r="BG120" i="4" s="1"/>
  <c r="BH120" i="4" s="1"/>
  <c r="BI120" i="4" s="1"/>
  <c r="BJ120" i="4" s="1"/>
  <c r="BE126" i="4"/>
  <c r="BF126" i="4"/>
  <c r="BG126" i="4" s="1"/>
  <c r="BH126" i="4" s="1"/>
  <c r="BI126" i="4" s="1"/>
  <c r="BJ126" i="4" s="1"/>
  <c r="BM33" i="4"/>
  <c r="BL39" i="4"/>
  <c r="BF102" i="4"/>
  <c r="BG102" i="4" s="1"/>
  <c r="BH102" i="4" s="1"/>
  <c r="BI102" i="4" s="1"/>
  <c r="BJ102" i="4" s="1"/>
  <c r="BE102" i="4"/>
  <c r="BE114" i="4"/>
  <c r="BF114" i="4"/>
  <c r="BG114" i="4" s="1"/>
  <c r="BH114" i="4" s="1"/>
  <c r="BI114" i="4" s="1"/>
  <c r="BJ114" i="4" s="1"/>
  <c r="BE132" i="4"/>
  <c r="BF132" i="4"/>
  <c r="BG132" i="4" s="1"/>
  <c r="BH132" i="4" s="1"/>
  <c r="BI132" i="4" s="1"/>
  <c r="BJ132" i="4" s="1"/>
  <c r="BL72" i="4"/>
  <c r="BM78" i="4"/>
  <c r="BK108" i="4"/>
  <c r="AH108" i="4"/>
  <c r="BA108" i="4"/>
  <c r="BB108" i="4" s="1"/>
  <c r="BD108" i="4" s="1"/>
  <c r="AJ72" i="4"/>
  <c r="AH78" i="4"/>
  <c r="AJ102" i="4"/>
  <c r="AI102" i="4"/>
  <c r="BK102" i="4"/>
  <c r="BM102" i="4" s="1"/>
  <c r="AJ108" i="4"/>
  <c r="BK120" i="4"/>
  <c r="BM120" i="4" s="1"/>
  <c r="AH120" i="4"/>
  <c r="L126" i="4"/>
  <c r="AJ126" i="4"/>
  <c r="BL126" i="4"/>
  <c r="BK132" i="4"/>
  <c r="BM132" i="4" s="1"/>
  <c r="AH132" i="4"/>
  <c r="AJ138" i="4"/>
  <c r="L138" i="4"/>
  <c r="BF138" i="4"/>
  <c r="BG138" i="4" s="1"/>
  <c r="BH138" i="4" s="1"/>
  <c r="BI138" i="4" s="1"/>
  <c r="BJ138" i="4" s="1"/>
  <c r="BE138" i="4"/>
  <c r="BM138" i="4"/>
  <c r="L114" i="4"/>
  <c r="AJ114" i="4"/>
  <c r="BL114" i="4"/>
  <c r="BK144" i="4"/>
  <c r="AH144" i="4"/>
  <c r="BM114" i="4"/>
  <c r="BM126" i="4"/>
  <c r="L144" i="4"/>
  <c r="BE144" i="4"/>
  <c r="BF144" i="4"/>
  <c r="BG144" i="4" s="1"/>
  <c r="BH144" i="4" s="1"/>
  <c r="BI144" i="4" s="1"/>
  <c r="BJ144" i="4" s="1"/>
  <c r="BM150" i="4"/>
  <c r="BE156" i="4"/>
  <c r="BF156" i="4"/>
  <c r="BG156" i="4" s="1"/>
  <c r="BH156" i="4" s="1"/>
  <c r="BI156" i="4" s="1"/>
  <c r="BJ156" i="4" s="1"/>
  <c r="BF150" i="4"/>
  <c r="BG150" i="4" s="1"/>
  <c r="BH150" i="4" s="1"/>
  <c r="BI150" i="4" s="1"/>
  <c r="BJ150" i="4" s="1"/>
  <c r="BE150" i="4"/>
  <c r="AH150" i="4"/>
  <c r="L156" i="4"/>
  <c r="BL150" i="4" l="1"/>
  <c r="AI150" i="4"/>
  <c r="AI144" i="4"/>
  <c r="BL144" i="4"/>
  <c r="AI132" i="4"/>
  <c r="BL132" i="4"/>
  <c r="AJ132" i="4"/>
  <c r="BF108" i="4"/>
  <c r="BG108" i="4" s="1"/>
  <c r="BH108" i="4" s="1"/>
  <c r="BI108" i="4" s="1"/>
  <c r="BJ108" i="4" s="1"/>
  <c r="BE108" i="4"/>
  <c r="BM108" i="4"/>
  <c r="AI33" i="4"/>
  <c r="AJ33" i="4"/>
  <c r="BL33" i="4"/>
  <c r="BM156" i="4"/>
  <c r="AJ144" i="4"/>
  <c r="AJ150" i="4"/>
  <c r="BM144" i="4"/>
  <c r="AI120" i="4"/>
  <c r="BL120" i="4"/>
  <c r="AJ120" i="4"/>
  <c r="AI78" i="4"/>
  <c r="BL78" i="4"/>
  <c r="AJ78" i="4"/>
  <c r="BM72" i="4"/>
  <c r="BL108" i="4"/>
  <c r="AI108" i="4"/>
  <c r="AI69" i="4"/>
  <c r="BL69" i="4"/>
  <c r="AJ69" i="4"/>
  <c r="AI57" i="4"/>
  <c r="BL57" i="4"/>
  <c r="AJ57" i="4"/>
  <c r="AI45" i="4"/>
  <c r="AJ45" i="4"/>
  <c r="BL45" i="4"/>
  <c r="BM39" i="4"/>
  <c r="AI21" i="4"/>
  <c r="BL21" i="4"/>
  <c r="AJ21" i="4"/>
  <c r="BM57" i="4"/>
</calcChain>
</file>

<file path=xl/comments1.xml><?xml version="1.0" encoding="utf-8"?>
<comments xmlns="http://schemas.openxmlformats.org/spreadsheetml/2006/main">
  <authors>
    <author/>
  </authors>
  <commentList>
    <comment ref="AK6" authorId="0" shapeId="0">
      <text>
        <r>
          <rPr>
            <sz val="11"/>
            <rFont val="Calibri"/>
            <scheme val="minor"/>
          </rPr>
          <t>======
ID#AAAAcjvMImU
Toshiba    (2022-07-08 05:00:54)
GBG: Ver hoja "Análisis y valoración control"</t>
        </r>
      </text>
    </comment>
    <comment ref="J7" authorId="0" shapeId="0">
      <text>
        <r>
          <rPr>
            <sz val="11"/>
            <rFont val="Calibri"/>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rFont val="Calibri"/>
            <scheme val="minor"/>
          </rPr>
          <t>======
ID#AAAAcjvMIng
Camilo    (2022-07-08 05:00:54)
GBG
: en este campo se registra la persona delegada para generar el seguimiento y cargue de las actividades en el aplicativo.</t>
        </r>
      </text>
    </comment>
    <comment ref="BT7" authorId="0" shapeId="0">
      <text>
        <r>
          <rPr>
            <sz val="11"/>
            <rFont val="Calibri"/>
            <scheme val="minor"/>
          </rPr>
          <t>======
ID#AAAAcjvMIns
Camilo    (2022-07-08 05:00:54)
GBG: En este Campo se diligencia la fecha en que se registre en el aplicativo los riesgos definidos por el proceso.</t>
        </r>
      </text>
    </comment>
    <comment ref="BU7" authorId="0" shapeId="0">
      <text>
        <r>
          <rPr>
            <sz val="11"/>
            <rFont val="Calibri"/>
            <scheme val="minor"/>
          </rPr>
          <t>======
ID#AAAAcjvMImw
Camilo    (2022-07-08 05:00:54)
GBG: En este campo se registra la fecha máxima en que se va a realizar seguimiento de actividades de los controles. propuestos.</t>
        </r>
      </text>
    </comment>
    <comment ref="BV7" authorId="0" shapeId="0">
      <text>
        <r>
          <rPr>
            <sz val="11"/>
            <rFont val="Calibri"/>
            <scheme val="minor"/>
          </rPr>
          <t>======
ID#AAAAcjvMInU
Camilo    (2022-07-08 05:00:54)
GBG: En este campo se diligencia el numero que genera el aplicativo, para el riesgo registrado.</t>
        </r>
      </text>
    </comment>
    <comment ref="BW7" authorId="0" shapeId="0">
      <text>
        <r>
          <rPr>
            <sz val="11"/>
            <rFont val="Calibri"/>
            <scheme val="minor"/>
          </rPr>
          <t>======
ID#AAAAcjvMImY
Camilo    (2022-07-08 05:00:54)
GBG:Se registra cambios que se generen durante la vigencia, responsables, cambio de actividades, redacción, materializaciones , etc.</t>
        </r>
      </text>
    </comment>
    <comment ref="AM8" authorId="0" shapeId="0">
      <text>
        <r>
          <rPr>
            <sz val="11"/>
            <rFont val="Calibri"/>
            <scheme val="minor"/>
          </rPr>
          <t>======
ID#AAAAcjvMIm0
Toshiba    (2022-07-08 05:00:54)
GBG: ¿Existe un responsable asignado a la ejecu ción del control?</t>
        </r>
      </text>
    </comment>
    <comment ref="AO8" authorId="0" shapeId="0">
      <text>
        <r>
          <rPr>
            <sz val="11"/>
            <rFont val="Calibri"/>
            <scheme val="minor"/>
          </rPr>
          <t>======
ID#AAAAcjvMInA
Toshiba    (2022-07-08 05:00:54)
GBGB: ¿El responsable tiene la autoridad y adecua da segregación de funciones en la ejecución del control?</t>
        </r>
      </text>
    </comment>
    <comment ref="AQ8" authorId="0" shapeId="0">
      <text>
        <r>
          <rPr>
            <sz val="11"/>
            <rFont val="Calibri"/>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rFont val="Calibri"/>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rFont val="Calibri"/>
            <scheme val="minor"/>
          </rPr>
          <t>======
ID#AAAAcjvMInc
Toshiba    (2022-07-08 05:00:54)
GBG: ¿La fuente de información que se utiliza en el desarrollo del control es información confia ble que permita mitigar el riesgo?</t>
        </r>
      </text>
    </comment>
    <comment ref="AW8" authorId="0" shapeId="0">
      <text>
        <r>
          <rPr>
            <sz val="11"/>
            <rFont val="Calibri"/>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rFont val="Calibri"/>
            <scheme val="minor"/>
          </rPr>
          <t>======
ID#AAAAcjvMIno
Toshiba    (2022-07-08 05:00:54)
GBG: ¿Se deja evidencia o rastro de la ejecución del control que permita a cualquier tercero con la evidencia llegar a la misma conclusión?</t>
        </r>
      </text>
    </comment>
    <comment ref="BA8" authorId="0" shapeId="0">
      <text>
        <r>
          <rPr>
            <sz val="11"/>
            <rFont val="Calibri"/>
            <scheme val="minor"/>
          </rPr>
          <t>======
ID#AAAAcjvMImc
Toshiba    (2022-07-08 05:00:54)
GBG:  Ver Hoja Análisis y valoración control</t>
        </r>
      </text>
    </comment>
    <comment ref="BB8" authorId="0" shapeId="0">
      <text>
        <r>
          <rPr>
            <sz val="11"/>
            <rFont val="Calibri"/>
            <scheme val="minor"/>
          </rPr>
          <t>======
ID#AAAAcjvMInI
Toshiba    (2022-07-08 05:00:54)
GBG: Ver Tabla Diseño Control Hoja  Análisis y valoración control</t>
        </r>
      </text>
    </comment>
    <comment ref="BC8" authorId="0" shapeId="0">
      <text>
        <r>
          <rPr>
            <sz val="11"/>
            <rFont val="Calibri"/>
            <scheme val="minor"/>
          </rPr>
          <t>======
ID#AAAAcjvMInE
Toshiba    (2022-07-08 05:00:54)
GBG: Ver Tabla Ejecución Control Hoja  Análisis y valoración control</t>
        </r>
      </text>
    </comment>
    <comment ref="BE8" authorId="0" shapeId="0">
      <text>
        <r>
          <rPr>
            <sz val="11"/>
            <rFont val="Calibri"/>
            <scheme val="minor"/>
          </rPr>
          <t>======
ID#AAAAcjvMInQ
Toshiba    (2022-07-08 05:00:54)
GBG: Ver Tabla Solidez individual Control Hoja  Análisis y valoración control</t>
        </r>
      </text>
    </comment>
    <comment ref="BG8" authorId="0" shapeId="0">
      <text>
        <r>
          <rPr>
            <sz val="11"/>
            <rFont val="Calibri"/>
            <scheme val="minor"/>
          </rPr>
          <t>======
ID#AAAAcjvMInM
Toshiba    (2022-07-08 05:00:54)
GBG: Ver Tabla Solidez del conjunto Controles Hoja  Análisis y valoración control</t>
        </r>
      </text>
    </comment>
    <comment ref="G51" authorId="0" shapeId="0">
      <text>
        <r>
          <rPr>
            <sz val="11"/>
            <rFont val="Calibri"/>
            <scheme val="minor"/>
          </rPr>
          <t>======
ID#AAAAcjvMImE
Toshiba    (2022-07-08 05:00:54)
GBG: revisar redacción</t>
        </r>
      </text>
    </comment>
    <comment ref="BN90" authorId="0" shapeId="0">
      <text>
        <r>
          <rPr>
            <sz val="11"/>
            <rFont val="Calibri"/>
            <scheme val="minor"/>
          </rPr>
          <t>======
ID#AAAAbvtxYj8
Polyana Hernández López    (2022-07-08 13:13:41)
seleccionar plan de tratamiento</t>
        </r>
      </text>
    </comment>
  </commentList>
</comments>
</file>

<file path=xl/sharedStrings.xml><?xml version="1.0" encoding="utf-8"?>
<sst xmlns="http://schemas.openxmlformats.org/spreadsheetml/2006/main" count="2912" uniqueCount="1134">
  <si>
    <t>DIRECCIONAMIENTO ESTRATÉGICO Y ARTICULACIÓN GERENCIAL</t>
  </si>
  <si>
    <t>Código:                    E-DEAG-FR-049</t>
  </si>
  <si>
    <t xml:space="preserve">Versión:                             3  </t>
  </si>
  <si>
    <t xml:space="preserve">Formato  Plan Anticorrupción y de Atención al Ciudadano  </t>
  </si>
  <si>
    <t>Fecha de Aprobación: 27/12/2022</t>
  </si>
  <si>
    <t xml:space="preserve">Plan Anticorrupción y de Atención al Ciudadano                                                                                                                                                                                   </t>
  </si>
  <si>
    <t>OBJETIVOS E INDICADORES DE GESTION</t>
  </si>
  <si>
    <t>Qué es el PAAC</t>
  </si>
  <si>
    <t xml:space="preserve">Es un instrumento de tipo preventivo para el control de la corrupción, su metodología incluye cinco (5) componentes autónomos e independientes, que contienen parámetros y soporte normativo propio y existe un componente de iniciativas adicionales que permitan fortalecer su estrategia de lucha contra la corrupción.
La obligación para que las entidades formulen un Plan Anticorrupción y de Atención al Ciudadano nace del Estatuto Anticorrupción, para que propongan iniciativas dirigidas a combatir la corrupción mediante mecanismos que faciliten su prevención, control y seguimiento.
</t>
  </si>
  <si>
    <t>Objetivo</t>
  </si>
  <si>
    <t>Buscar  la transparencia de la gestión de la administración pública en el Departamento de Cundinamarca.</t>
  </si>
  <si>
    <t xml:space="preserve">Indicadores de  Gestión </t>
  </si>
  <si>
    <t>Número de actividades ejecutadas  / Número de actividades programadas * 100</t>
  </si>
  <si>
    <t>Componente 1: Gestión del Riesgo de Corrupción - Mapa de Riesgos de Corrupción</t>
  </si>
  <si>
    <t>Subcomponente</t>
  </si>
  <si>
    <t xml:space="preserve"> Actividades</t>
  </si>
  <si>
    <t>Meta o producto</t>
  </si>
  <si>
    <t xml:space="preserve">Responsable </t>
  </si>
  <si>
    <t>Fecha programada</t>
  </si>
  <si>
    <t>Actividad realizada</t>
  </si>
  <si>
    <t>Distribución
Presupuestal</t>
  </si>
  <si>
    <r>
      <rPr>
        <b/>
        <sz val="16"/>
        <color rgb="FF000000"/>
        <rFont val="Calibri"/>
      </rPr>
      <t>Subcomponente 1. P</t>
    </r>
    <r>
      <rPr>
        <sz val="16"/>
        <color rgb="FF000000"/>
        <rFont val="Calibri"/>
      </rPr>
      <t>olítica de Administración de Riesgos de Corrupción</t>
    </r>
  </si>
  <si>
    <t>1.1</t>
  </si>
  <si>
    <t>Revisar  la Política de Administración de Riesgos de la Adminsitración Departamental, según la Guía de Administración de Riesgos y Diseño de Controles expedida por el DAFP</t>
  </si>
  <si>
    <t xml:space="preserve">1, Política de Administración de Riesgos de la Adminsitración Departamental
</t>
  </si>
  <si>
    <t>Secretaría de la Función Pública</t>
  </si>
  <si>
    <t>28 de Abril de 2023</t>
  </si>
  <si>
    <t>1.2</t>
  </si>
  <si>
    <t xml:space="preserve">Socializar la Política de Administración de Riesgos de Gestión </t>
  </si>
  <si>
    <t xml:space="preserve">Registro fotografico /Planilla de Asistencia </t>
  </si>
  <si>
    <t>1.3</t>
  </si>
  <si>
    <t>Actualizar de la Guía para la Gestión de Riesgos de Corrupción y Fraude</t>
  </si>
  <si>
    <t>Guía actualizada</t>
  </si>
  <si>
    <t>Gerencia de Buen Gobierno</t>
  </si>
  <si>
    <t>1 vez durante la anulidad</t>
  </si>
  <si>
    <r>
      <rPr>
        <b/>
        <sz val="16"/>
        <color rgb="FF000000"/>
        <rFont val="Calibri"/>
      </rPr>
      <t>Subcomponente 2. C</t>
    </r>
    <r>
      <rPr>
        <sz val="16"/>
        <color rgb="FF000000"/>
        <rFont val="Calibri"/>
      </rPr>
      <t>onstrucción del Mapa de Riesgos de Corrupción</t>
    </r>
  </si>
  <si>
    <t>2.1</t>
  </si>
  <si>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</si>
  <si>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</si>
  <si>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</si>
  <si>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2.2</t>
  </si>
  <si>
    <t>Realizar socialización a los líderes de procesos y equipos de mejoramiento del Mapa de Riesgos de Corrupción 2023, así como de las estrategias o mecanismos nacionales del lucha contra la corrupción como por ejemplo, la red interinstitucional de transparencia y anticorrupción ( RITA).</t>
  </si>
  <si>
    <t>Listado de asistencia a la socialización del Mapa de Riesgos de Corrupción 2023</t>
  </si>
  <si>
    <t>Primer semestre del 2023</t>
  </si>
  <si>
    <r>
      <rPr>
        <b/>
        <sz val="16"/>
        <color rgb="FF000000"/>
        <rFont val="Calibri"/>
      </rPr>
      <t xml:space="preserve">Subcomponente 3. </t>
    </r>
    <r>
      <rPr>
        <sz val="16"/>
        <color rgb="FF000000"/>
        <rFont val="Calibri"/>
      </rPr>
      <t xml:space="preserve">Consulta y divulgación </t>
    </r>
  </si>
  <si>
    <t>3.1</t>
  </si>
  <si>
    <t>Publicar el Mapa de Riesgos de Corrupción consolidado en el portal web de la Gobernación de Cundinamarca</t>
  </si>
  <si>
    <t>Mapa de Riesgos de Corrupción publicado en el portarl web de la Gobernación de Cundinamarca</t>
  </si>
  <si>
    <t>3.2</t>
  </si>
  <si>
    <r>
      <rPr>
        <b/>
        <sz val="16"/>
        <color rgb="FF000000"/>
        <rFont val="Calibri"/>
      </rPr>
      <t>Subcomponente 4</t>
    </r>
    <r>
      <rPr>
        <sz val="16"/>
        <color rgb="FF000000"/>
        <rFont val="Calibri"/>
      </rPr>
      <t xml:space="preserve"> .Monitoreo o revisión</t>
    </r>
  </si>
  <si>
    <t>4.1</t>
  </si>
  <si>
    <t>Realizar revisión a las actividades y evidencias de los planes de acción o mejoramiento de los riesgos de corrupción, cargadas en Isolucion</t>
  </si>
  <si>
    <t>Revisión realizada y verificada en Isolucion</t>
  </si>
  <si>
    <t>De acuerdo al plan anual de riesgo de cada proceso</t>
  </si>
  <si>
    <t>4.2</t>
  </si>
  <si>
    <t>Consolidar los informes de desempeño de los controles, con  analísis de eficacia y eficiencia de los controles</t>
  </si>
  <si>
    <t>Informe de desempeño trimestral consolidado, con el monitoreo a los riesgos y análisis de efectividad y eficiencia de los controles</t>
  </si>
  <si>
    <t>30 de junio de 2023
30 de noviembre de 2023</t>
  </si>
  <si>
    <t>4.3</t>
  </si>
  <si>
    <t>Revisar el contexto estrategico si se detectan cambios en los factores internos y externos</t>
  </si>
  <si>
    <t>Análisis del contexto actualizado</t>
  </si>
  <si>
    <t>Primera y Segunda linea de Defensa (Líderes de procesos con riesgos de corrupción identificados)</t>
  </si>
  <si>
    <t>31 de marzo de 2023</t>
  </si>
  <si>
    <t>4.4</t>
  </si>
  <si>
    <t>Verificar y determinar riesgos emergentes si como resultado del monitoreo estos se manifiestan</t>
  </si>
  <si>
    <t>Informe de desempeño trimestral
Riesgos de corrupción emergentes identificados</t>
  </si>
  <si>
    <t>30 de abril de 2023
31 de julio de 2023
31 de octubre de 2023
15 de diciembre de 2023</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</si>
  <si>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</si>
  <si>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</si>
  <si>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</si>
  <si>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</si>
  <si>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2023
31 de julio de 2023
31 de octubre de 2023
 </t>
  </si>
  <si>
    <r>
      <rPr>
        <b/>
        <sz val="16"/>
        <color rgb="FF000000"/>
        <rFont val="Arial"/>
      </rPr>
      <t>Subcomponente 5.</t>
    </r>
    <r>
      <rPr>
        <sz val="16"/>
        <color rgb="FF000000"/>
        <rFont val="Arial"/>
      </rPr>
      <t xml:space="preserve"> Seguimiento</t>
    </r>
  </si>
  <si>
    <t>5.1</t>
  </si>
  <si>
    <t>Realizar seguimiento a la efectividad de los controles incorporados - Riesgos de Corrupción 2023</t>
  </si>
  <si>
    <t>Informe de seguimiento</t>
  </si>
  <si>
    <t>Oficina de Control Interno</t>
  </si>
  <si>
    <t xml:space="preserve">
30 noviembre de 2023</t>
  </si>
  <si>
    <t>Código:   E - DEAG - FR - 049</t>
  </si>
  <si>
    <t>Versión:    01</t>
  </si>
  <si>
    <t>I</t>
  </si>
  <si>
    <t>Fecha de Aprobación: 5/06/2020</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</si>
  <si>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</si>
  <si>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</si>
  <si>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</si>
  <si>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</si>
  <si>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</si>
  <si>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</si>
  <si>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</si>
  <si>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</si>
  <si>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</si>
  <si>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</si>
  <si>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</si>
  <si>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</si>
  <si>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</si>
  <si>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</si>
  <si>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</si>
  <si>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</si>
  <si>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</si>
  <si>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</si>
  <si>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</si>
  <si>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</si>
  <si>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</si>
  <si>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</si>
  <si>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</si>
  <si>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</si>
  <si>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</si>
  <si>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</si>
  <si>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</si>
  <si>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</si>
  <si>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</si>
  <si>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</si>
  <si>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</si>
  <si>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</si>
  <si>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</si>
  <si>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</si>
  <si>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</si>
  <si>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</si>
  <si>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</si>
  <si>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</si>
  <si>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</si>
  <si>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</si>
  <si>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</si>
  <si>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</si>
  <si>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</si>
  <si>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</si>
  <si>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</si>
  <si>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</si>
  <si>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</si>
  <si>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</si>
  <si>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</si>
  <si>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</si>
  <si>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</si>
  <si>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</si>
  <si>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</si>
  <si>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Responsable</t>
  </si>
  <si>
    <t>Fecha</t>
  </si>
  <si>
    <t>Evidencia</t>
  </si>
  <si>
    <t>Indicador del riesgo</t>
  </si>
  <si>
    <t>Código: E - DEAG - FR - 114</t>
  </si>
  <si>
    <t>Versión: 01</t>
  </si>
  <si>
    <t>MAPA DE RIESGOS DE CORRUPCIÓN</t>
  </si>
  <si>
    <t>Fecha de aprobación:  24/06/2022</t>
  </si>
  <si>
    <t xml:space="preserve">Nota: antes de diligenciar, por favor leer la pestaña de "Instructivo". </t>
  </si>
  <si>
    <t>Identificación del riesgo</t>
  </si>
  <si>
    <t>Análisis del riesgo inherente</t>
  </si>
  <si>
    <t>Evaluación del riesgo - Valoración de los controles</t>
  </si>
  <si>
    <t>Plan de Acción</t>
  </si>
  <si>
    <t>Referencia*</t>
  </si>
  <si>
    <t>Alcance</t>
  </si>
  <si>
    <t>Causa Inmediata</t>
  </si>
  <si>
    <t>Causa Raíz</t>
  </si>
  <si>
    <t>Descripción del Riesgo</t>
  </si>
  <si>
    <t>Clasificación del Riesgo</t>
  </si>
  <si>
    <t>Nivel de probabilidad</t>
  </si>
  <si>
    <t>Probabilidad Inherente</t>
  </si>
  <si>
    <t>%</t>
  </si>
  <si>
    <t>Suma Afirmaciones</t>
  </si>
  <si>
    <t>Calificación Impacto</t>
  </si>
  <si>
    <t>Impacto 
Inherente</t>
  </si>
  <si>
    <t>Zona de Riesgo Inherente</t>
  </si>
  <si>
    <t>No. Control</t>
  </si>
  <si>
    <t>Descripción del Control</t>
  </si>
  <si>
    <t>Aspectos a evaluar del control</t>
  </si>
  <si>
    <t>Calificación y solidez del control</t>
  </si>
  <si>
    <t>Desplazamiento probabilidad Residual Final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</si>
  <si>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</si>
  <si>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</si>
  <si>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</si>
  <si>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</si>
  <si>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</si>
  <si>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</si>
  <si>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</si>
  <si>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</si>
  <si>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</si>
  <si>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</si>
  <si>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</si>
  <si>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</si>
  <si>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</si>
  <si>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Consecuencias</t>
  </si>
  <si>
    <t>1.a</t>
  </si>
  <si>
    <t>Valor</t>
  </si>
  <si>
    <t>1.b</t>
  </si>
  <si>
    <t>Sumatoria de aspectos evaluados</t>
  </si>
  <si>
    <t>Calificación diseño del control</t>
  </si>
  <si>
    <t>Calificación solidez individual del control</t>
  </si>
  <si>
    <t>Solidez individual del control</t>
  </si>
  <si>
    <t>Calificació solidez del conjunto de controles</t>
  </si>
  <si>
    <t>Solidez del conjunto de los controles</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</si>
  <si>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</si>
  <si>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</si>
  <si>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</si>
  <si>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</si>
  <si>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</si>
  <si>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</si>
  <si>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 (Corrupción)</t>
  </si>
  <si>
    <t>Pérdida de la imagen institucional</t>
  </si>
  <si>
    <t>si</t>
  </si>
  <si>
    <t>no</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</si>
  <si>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del software de operación 
Desviación: en caso de que no se realice la validación de asignación de usuarios, se requiere la información mediante correo institucional u oficios al gerente de Sedes Operativas.
Evidencia: formato de asignación de perfiles </t>
  </si>
  <si>
    <t>Asignado</t>
  </si>
  <si>
    <t>Adecuado</t>
  </si>
  <si>
    <t>Oportuna</t>
  </si>
  <si>
    <t>Detectar</t>
  </si>
  <si>
    <t>Confiable</t>
  </si>
  <si>
    <t>Se investigan y  resuelven oportunamente</t>
  </si>
  <si>
    <t>Completa</t>
  </si>
  <si>
    <t>Fuerte</t>
  </si>
  <si>
    <t xml:space="preserve">Validar la asignacion y cierre de perfiles teniendo en cuenta las solitudes del gerente de sedes operativas, queda como evidencia la certificacion por  de asignacion y cierre de perfiles. </t>
  </si>
  <si>
    <t>Alexander Ernesto Hortua</t>
  </si>
  <si>
    <t>Gerente de sedes operativas de transito</t>
  </si>
  <si>
    <t>Dirección de servicios</t>
  </si>
  <si>
    <t>Myriam Liliana Riascos Romero</t>
  </si>
  <si>
    <t>Pérdida de confianza en lo público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</si>
  <si>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encargada de prestar los tramites. 
Desviación:  en caso de no poderse realizar la reunióbn de seguimiento a los tramites adelantados, se volverá a programar una nueva fecha de reunión (acta de reunión). 
Evidencia: acta de los tramites solicitados verificando el cumplimiento de los requisitos y tiempos establecidos</t>
  </si>
  <si>
    <t>Verificar en la plataforma RUNT que los tramites relacionados en las actas se efectuen conforme lo descrito, queda como evidencia pantallazos de revisión en la plataforma</t>
  </si>
  <si>
    <t>Deyanira Herran</t>
  </si>
  <si>
    <t>Profesional universitario</t>
  </si>
  <si>
    <t>Acorde con la aprobación de riesgos de corrupción por Gerencia de buen Gobierno</t>
  </si>
  <si>
    <t xml:space="preserve">Investigaciones penales, disciplinarias y fiscales </t>
  </si>
  <si>
    <t>Responsable: Director de Política Sectorial de la Secretaría de Transporte y Movilidad
Periodicidad: mensualmente
Propósito:  evidenciar el cumplimiento de los requisitos establecidos de los permisos que se adelantan en la dirección de Política Sectorial. 
Cómo se realiza: emitiendo certificación del cumplimiento
Desviación: En caso de que no se evidencie el cump'limiento de los requisitos, se requiere mediante correo institucional u oficios al Director de Polítoca Sectorial.
Evidencia: certificación emitida por la dirección</t>
  </si>
  <si>
    <t>Establecer seguimiento a los trmites radicados validando su ejecución mediante un informe donde se corrobore la información</t>
  </si>
  <si>
    <t>Oscar Eduardo Rocha</t>
  </si>
  <si>
    <t>Director de política sectorial</t>
  </si>
  <si>
    <t>Direccion de política sectorial</t>
  </si>
  <si>
    <t>Jorge Alberto Godoy</t>
  </si>
  <si>
    <t>Responsable: El gerente de control y vigilancia de la movilidad
Periodicidad: mensulamente
Propósito: vigilará y controlará la ejecución de los operativos que realizan los agentes de tránsito
Cómo se realiza: a traves de cronogramas 
Desviación: en caso de que no se puedan ejecutar los operativos, se replanteará el cronograma o se emitirá una certificación donde se especifique las razones del no cumplimiento de los operativos para el periodo
Evidencia: Cronograma de operativos</t>
  </si>
  <si>
    <t>Validar la ejecucion de los operativos de tránsito programados por la gerencia de control y vigilancia, queda como evidencia el cronograma de operativos y listado de vehículos inspeccionados</t>
  </si>
  <si>
    <t>Jhon Albert Mejia</t>
  </si>
  <si>
    <t>Gerente de control y vigilancia</t>
  </si>
  <si>
    <t xml:space="preserve">Myriam Liliana Riascos Romero </t>
  </si>
  <si>
    <t>Responsable:
Periodicidad:
Propósito:
Cómo se realiza:
Desviación:
Evidencia</t>
  </si>
  <si>
    <t>Manipulación indebida de la informacion de las infracciones a las normas de tránsito</t>
  </si>
  <si>
    <t>Posibilidad de recibir cualquier dádiva o beneficio a nombre propio o de terceros para evitar la sanción en los procesos administrativos contravencionales por violación a las normas de tránsito.</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</si>
  <si>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realiza:informe consolidado de todas las sedes
Desviación: en caso de que no se efectue el seguimiento a revocatorias, exoneraciones, caducidades y procesos en estados de inspección se hará requerimiento por oficio o correo electronico  
Evidencia: Informe</t>
  </si>
  <si>
    <t>Prevenir</t>
  </si>
  <si>
    <t>El gerente de sedes operativas solicita a la concesion el consolidado por cada sede operativa, que contenga la informacion de las revocatorias, exoneraciones, caducidades y ordenes de comparendos en estados de inspección; para validar con la informacion de las suministradas por los coordinadores en las actas.</t>
  </si>
  <si>
    <t xml:space="preserve">Responsable: El profesional especializado de la gerencia de sedes operativas
Periodicidad: mensualmente
Propósito: efectuar seguimiento a el inventario de procesos administrativos contravencionales por violación a las normas de tránsito que se encuentran en segunda instancia
Cómo se realiza: a traves de un informe donde se consolide la información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 </t>
  </si>
  <si>
    <t>El gerente de sedes operativas validará la información y emitirá una certificación ratificando o desvirtuando la informacion plasmada en el informe .</t>
  </si>
  <si>
    <t>Gestión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</si>
  <si>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</si>
  <si>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</si>
  <si>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Impacto negativo o hallazgos de entes de control a la Secretaria de Asuntos Internacionales</t>
  </si>
  <si>
    <t>Seleccionar empresas sin el cumplimiento de los terminos y condiciones para acceder a las acciones de internacionalización</t>
  </si>
  <si>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</si>
  <si>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r>
      <rPr>
        <b/>
        <sz val="9"/>
        <rFont val="Arial Narrow"/>
      </rPr>
      <t xml:space="preserve">Responsable: </t>
    </r>
    <r>
      <rPr>
        <sz val="9"/>
        <rFont val="Arial Narrow"/>
      </rPr>
      <t xml:space="preserve">  Jefe  de la Oficina de Asuntos Economicos Internacionales de la  Secretaría de Asuntos Internacionales. 
</t>
    </r>
    <r>
      <rPr>
        <b/>
        <sz val="9"/>
        <rFont val="Arial Narrow"/>
      </rPr>
      <t xml:space="preserve">Periodicidad: </t>
    </r>
    <r>
      <rPr>
        <sz val="9"/>
        <rFont val="Arial Narrow"/>
      </rPr>
      <t xml:space="preserve">Cada vez que  se genere una acción de fortalecimiento, alistamiento o promoción internacional, que estipule la seleccion de un numero especifico de empresas y/o asociaciones a beneficiar.
</t>
    </r>
    <r>
      <rPr>
        <b/>
        <sz val="9"/>
        <rFont val="Arial Narrow"/>
      </rPr>
      <t xml:space="preserve">Propósito: </t>
    </r>
    <r>
      <rPr>
        <sz val="9"/>
        <rFont val="Arial Narrow"/>
      </rPr>
      <t xml:space="preserve"> La selección de un numero especifico de empresas y/o asociaciones a beneficiar de acuerdo a la acción ofertada.
</t>
    </r>
    <r>
      <rPr>
        <b/>
        <sz val="9"/>
        <rFont val="Arial Narrow"/>
      </rPr>
      <t>Cómo se realiza:</t>
    </r>
    <r>
      <rPr>
        <sz val="9"/>
        <rFont val="Arial Narrow"/>
      </rPr>
      <t xml:space="preserve">  Los profesionales de la Secretaría de Asuntos Internacionales identificaran las acciones y/u oportunidades de oferta propia, de otras entidades públicas y/o privadas a nivel local, nacional e internacional que permitan el fortalecimiento, alistamiento y/o promoción de la internacionalización, diligenciando para tal efecto el Formato Matriz de acciones, oportunidades y/o necesidades para la internacionalización, una vez se perciba la oferta que requiera la selección de un numero especifico de empresas y/o asociaciones a beneficiar se deberan establecer los términos y condiciones para la selección, en el que se determine el cronograma y modalidad de selección, los cuales serán socializados por los medios idóneos establecidos principalmente en los medios de comunicación oficiales de la Gobernación de Cundinamarca, asi como las evidencias que genere el cronograma.  El proceso de decisión deberá ser soportado en acta de reunión. 
</t>
    </r>
    <r>
      <rPr>
        <b/>
        <sz val="9"/>
        <rFont val="Arial Narrow"/>
      </rPr>
      <t xml:space="preserve">Desviación: </t>
    </r>
    <r>
      <rPr>
        <sz val="9"/>
        <rFont val="Arial Narrow"/>
      </rPr>
      <t xml:space="preserve">En el caso que la oferta corresponda a una decisión conjunta entre la Secretaría de Asuntos Internacionales y un socio estratégico, se determinaran los terminos y condiciones a aplicar. 
</t>
    </r>
    <r>
      <rPr>
        <b/>
        <sz val="9"/>
        <rFont val="Arial Narrow"/>
      </rPr>
      <t>Evidencia:</t>
    </r>
    <r>
      <rPr>
        <sz val="9"/>
        <rFont val="Arial Narrow"/>
      </rPr>
      <t xml:space="preserve">  Publicación de los términos y condiciones; y  resultados del proceso de selección en los medios de comunicación oficiales de la Gobernación de Cundinamarca. </t>
    </r>
  </si>
  <si>
    <t>Reducir (mitigar)</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</si>
  <si>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publicación de resultados del proceso de selección en los medios de comunicación oficiales de la Gobernación de Cundinamarca. </t>
  </si>
  <si>
    <t>José Vicente Gutierrez</t>
  </si>
  <si>
    <t>Jefe de la Oficina de Asuntos Economicos Internacionales</t>
  </si>
  <si>
    <t xml:space="preserve">Secretaria de Asuntos Internacionales </t>
  </si>
  <si>
    <t>Marcela Machado Acevedo</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</si>
  <si>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</si>
  <si>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</si>
  <si>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</si>
  <si>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o alteración de la información tributaria</t>
  </si>
  <si>
    <r>
      <rPr>
        <sz val="11"/>
        <rFont val="Arial Narrow"/>
      </rPr>
      <t>Posibilidad de recibir cualquier dádiva o beneficio a nombre propio o de terceros para permitir la evasión de las obligaciones tributarias y de las sanciones o multas impuestas ya sea mediante conductas desplegadas por funcionarios de la</t>
    </r>
    <r>
      <rPr>
        <sz val="11"/>
        <color rgb="FF00CC00"/>
        <rFont val="Arial Narrow"/>
      </rPr>
      <t xml:space="preserve"> </t>
    </r>
    <r>
      <rPr>
        <sz val="11"/>
        <rFont val="Arial Narrow"/>
      </rPr>
      <t>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r>
  </si>
  <si>
    <r>
      <rPr>
        <b/>
        <sz val="9"/>
        <rFont val="Arial Narrow"/>
      </rPr>
      <t>Responsable:</t>
    </r>
    <r>
      <rPr>
        <sz val="9"/>
        <rFont val="Arial Narrow"/>
      </rPr>
      <t xml:space="preserve"> El Subdirector de Atención al Contribuyente y el Director de Ejecuciones Fiscales.
</t>
    </r>
    <r>
      <rPr>
        <b/>
        <sz val="9"/>
        <rFont val="Arial Narrow"/>
      </rPr>
      <t>Periodicidad:</t>
    </r>
    <r>
      <rPr>
        <sz val="9"/>
        <rFont val="Arial Narrow"/>
      </rPr>
      <t xml:space="preserve"> Trimestral.
</t>
    </r>
    <r>
      <rPr>
        <b/>
        <sz val="9"/>
        <rFont val="Arial Narrow"/>
      </rPr>
      <t>Propósito:</t>
    </r>
    <r>
      <rPr>
        <sz val="9"/>
        <rFont val="Arial Narrow"/>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b/>
        <sz val="9"/>
        <rFont val="Arial Narrow"/>
      </rPr>
      <t>Cómo se realiza:</t>
    </r>
    <r>
      <rPr>
        <sz val="9"/>
        <rFont val="Arial Narrow"/>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rFont val="Arial Narrow"/>
      </rPr>
      <t>Desviación:</t>
    </r>
    <r>
      <rPr>
        <sz val="9"/>
        <rFont val="Arial Narrow"/>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rFont val="Arial Narrow"/>
      </rPr>
      <t>Evidencia:</t>
    </r>
    <r>
      <rPr>
        <sz val="9"/>
        <rFont val="Arial Narrow"/>
      </rPr>
      <t xml:space="preserve"> Documento contentivo de la información reportada por cada dependencia responsable, generado con base en las solicitudes registradas en el sistema de gestión documental MERCURIO.</t>
    </r>
  </si>
  <si>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</si>
  <si>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t>Carlos Arturo Ballesteros Guzmán 
Luis Augusto Ruiz Quiroga</t>
  </si>
  <si>
    <t>Subdirector de Atención al Contribuyente 
Director de Ejecuciones Fiscales</t>
  </si>
  <si>
    <t>Dirección de Rentas y Gestión Tributaria
Dirección de Ejecuciones Fiscales</t>
  </si>
  <si>
    <t>Director de Rentas y Gestión Tributaria
Director de Ejecuciones Fiscales</t>
  </si>
  <si>
    <t>XX/XX/2023</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</si>
  <si>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</si>
  <si>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 xml:space="preserve">Validar con la superintencia de notariado y registro que los recibos sean pagos en las entidades financieras para continuar con el tramite de anotación en los folios respectivos </t>
  </si>
  <si>
    <t xml:space="preserve">Eduber Rafael Gutierrez </t>
  </si>
  <si>
    <t>Director de Rentas y Gestión Tributaria</t>
  </si>
  <si>
    <t>Dirección de Rentas y Gestión Tributaria</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</si>
  <si>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</si>
  <si>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Realizar los listados de los usuarios de los sistemas de información para verificar que sean acordes a los propósitos y funciones de los funcionarios del proceso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</si>
  <si>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</si>
  <si>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 xml:space="preserve">Realizar informe total de las terminaciones por pago evidenciando las inconsistencias presentadas durante cada trimestre </t>
  </si>
  <si>
    <t xml:space="preserve">
Luis Augusto Ruiz Quiroga</t>
  </si>
  <si>
    <t xml:space="preserve">
Director de Ejecuciones Fiscales</t>
  </si>
  <si>
    <t xml:space="preserve">
Dirección de Ejecuciones Fiscales</t>
  </si>
  <si>
    <t>Gestión Ambiental</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</si>
  <si>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</si>
  <si>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</si>
  <si>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Insuficiente control del personal interno y externo, en cuanto al manejo adecuado de residuos aprovechables.</t>
  </si>
  <si>
    <t>Falta de sensibilización interna y externa en diferentes niveles de la entidad, sobre el manejo adecuado de los residuos aprovechables.</t>
  </si>
  <si>
    <t>Posibilidad de recibir cualquier dádiva o beneficio a nombre propio o de terceros para permitir la pérdida de residuos sólidos aprovechables recolectados en la Gobernación de Cundinamarca en su sede central y sedes externas.</t>
  </si>
  <si>
    <t>Responsable: La secretaria de la Función Pública, designará a un usuario experto del equipo de mejoramiento para que
Periodicidad: trimestralmente gestione la sensibilización interna y externa en diferentes niveles de la entidad
Propósito: con el fin de controlar del personal interno y externo, sobre el manejo adecuado de los residuos aprovechables.
Cómo se realiza: mediante la gestión de capacitaciones a funcionarios, contratistas, personal de restaurantes y servicios generales, de firma de compromisos, seguridad en los cuartos de acopio, 
Desviación: en caso que las capacitaciones no logren el objetivo, se procederá a una reinducción que fortalezca la apropiación del Sistema de Gestión Ambiental.
Evidencia: como evidencia quedan listas de asistencia, presentaciones, actas de reunión, evaluaciones de conocimientos, registros fotográficos, acta y firma de compromisos.</t>
  </si>
  <si>
    <t>El usuario experto designado coordinará mesas de trabajo trimestralmente con las partes interesadas (Sec General, EIC, Asociación de recicladores, equipo de mejoramiento de Gestión Ambiental y alta dirección) para definir y realizar seguimientos a las actividades del cronograma, con el fin de controlar el riesgo.</t>
  </si>
  <si>
    <t>Sandra Patricia Leandro Romero</t>
  </si>
  <si>
    <t>Contratista</t>
  </si>
  <si>
    <t>Secretaria de la Función Pública</t>
  </si>
  <si>
    <t>Oswaldo Ramos</t>
  </si>
  <si>
    <t>ISOLUCION</t>
  </si>
  <si>
    <t>Responsable:
Periodicidad:
Propósito: 
Cómo se realiza:
Desviación:
Evidencia</t>
  </si>
  <si>
    <t>Gestión de Recursos Físicos</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</si>
  <si>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</si>
  <si>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</si>
  <si>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Alto volumen de contratación de bienes y servicios</t>
  </si>
  <si>
    <t xml:space="preserve">Debilidades en el control por parte de la Entidad al recibir  los bienes y servicios entregados por parte  del contratista </t>
  </si>
  <si>
    <t xml:space="preserve">Posibilidad de recibir un beneficio a nombre propio o de terceros por la indebida entrega de bienes y servicios  suministrados  por el contratista que no cumplan con las condiciones  tecnicas, de calidad y precio contratadas </t>
  </si>
  <si>
    <t xml:space="preserve">Responsable: Supervisor del  contrato, de acuerdo al suministro 
Periodicidad: Cada vez que se requiera 
Propósito: verificar que los servicios contratados cumplan con las especificaciones tecnicas, jurificas y financieras contratadas  
Cómo se realiza: control a la ejecución de los contratos de acuerdo a los suministros
Desviación: Cada vez que no se  haya tramitado el informe de supervisión debe tramitarse al mes siguiente. 
Evidencia: Informe de Supervisión </t>
  </si>
  <si>
    <t>Moderado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</si>
  <si>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</si>
  <si>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Sandra Cecilia Riveros Moreno</t>
  </si>
  <si>
    <t>Directora de  Servicios Administrativos</t>
  </si>
  <si>
    <t>Dirección de Servicios Administrativos</t>
  </si>
  <si>
    <t>Evelia Escobar Perdigon</t>
  </si>
  <si>
    <t>Demandas contra el Estado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</si>
  <si>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Bienes e Inventarios. En caso de que no se realice el supervisor del contrato debera realizar y verificar la certificación del bien o servicio recibido. </t>
  </si>
  <si>
    <t xml:space="preserve">Martha Carola Monroy Perilla </t>
  </si>
  <si>
    <t xml:space="preserve">Directora de Bienes e Inventarios </t>
  </si>
  <si>
    <t xml:space="preserve">Dirección de Bienes e Inventarios </t>
  </si>
  <si>
    <t>Detrimento patrimonial</t>
  </si>
  <si>
    <t>Mala calidad de las obras</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</si>
  <si>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</si>
  <si>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</si>
  <si>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</si>
  <si>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</si>
  <si>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</si>
  <si>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Posibilidad de recibir cualquier dádiva o beneficio, u omitir actuaciones procesales para favorecer a una de las partes, que podría involucrar al apoderado de la entidad, al operador judicial o a un tercero interesado.</t>
  </si>
  <si>
    <t>Responsable: Profesional universitario y/o especializado asignado para la revisión aleatoria.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20% de los procesos judiciales al apoderado que se seleccione, consultando la pagina de la rama judicial las principales actuaciones y  desarrollo del proceso vs cargue de informacion y de imagenes  en el sistema SIPROJ.
Desviación: solicitar información faltante a través de correo electrónico.
Evidencia: formato revisión aleatoria procesos judiciales y extrajudiciales A-GJ-FR-018 y formato relación procesos asignados A-GJ-FR-024.</t>
  </si>
  <si>
    <r>
      <rPr>
        <sz val="11"/>
        <rFont val="Arial"/>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rFont val="Arial"/>
      </rPr>
      <t xml:space="preserve">                                                                      </t>
    </r>
  </si>
  <si>
    <t>María Stella González Cubillos</t>
  </si>
  <si>
    <t>Directora de Defensa Judicial y Extrajudicial</t>
  </si>
  <si>
    <t>Direccion de Defensa Judicial y Extrajudicial</t>
  </si>
  <si>
    <t>Secretario Jurídico</t>
  </si>
  <si>
    <t>Responsable: Profesional universitario y/o especializado
Periodicidad: mensual
Propósito:Para establecer el cumplimiento de las obligaciones judiciales y extra judiciales a su cargo.
Cómo se realiza: Revisar y verificar la información mensual que rinden los apoderados judiciales externos dentro del formato 024.
Desviación:Requerimiento a través de correo electronico.
Evidencia:Formato 024.</t>
  </si>
  <si>
    <t>A través del formato 024 se verificara el cumplimiento de las obligaciones de los abogados externos en materia judicial y extrajudicial.
Periodicidad: mensual
Medio: Formato 024
Responsable: Profesional Universitario ó Especializado.                  
Area:Dirección de Defensa Judicial y Extrajudicial.
Evidencia: Formato 024.</t>
  </si>
  <si>
    <t>Promoción del Desarrollo Social</t>
  </si>
  <si>
    <t>Viabilizar planes, programas y proyectos que permita mejorar la calidad de vida de los cundinamarqueses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</si>
  <si>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</si>
  <si>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Posibilidad de ejecutar  actividades ajustadas a intereses particulares en los procesos contractuales.</t>
  </si>
  <si>
    <t xml:space="preserve">Falta de cumplimiento en los lineamientos en cualquiera de los tres componentes financiero, técnico y /o jurídico para la ejecución de planes, programas y proyectos.
</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</si>
  <si>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</si>
  <si>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Alta</t>
  </si>
  <si>
    <t>Responsable: El asesor jurídico de cada secretaría
Periodicidad: trimestralmente
Propósito:  Identificar la falta de cumplimiento de los lineamientos establecidos en los procesos contractuales que adelanta cada entidad
Cómo se realiza: Solicitar al profesional encargado del portal SECOP II, la Base de Datos de la Contratación de los procesos vigentes. 
Desviación: En caso de no cumplir con la Base de Datos, se envía correo al ordenador del gasto de cada entidad.  
Evidencia: Base de Datos, pantallazo de SECOP y/o correo</t>
  </si>
  <si>
    <t>Inadecuado</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</si>
  <si>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t>
  </si>
  <si>
    <t xml:space="preserve">Karen Bachiller Martinez - Secretaria de la Mujer
Natalia Beltran Rodriguez - Secretaria de Habitat y Vivienda 
Jairo Velasco- Secretatria de Desarrollo e Inclusión Social
Paula Gomez Casilimas - Alta Consejeria para la Felicidad </t>
  </si>
  <si>
    <t xml:space="preserve">Técnico Operativo
Contratista 
Contratista 
Contratista </t>
  </si>
  <si>
    <t>Calidad</t>
  </si>
  <si>
    <t xml:space="preserve">Diana Paola Rodriguez Cuellar
Alvaro Anehyder Avila Silva
Lucy Adriana Hernandez Hernandez
Carlos Alberto Garcia Gracia </t>
  </si>
  <si>
    <t>01 de enero de 2023</t>
  </si>
  <si>
    <t>31 de Diciembre de 2023</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</si>
  <si>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</si>
  <si>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</si>
  <si>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</si>
  <si>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seguimiento a la planeación y ejecución de auditorías</t>
  </si>
  <si>
    <r>
      <rPr>
        <sz val="11"/>
        <rFont val="Arial Narrow"/>
      </rPr>
      <t xml:space="preserve">
</t>
    </r>
    <r>
      <rPr>
        <sz val="11"/>
        <rFont val="Arial Narrow"/>
      </rPr>
      <t>Posibilidad de recibir cualquier dádiva o beneficio a nombre propio o de terceros para entregar resultados de servicios de aseguramiento y consultoría que no se ajusten  a la realidad de la actividad que se ejecuta.</t>
    </r>
  </si>
  <si>
    <r>
      <rPr>
        <sz val="9"/>
        <rFont val="Arial Narrow"/>
      </rPr>
      <t xml:space="preserve">ACOMPAÑAMIENTO A PLANEACIÓN DE ACTIVIDADES DE EVALUACION Y SEGUIMIENTO (AUDITORIAS Y INFORMES DE LEY):
Responsable: El profesional asignado de la OCI para acompañar la planeación de </t>
    </r>
    <r>
      <rPr>
        <sz val="9"/>
        <rFont val="Arial Narrow"/>
      </rPr>
      <t>una auditoría</t>
    </r>
    <r>
      <rPr>
        <sz val="9"/>
        <color rgb="FF38761D"/>
        <rFont val="Arial Narrow"/>
      </rPr>
      <t xml:space="preserve"> </t>
    </r>
    <r>
      <rPr>
        <sz val="9"/>
        <rFont val="Arial Narrow"/>
      </rPr>
      <t>contenido en el plan anual de auditorias
Periodicidad: Cada vez que se va a realizar una auditoria
Propósito: Verificar</t>
    </r>
    <r>
      <rPr>
        <sz val="9"/>
        <rFont val="Arial Narrow"/>
      </rPr>
      <t xml:space="preserve"> </t>
    </r>
    <r>
      <rPr>
        <b/>
        <sz val="9"/>
        <rFont val="Arial Narrow"/>
      </rPr>
      <t>la realización de</t>
    </r>
    <r>
      <rPr>
        <sz val="9"/>
        <color rgb="FF38761D"/>
        <rFont val="Arial Narrow"/>
      </rPr>
      <t xml:space="preserve"> </t>
    </r>
    <r>
      <rPr>
        <sz val="9"/>
        <rFont val="Arial Narrow"/>
      </rPr>
      <t>la planeación inicial de la auditoria 
Cómo se realiza: Con</t>
    </r>
    <r>
      <rPr>
        <sz val="9"/>
        <color rgb="FFFF0000"/>
        <rFont val="Arial Narrow"/>
      </rPr>
      <t xml:space="preserve">  </t>
    </r>
    <r>
      <rPr>
        <sz val="9"/>
        <rFont val="Arial Narrow"/>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</si>
  <si>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</si>
  <si>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Camila Andrea Avila Millán</t>
  </si>
  <si>
    <t>Profesional Universitario - Contratista</t>
  </si>
  <si>
    <t>OCI</t>
  </si>
  <si>
    <t>Yoana Marcela Aguirre Torres</t>
  </si>
  <si>
    <t>30 de abril de 2022</t>
  </si>
  <si>
    <t>30 de diciembre de 2022</t>
  </si>
  <si>
    <t>Desconocimiento del estatuto de auditoría</t>
  </si>
  <si>
    <r>
      <rPr>
        <sz val="11"/>
        <color rgb="FF000000"/>
        <rFont val="Arial Narrow"/>
      </rPr>
      <t xml:space="preserve"> EVALUACIÓN DE CONOCIMIENTO:</t>
    </r>
    <r>
      <rPr>
        <sz val="11"/>
        <color rgb="FF000000"/>
        <rFont val="Arial Narrow"/>
      </rPr>
      <t xml:space="preserve"> CODIGO DE ETICA Y ESTATUTO DEL AUDITOR:
Cada vez que un nuevo </t>
    </r>
    <r>
      <rPr>
        <sz val="11"/>
        <color rgb="FF000000"/>
        <rFont val="Arial Narrow"/>
      </rPr>
      <t xml:space="preserve">colaborador  </t>
    </r>
    <r>
      <rPr>
        <sz val="11"/>
        <color rgb="FF000000"/>
        <rFont val="Arial Narrow"/>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</si>
  <si>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t>Falta de apropiación del código de ética del auditor</t>
  </si>
  <si>
    <t>Ausencia de actividades de socialización y apropiación del código de ética del auditor y estatuto de auditoría interna</t>
  </si>
  <si>
    <r>
      <rPr>
        <sz val="9"/>
        <rFont val="Arial Narrow"/>
      </rP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sz val="9"/>
        <rFont val="Arial Narrow"/>
      </rPr>
      <t>cada vez que ingrese un colaborador nuevo y mínimo una vez al año.</t>
    </r>
    <r>
      <rPr>
        <sz val="9"/>
        <rFont val="Arial Narrow"/>
      </rPr>
      <t xml:space="preserve">
Propósito: Comunicar el código de etica y el estatuto de auditoria
Cómo se realiza:  Dentro de los 30 días siguientes a la emisión del documento o ingreso del colaborador nuevo mediante capacitación </t>
    </r>
    <r>
      <rPr>
        <sz val="9"/>
        <rFont val="Arial Narrow"/>
      </rPr>
      <t>y firma de la carta de compromiso del auditor interno</t>
    </r>
    <r>
      <rPr>
        <sz val="9"/>
        <rFont val="Arial Narrow"/>
      </rPr>
      <t xml:space="preserve"> 
Desviación: </t>
    </r>
    <r>
      <rPr>
        <sz val="9"/>
        <rFont val="Arial Narrow"/>
      </rPr>
      <t>En caso de no cumplirse en el plazo de los 30 días, la jefe de ficina de control interno oficiará al colaborador que no haya firmado la carta</t>
    </r>
    <r>
      <rPr>
        <sz val="9"/>
        <rFont val="Arial Narrow"/>
      </rPr>
      <t xml:space="preserve"> 
Evidencia: </t>
    </r>
    <r>
      <rPr>
        <sz val="9"/>
        <rFont val="Arial Narrow"/>
      </rPr>
      <t>Carta de compromiso del auditor interno firmada</t>
    </r>
    <r>
      <rPr>
        <sz val="9"/>
        <rFont val="Arial Narrow"/>
      </rPr>
      <t xml:space="preserve"> </t>
    </r>
  </si>
  <si>
    <t xml:space="preserve">CONFIRMACION DE ASISTENCIA
El lider de la actividad de auditoría interna, el día de la socialización de la planeación confirmará la asistencia de las unidades convocadas; dejando evidencia en el acta de reunión. </t>
  </si>
  <si>
    <t xml:space="preserve">Profesional Universitario </t>
  </si>
  <si>
    <t>30 de junio de 2023</t>
  </si>
  <si>
    <t>31 de diciembre de 2023</t>
  </si>
  <si>
    <t>desconocimieto del objetivo de la actividad de aseguramiento y consultoria</t>
  </si>
  <si>
    <t>Ausencia de comunicación del programa de auditoría a la unidad auditada.</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</si>
  <si>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</si>
  <si>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</si>
  <si>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31 de junio de 2023</t>
  </si>
  <si>
    <t>32 de diciembre de 2023</t>
  </si>
  <si>
    <t>Desconocimiento de posibles actos de corrupción en los roles de control interno.</t>
  </si>
  <si>
    <t>Ausencia de canales de comunicación que permitan la identificación de actos de corrupción de las diferentes partes interesadas</t>
  </si>
  <si>
    <t xml:space="preserve">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</si>
  <si>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</si>
  <si>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</si>
  <si>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</si>
  <si>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Deficiencias en los controles para la radicación y trámite de los documentos de los usuarios.</t>
  </si>
  <si>
    <t xml:space="preserve">Falta de control en el Sistema Humano al incluir información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</si>
  <si>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</si>
  <si>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</si>
  <si>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 xml:space="preserve">1. Diligenciar la clausula de confidencialidad por los funcionarios que manejan los tramites de prestaciones sociales (pensiones, cesantías, auxilios), realizar nombramientos, ascensos o mejoramientos salariales.
</t>
  </si>
  <si>
    <t>Ricaurte Osorio  / Edgar Mayorga</t>
  </si>
  <si>
    <t>Subdirector operativo</t>
  </si>
  <si>
    <t>Dirección De Personal De Instituciones Educativas</t>
  </si>
  <si>
    <t>Cristina Paola Miranda Escandón</t>
  </si>
  <si>
    <t>15 de enero de 2023</t>
  </si>
  <si>
    <t>15 de diciembre de 2023</t>
  </si>
  <si>
    <t>Deficiencias en los procesos de selección y vinculación de los docentes  provisionales  para vacantes definitivas</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</si>
  <si>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</si>
  <si>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 xml:space="preserve">2. Documentar los procedimientos, guías o manuales y formatos  e incluirlos en el Sistema de Gestión para su divulgación e implementación  cuando se requiera.  </t>
  </si>
  <si>
    <t>Jahn Acosta</t>
  </si>
  <si>
    <t>Subdirección De Administración Y Desarrollo</t>
  </si>
  <si>
    <t>Edgar Excelino Mayorga Espinosa</t>
  </si>
  <si>
    <t xml:space="preserve">Debilidad en el proceso de verificación de los documentos </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</si>
  <si>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</si>
  <si>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Inoportuna</t>
  </si>
  <si>
    <t>3. Solicitar una actualización del aplicativo de Cundinamarca Siempre en Clase cuando se requiera.</t>
  </si>
  <si>
    <t>Andrea Moscoso</t>
  </si>
  <si>
    <t>Asesora</t>
  </si>
  <si>
    <t>Deficiencia en el estudio de títulos para tramites de escalafón docente.</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</si>
  <si>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</si>
  <si>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4. Capacitar al personal de la Dirección de Personal en los temas relacionados en la revisión y  validación de la veracidad de los títulos aportados por el personal docente, directivo docente y administrativo. </t>
  </si>
  <si>
    <t>Juan Carlos Medina</t>
  </si>
  <si>
    <t xml:space="preserve">Deficiencias en la consolidación de informes. </t>
  </si>
  <si>
    <t>Falta de controles en la ejecución de las visitas</t>
  </si>
  <si>
    <t xml:space="preserve">Posibilidad de  obtener un beneficio económico o  dádivas, a nombre propio o de terceros por: no realizar o demorar las visitas de control, los informes o no evidenciar los hallazgos. </t>
  </si>
  <si>
    <t>Rara vez</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</si>
  <si>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</si>
  <si>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</si>
  <si>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Ginna Margarita Martinez </t>
  </si>
  <si>
    <t xml:space="preserve">Director(a) de IVC </t>
  </si>
  <si>
    <t xml:space="preserve">Dirección de Inspección, Vigilancia y Control </t>
  </si>
  <si>
    <t xml:space="preserve">15 de enero del 2023 </t>
  </si>
  <si>
    <t xml:space="preserve">15 diciembre de 2023 </t>
  </si>
  <si>
    <t>Demora en el reporte de información por parte de los funcionarios encargados de ejecutar las visitas definidas en el POAIV.</t>
  </si>
  <si>
    <t xml:space="preserve">Solicitar el análisis y ampliación de la planta de personal  para cumplir con la revisión del contenido de los informes (Comunicación enviada) </t>
  </si>
  <si>
    <t xml:space="preserve">Deficiencias en la revisión del contenido de los informes </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</si>
  <si>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</si>
  <si>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</si>
  <si>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</si>
  <si>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</si>
  <si>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02 de agosto de 2022</t>
  </si>
  <si>
    <t>15 de diciembre de 2022</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</si>
  <si>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</si>
  <si>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</si>
  <si>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</si>
  <si>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Solicitar una actualización del aplicativo de Cundinamarca Siempre en Clase con base en la resolución 3842 del 2022 para los perfiles de las vacantes. </t>
  </si>
  <si>
    <t>Deficiencia en el estudio de titulos para tramites de escalafón docente.</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</si>
  <si>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</si>
  <si>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Capacitar al personal de la Dirección de Personal en los temas relacionados en la revisión y  validación de la veracidad de los títulos aportados por el personal docente, directivo docente y administrativo. </t>
  </si>
  <si>
    <t>Asistencia Técnica</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</si>
  <si>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</si>
  <si>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</si>
  <si>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Solicitar pagos no reglamentados en beneficio propio o de un tercero durante la asistencia técnica</t>
  </si>
  <si>
    <t>Desconocimiento por parte de los beneficiarios de los requisitos y características de las asistencias técnicas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</si>
  <si>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</si>
  <si>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Enriquecimiento ilícito de contratistas y/o servidores públicos</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</si>
  <si>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</si>
  <si>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Se revisará la estructura de la encuesta de satisfaccion de la asistencia tecnica con el objetivo evidenciar si hay un cobro en la asistencia tecnica. Evidencia acta de reunión donde se modifica el formulario.</t>
  </si>
  <si>
    <t>Diana Carolina Torres Castellanos</t>
  </si>
  <si>
    <t>Director Técnico de  Seguimiento y Evaluación</t>
  </si>
  <si>
    <t>Secretaría de Planeación</t>
  </si>
  <si>
    <t>Carlos Andrés Daza Beltrán</t>
  </si>
  <si>
    <t>26 de julio de 2022</t>
  </si>
  <si>
    <t>31 de Diciembre de 2022</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</si>
  <si>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</si>
  <si>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Diseñar una estrategia de difusion trimestral en redes sociales relacionada a la gratuidad de los servicios de asistencia tecnica por parte del profesional desigando. Como evidencia queda el cronograma de publicacion y las piezas de comunicación</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</si>
  <si>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</si>
  <si>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</si>
  <si>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</si>
  <si>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e incorrecta.</t>
  </si>
  <si>
    <t>Carencia de herramientas tecnológicas para el seguimiento, control y monitoreo de la gestión del trámite.</t>
  </si>
  <si>
    <t>Posibilidad de solicitar cualquier dadiva o beneficio a nombre propio o de terceros por otorgar, acelarar o dilatar el trámite en forma indebida en términos de ley y derecho de turno.</t>
  </si>
  <si>
    <t>Probable</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</si>
  <si>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</si>
  <si>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Débil</t>
  </si>
  <si>
    <t>Gestionar capacitación frente al tema de prevención del  riesgo de corrupción de la secretaría de Salud a funcionarios y/o contratistas  "Generar cultura de prevención" (anual- Presentación Power Point)</t>
  </si>
  <si>
    <t>Jaqueline Gómez Aguilar</t>
  </si>
  <si>
    <t>Jefe Oficina Asesora de Planeación</t>
  </si>
  <si>
    <t xml:space="preserve">Planeación </t>
  </si>
  <si>
    <t>Entrega de Información no oportuna para la gestión del trámite.</t>
  </si>
  <si>
    <t>No hay mecanismos de supervisión directa a la recepción de información para trámites.</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</si>
  <si>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</si>
  <si>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asignado</t>
  </si>
  <si>
    <t>Emitir circular para  reiterar el cumplimiento del  diligenciamiento  de las encuestas de caracterización  y satisfacción a los  usuarios que gestionan los trámites en la secretaría de Salud. (anual- circular)</t>
  </si>
  <si>
    <t>Diana Yamile Ramos Castro</t>
  </si>
  <si>
    <t>Secretaria de Salud (E)</t>
  </si>
  <si>
    <t>Despacho</t>
  </si>
  <si>
    <t>Responsable:
 Periodicidad:
 Propósito:
 Cómo se realiza:
 Desviación:
 Evidencia</t>
  </si>
  <si>
    <t>Revisar y/o actualizar procedimientos relacionados a trámites según necesidad  e incluirlos en el Sistema de Gestión Documental Isolucion (procedimiento-anual)</t>
  </si>
  <si>
    <t xml:space="preserve">
Jhon Alexander Morera Gutierrez 
Diana Yamile Ramos Castro
Jose Octaviano Barrera Gutierrez
Elizabeth Coy</t>
  </si>
  <si>
    <t>Director Salud Publica 
Director De Inspeccion Vigiancia Y Control 
Director de Desarrollo de Servicios 
Subdirectora de Vigilancia de la Salud Pública</t>
  </si>
  <si>
    <t>Dirección - Direccion Salud Publica 
Direccion De Inspeccion Vigiancia Y Control 
Dirección de Desarrollo de Servicios 
Subdirección de Vigilancia de la Salud Pública</t>
  </si>
  <si>
    <t xml:space="preserve">
Jhon Aelxander Morera Gutierrez 
Diana Yamile Ramos Castro
Jose Octaviano Barrera Gutierrez
Elizabeth Coy</t>
  </si>
  <si>
    <t>Realizar revisión de controles y actividades del plan de acción por el comité directivo (semestral- acta)</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</si>
  <si>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</si>
  <si>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</si>
  <si>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</si>
  <si>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</si>
  <si>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</si>
  <si>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</si>
  <si>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Falta de controles</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</si>
  <si>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</si>
  <si>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</si>
  <si>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</si>
  <si>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lineamientos que restrinjan las posibilidades de corrupción</t>
  </si>
  <si>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</si>
  <si>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</si>
  <si>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</si>
  <si>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rFont val="&quot;Arial Narrow&quot;, sans-serif"/>
      </rPr>
      <t xml:space="preserve">
 Evidencia: Evidencia correos y circulares.</t>
    </r>
  </si>
  <si>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</si>
  <si>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</si>
  <si>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Posibilidad de recibir o solicitar cualquier dádiva a nombre propio o de terceros, para favorecer al contratista frente a la omsión o retraso en las obligaciones contractuales o poscontractuales.</t>
  </si>
  <si>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</si>
  <si>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</si>
  <si>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</si>
  <si>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t>Investigaciones penales, disciplinarias y fiscales</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</si>
  <si>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</si>
  <si>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</si>
  <si>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</si>
  <si>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</si>
  <si>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Omitir intencionalmente la normatividad de la distribución especifica de los recursos.</t>
  </si>
  <si>
    <t>Distribución diferente del recudo de acuerdo a la normatividad vigente</t>
  </si>
  <si>
    <t>Posibilidad de recibir cualquier dádiva o beneficio a nombre propio o de terceros para que al distribuir el recaudo se haga una destinación especifica diferente, con fines de favorecer otros sectores.</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</si>
  <si>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</si>
  <si>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Verificación mensual del diligenciamiento de la matriz de control  en el sistema Financiero SAP, la contratista designada de la Dirección de Tesorería solicitará de forma aleatoria el reporte del sistema a través de correo electónico institucional al equipo de ingresos, con el fin de verificar la asiganción correcta de los recursos con destinación específica, si se encuentran desviaciones estas se generan directamente desde el sistema SAP.</t>
  </si>
  <si>
    <t>Andrea Johanna Quevedo Micán</t>
  </si>
  <si>
    <t>Contratista Secetaría de Hacienda</t>
  </si>
  <si>
    <t>Dirección de Tesorería</t>
  </si>
  <si>
    <t>Luis Armando Rojas Quevedo</t>
  </si>
  <si>
    <t>Selección subjetiva de las entidades bancarias sin tener presente la solidez, calificación y respaldo al momento de aperturar las cuentas.</t>
  </si>
  <si>
    <t>Seleccionar a la entidad bancaria sin tener en cuenta, si su oferta de tasas de interés es la de mayor rentabilidad para la Entidad.</t>
  </si>
  <si>
    <t>Posibilidad de recibir cualquier dádiva o beneficio a nombre propio o de terceros para favorecer a una entidad bancaria con la apertura de cuentas o inversiones.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</si>
  <si>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</si>
  <si>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Solicitar mensualmente a través del correo electrónico institucional a las entidades financieras las tasas de interés para seleccionar la que más rentabilidad le genere al departamento, función que debe ser realizada por un funcionario de la Dirección de Tesorería designado por el Director,  si existen entidades que no oferten, estas no serán tenidas en cuenta en el periodo correspondiente.</t>
  </si>
  <si>
    <t>Permitir influencias políticas y particulares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</si>
  <si>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</si>
  <si>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Incumplimiento de la normatividad y procedimientos vigentes</t>
  </si>
  <si>
    <t>No llevar inventario ni realizar seguimiento a las cuentas de ahorros y corrientes del Departamento.</t>
  </si>
  <si>
    <t>Comunicaciones</t>
  </si>
  <si>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</si>
  <si>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r>
      <rPr>
        <sz val="11"/>
        <rFont val="Arial Narrow"/>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rPr>
      <t>www.cundinamarca.gov.co</t>
    </r>
    <r>
      <rPr>
        <sz val="11"/>
        <rFont val="Arial Narrow"/>
      </rPr>
      <t xml:space="preserve">, redes sociales, streaming, desarrollo gráfico y audiovisual y emisora de radio “El Dorado Radio”.
</t>
    </r>
  </si>
  <si>
    <t xml:space="preserve">Manipulación indebida de las fuentes de información con destino a los cuidadanos. </t>
  </si>
  <si>
    <t xml:space="preserve">Manipulación indebida de los canales de comunicación externos reconocidos por la entidad.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</si>
  <si>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</si>
  <si>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</si>
  <si>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El funcionario delegado en la Secretaría de Prensa y Comunicaciones realiza la revisión mensual al formato E-CO-FR-014 Control de Solicitudes y el resultado será socializado a través de correo electrónico al despacho de la secretaría.</t>
  </si>
  <si>
    <t>Jairo Cesar Ledesma Bernal</t>
  </si>
  <si>
    <t>Asesor Secretaría de Prensa</t>
  </si>
  <si>
    <t>Secretaría de Prensa</t>
  </si>
  <si>
    <t>Linna Esperanza Chaparro</t>
  </si>
  <si>
    <t>29 de julio de 2022</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</si>
  <si>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</si>
  <si>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</si>
  <si>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</si>
  <si>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</si>
  <si>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Influencia de terceros para aprobación de políticas, planes, programas y proyectos.</t>
  </si>
  <si>
    <t>Falencia en el funcionamiento de los sistemas de planeación y control</t>
  </si>
  <si>
    <t>Posibilidad de recibir o solicitar cualquier dádiva o beneficio a nombre propio o de terceros,  en el direccionamiento para la formulación, ejecución, seguimiento y evaluación de políticas públicas, planes, programas y proyectos</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</si>
  <si>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</si>
  <si>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</si>
  <si>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Director de Seguimiento y Evaluación</t>
  </si>
  <si>
    <t xml:space="preserve">Desactualización de normas y requisitos </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</si>
  <si>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</si>
  <si>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Compartir (acuerdo contractual)</t>
  </si>
  <si>
    <t>El Director de Infraestructura y Datos Espaciales, debe llevar control de las solicitudes presentadas por las dependencias en cuanto a datos e información suministrada versus la producida a partir de la entregada</t>
  </si>
  <si>
    <t>Juan Ricardo Mozo Zapata</t>
  </si>
  <si>
    <t>Director Infraestructura datos espaciales y estadísticos}</t>
  </si>
  <si>
    <t>Manipulación de información para la formulación de políticas, planes, programas y proyectos</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</si>
  <si>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</si>
  <si>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</si>
  <si>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Rusvel Jainer Nieto Molina</t>
  </si>
  <si>
    <t>Director Dirección Gestión de la Inversión</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</si>
  <si>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</si>
  <si>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</si>
  <si>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Cristian Chavez Salas</t>
  </si>
  <si>
    <t>Director de Estudios Económicos y Políticas Públicas</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</si>
  <si>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</si>
  <si>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</si>
  <si>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Germán Rodríguez Gil</t>
  </si>
  <si>
    <t>Director de Finanzas Públicas</t>
  </si>
  <si>
    <t>Gestión Documental</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</si>
  <si>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</si>
  <si>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El proceso de Gestión Documental de la Gobernación inicia con la producción de los documentos, continua con la radicación, gestión y tramité, culminando con la disposición final, según lo establecido en las Tablas de Retención Documental - TRD.</t>
  </si>
  <si>
    <t>Intencionalidad en la manipulación de los documentos que se encuentran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</si>
  <si>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</si>
  <si>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Posibilidad de recibir cualquier dádiva o beneficio a nombre propio o de terceros, para ocultar, manipular o eliminar información que se encuentre bajo custodia y administración en los archivos de gestión y archivo central.</t>
  </si>
  <si>
    <t>Los profesionales de la Dirección de Gestión Documental realizan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</si>
  <si>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</si>
  <si>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John Alexis Castro Sierra</t>
  </si>
  <si>
    <t xml:space="preserve">Tecnico </t>
  </si>
  <si>
    <t>Martha Elena Rodriguez Bello</t>
  </si>
  <si>
    <t>01  de enero de 2023</t>
  </si>
  <si>
    <t>30 de diciembre de 2023</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</si>
  <si>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</si>
  <si>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</si>
  <si>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</si>
  <si>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y/o alterar la verificación de requisitos y criterios establecidos en la actividad de radicación de las comunicaciones oficiales externas y solicitudes  de los Usuarios de la Gobernación de Cundinamarca</t>
  </si>
  <si>
    <t>Manipulación de la documentación para dilatar o agilizar las solicitudes realizadas por los usuarios de la Gobernación de Cundinamarca.</t>
  </si>
  <si>
    <t>Posibilidad de recibir cualquier dádiva o beneficio a nombre propio o de terceros para realizar la radicación y direccionamiento  de las comunicaciones externas recibidas, sin el cumplimiento de los requisitos establecidos para la recepción de las mismas.</t>
  </si>
  <si>
    <t>Responsable: Servidor Públicp - Secretaría General, Dirección de Atención al Usuario
Periodicidad: Verificación diaria e Informe Mensual
Propósito: Mitigar la probabilidad de direccionamiento errado y sin el cumplimiento de los requisitos minimos de radicación de las comunicaciones oficialies externas y solicitudes de los usuarios de la Gobernación de Cundinamarca.
Cómo se realiza: Informe mensual de la verificación aleatoria de comunicaciones oficiales externas y solicitudes presentadas por los usuarios de la Gobernación de Cundinamarca.
Desviación: Informe avalado por el Director de Atención al Usuario y publicado en el SIGC:
Evidencia: Informe mensual de seguimiento a controles.</t>
  </si>
  <si>
    <t>1. Asignación  servidior público encargado de  realizar informe mensual, el seguimimento y contrl alearotio de las comunicaciones oficiales externas y solicitudes radicadas por los usuarios de la Gobernación de Cundinamarca.                         
2. Elaborar informe mensual sobre el seguimiento y control aleatorio de las comunicaciones oficiales externas y solicitudes radicadas por los usuarios de la Gobernación de Cundinamarca.</t>
  </si>
  <si>
    <t>Servidor Público
Secretaría General - Dirección de Atención al Usuario</t>
  </si>
  <si>
    <t>Profesional Universitario</t>
  </si>
  <si>
    <t>Secretaría General - Dirección de Atención al Usuario</t>
  </si>
  <si>
    <t>Director de Atención al Usuario
Cristobal Sierra Sierra</t>
  </si>
  <si>
    <t>Integración Regional</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</si>
  <si>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</si>
  <si>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</si>
  <si>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Interés de un funcionario en obtener un beneficio particular o favorecer a un tercero para identificar, priorizar o ejecutar  acciones con presupuesto de la entidad.</t>
  </si>
  <si>
    <t>Privilegiar intereses particulares sobre los generales</t>
  </si>
  <si>
    <t>Solicitar o recibir dádivas o beneficios a nombre propio o de un tercero, o anteponer intereses personales o particulares, para identificar, priorizar o ejecutar acciones con presupuesto de la entidad.</t>
  </si>
  <si>
    <r>
      <rPr>
        <sz val="10"/>
        <rFont val="Arial Narrow"/>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</si>
  <si>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</si>
  <si>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Gestor Equipo de Mejoramiento del Proceso</t>
  </si>
  <si>
    <t>Secretaria</t>
  </si>
  <si>
    <t>Gestión de la Seguridad y Salud en el Trabajo</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</si>
  <si>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</si>
  <si>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</si>
  <si>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Decisiones ajustadas a intereses particulares
</t>
  </si>
  <si>
    <t>Falta de controles por parte de la Entidad al momento de negociar y definir los presupuestos con los aliados como la ARL y el Corredor de Seguros</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</si>
  <si>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</si>
  <si>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</si>
  <si>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Se conformará anualmente un equipo designado por la secretaria de despacho de la Función Pública  la Dra paula susana Osipina y la Directora de Desarollo Humano Dra Catalina Gonzalez Segura para realizar una primera negociación de reinversión con los aliados estratégicos y posterior revisión y aprobación de la misma</t>
  </si>
  <si>
    <t>Catalina Gonzalez Segura</t>
  </si>
  <si>
    <t>Directora de Desarrollo Humano</t>
  </si>
  <si>
    <t>Dirección de Desarrollo Humano</t>
  </si>
  <si>
    <t>Paula Susana Ospina</t>
  </si>
  <si>
    <t xml:space="preserve">29/ago./2022
</t>
  </si>
  <si>
    <t xml:space="preserve">31/Jul./2022
</t>
  </si>
  <si>
    <t>Solicitar pagos no reglamentados en beneficio propio o de un tercero durante el proceso de negociación de los presupuestos de reinversión</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</si>
  <si>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</si>
  <si>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</si>
  <si>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</si>
  <si>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</si>
  <si>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Sanciones judiciales,Disciplinarias, penales y fiscales.</t>
  </si>
  <si>
    <t>Inadecuado seguimiento a la atención de casos relacionados con la protección de Derechos Humanos en el Departamento</t>
  </si>
  <si>
    <t>Posibilidad de ocurrencia  de omisión a casos relacionados con la protección de Derechos Humanos en el Departamento.</t>
  </si>
  <si>
    <t>Revisión aleatoria bimensual del tratamiento del 100%  de las Alertas Tempranas emitidas para evidenciar el seguimiento realizado e identificar las causales de posibles vulneraciones que se presenten a los Derechos Humanos .</t>
  </si>
  <si>
    <t>Realizar mesas de trabajo junto con todas las direcciones de la Secretaria de Gobierno, para hacer seguimiento a las acciones propuestas en el desarrollo de cada Alerta Temprana Emitida</t>
  </si>
  <si>
    <t>Luisa Fernanda Lopez Guevara</t>
  </si>
  <si>
    <t>Director Operativo</t>
  </si>
  <si>
    <t>Dirección de Justicia, Convivencia y Derechos humanos</t>
  </si>
  <si>
    <t>Juan Carlos Barragán Suarez</t>
  </si>
  <si>
    <t>Posibilidad de ocurrencia  de que los recursos destinados al fortalecimiento de gobernabilidad y el territorio sean infructuosos y no logren los resultados que se esperan.</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</si>
  <si>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</si>
  <si>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Evalar en los Comités Primario, la ejecución de la inversión, asi como el cumplimiento e impacto de las metas del Plan de Desarrollo</t>
  </si>
  <si>
    <t>Secretario de Despacho</t>
  </si>
  <si>
    <t>Despacho del Secretario</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</si>
  <si>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</si>
  <si>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Fuente:  Adaptado de la Guía para la Administración del Riesgo y el Diseño de Controles en Entidades Públicas. Versión 4. 2018. DAFP</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</si>
  <si>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</si>
  <si>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</si>
  <si>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</si>
  <si>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</si>
  <si>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</si>
  <si>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</si>
  <si>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</si>
  <si>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</si>
  <si>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</si>
  <si>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</si>
  <si>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</si>
  <si>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</si>
  <si>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</si>
  <si>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</si>
  <si>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</si>
  <si>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</si>
  <si>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</si>
  <si>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</si>
  <si>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</si>
  <si>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</si>
  <si>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</si>
  <si>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</si>
  <si>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r>
      <rPr>
        <b/>
        <sz val="14"/>
        <color rgb="FF000000"/>
        <rFont val="Arial"/>
      </rPr>
      <t xml:space="preserve">
</t>
    </r>
    <r>
      <rPr>
        <b/>
        <sz val="14"/>
        <color rgb="FF000000"/>
        <rFont val="Arial"/>
      </rPr>
      <t xml:space="preserve">Fecha final
</t>
    </r>
  </si>
  <si>
    <t>Impuesto al degüello de ganado mayor</t>
  </si>
  <si>
    <t>Tecnológica</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</si>
  <si>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</si>
  <si>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</si>
  <si>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</si>
  <si>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</si>
  <si>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</si>
  <si>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Sobretasa departamental a la gasolina motor</t>
  </si>
  <si>
    <t>Solicitud de Desestampillaje o Reposición de Estampillas de Productos Gravados con el Impuesto al Consumo</t>
  </si>
  <si>
    <t>Impuesto de Registro</t>
  </si>
  <si>
    <t>Seguimiento al tramite a traves de chat</t>
  </si>
  <si>
    <t>No existe el chat de whatsApp que permita realizar seguimiento al tramite</t>
  </si>
  <si>
    <t>Habilitar el chat de WhatsApp para realizar seguimiento al tramite electronicamente</t>
  </si>
  <si>
    <t>Ampliacion de los canales para realizar seguimiento electronicamente al tramite, evitando desplazamientos para el usuario y reducir costos</t>
  </si>
  <si>
    <t>Impuesto sobre Vehiculos automotores</t>
  </si>
  <si>
    <t>Registro y autorización de títulos en el área de la salud</t>
  </si>
  <si>
    <t>Secretaría de Salud</t>
  </si>
  <si>
    <t>Licencia de funcionamiento para establecimientos educativos promovidos por particulares para prestar el servicio público educativo en los niveles de preescolar, básica y media</t>
  </si>
  <si>
    <t xml:space="preserve">Tecnólogica </t>
  </si>
  <si>
    <t xml:space="preserve">El pago actualmente se realiza en la sucursal bancaria de manera presencial </t>
  </si>
  <si>
    <t xml:space="preserve">Realizar gestión para habilitar el pago electrónico a través de PSE </t>
  </si>
  <si>
    <t xml:space="preserve">Dismución  de los costos de desplazamiento para el usuario y aumento en la eficiencia administrativa </t>
  </si>
  <si>
    <t>Secretaría                     de                     Educación</t>
  </si>
  <si>
    <t>Licencia de funcionamiento de instituciones educativas que ofrezcan programas de educación formal de adultos</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</si>
  <si>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</si>
  <si>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</si>
  <si>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Radicación, descarga y/o envío de documentos electrónicos</t>
  </si>
  <si>
    <t>Las solicitudes son radicadas de manera presencial</t>
  </si>
  <si>
    <t>Habilitar y socializar el mecanismo para la radicación en línea</t>
  </si>
  <si>
    <t>Disminución de los costos de desplazamiento para el usuario y gastos de papelería</t>
  </si>
  <si>
    <t>Registro o renovación de programas de las instituciones promovidas por particulares que ofrezcan el servicio educativo para el trabajo y el desarrollo humano</t>
  </si>
  <si>
    <t>Reliquidación pensional para docentes oficiales</t>
  </si>
  <si>
    <t xml:space="preserve">Las solicitudes son radicadas de manera presencial </t>
  </si>
  <si>
    <t>Implementar y socializar la radicación por el Sistema de Atención al Ciudadano SAC 2.0, en línea</t>
  </si>
  <si>
    <t>Ampliación de los canales de atención, evitar desplazamientos para el usuario y reducir costos</t>
  </si>
  <si>
    <t>Sustitución pensional para docentes oficiales</t>
  </si>
  <si>
    <t>Cesantías parciales para docentes oficiales</t>
  </si>
  <si>
    <t>Implementar y socializar la radicación por el Sistema Humano en Línea</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</si>
  <si>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</si>
  <si>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</si>
  <si>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</si>
  <si>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</si>
  <si>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</si>
  <si>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</si>
  <si>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</si>
  <si>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</si>
  <si>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Código:                        E-DEAG-FR - 049</t>
  </si>
  <si>
    <t>Versión:                                   3</t>
  </si>
  <si>
    <t xml:space="preserve">Formato  Plan Anticorrupción y de Atención al Ciudadano </t>
  </si>
  <si>
    <t>Fecha de Aprobación:           27/12/2022</t>
  </si>
  <si>
    <t>Componente 3:  Rendición de cuentas</t>
  </si>
  <si>
    <t>ESTRATEGIA DE RENDICIÓN DE CUENTAS</t>
  </si>
  <si>
    <t>Plazo o período de la estrategia</t>
  </si>
  <si>
    <t>Reto del proceso de rendición de cuentas</t>
  </si>
  <si>
    <t>Objetivo General</t>
  </si>
  <si>
    <t>Meta</t>
  </si>
  <si>
    <t>Indicador</t>
  </si>
  <si>
    <t>Linea Base</t>
  </si>
  <si>
    <t>Desde</t>
  </si>
  <si>
    <t>Hasta</t>
  </si>
  <si>
    <t>Aumentar la participación ciudadana en los espacios de rendición de cuentas y aumentar la difusión de información en lenguaje claro.</t>
  </si>
  <si>
    <t>Garantizar a los Cundinamarqueses transparencia en la Gestión Pública Departamental, fomentando la transversalidad de la Rendición de Cuentas a través de escenarios de diálogo, que generen confianza y cercanía.</t>
  </si>
  <si>
    <t>Número de Eventos</t>
  </si>
  <si>
    <t>01 de febrero 2023</t>
  </si>
  <si>
    <t>30 de Noviembre 2023</t>
  </si>
  <si>
    <t>Recursos</t>
  </si>
  <si>
    <t>Actividades</t>
  </si>
  <si>
    <t>Número de espacios/ piezas/ informes / capacitaciones</t>
  </si>
  <si>
    <t>Humanos</t>
  </si>
  <si>
    <t>Físicos</t>
  </si>
  <si>
    <t>Financieros</t>
  </si>
  <si>
    <t>Observaciones</t>
  </si>
  <si>
    <t>Subcomponente 1:
Información</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</si>
  <si>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</si>
  <si>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</si>
  <si>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Secretaría de Planeación  (Dirección de Seguimiento y Evaluación)</t>
  </si>
  <si>
    <t>Número Realizado / Número Programado</t>
  </si>
  <si>
    <t>X</t>
  </si>
  <si>
    <t>No aplica</t>
  </si>
  <si>
    <t>Socializar en los municipios y con la ciudadanía los avances de la gestión realizada en los municipios en el marco de la Gira del Gobernador.</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</si>
  <si>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</si>
  <si>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</si>
  <si>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</si>
  <si>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</si>
  <si>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</si>
  <si>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</si>
  <si>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Difundir video explicativo sobre la importancia de Audiencia Pública de Rendición de Cuentas</t>
  </si>
  <si>
    <t>Video compartido en redes sociales.</t>
  </si>
  <si>
    <t>Durante octubre 2023</t>
  </si>
  <si>
    <t>Número de videos publicados</t>
  </si>
  <si>
    <t>1.4</t>
  </si>
  <si>
    <t>Publicar informes de gestión de las inversiones con cargo al Sistema General de Regalías</t>
  </si>
  <si>
    <t>Informe Publicado en el Portal Web de la Gobernación de Cundinamarca.</t>
  </si>
  <si>
    <t xml:space="preserve">Durante los meses febrero y septiembre del 2023
</t>
  </si>
  <si>
    <t>Número de informes publicados/Número de Informes programados</t>
  </si>
  <si>
    <t>1.5</t>
  </si>
  <si>
    <t>1.6</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</si>
  <si>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</si>
  <si>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</si>
  <si>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Secretaría de Planeación (Dirección de Seguimiento y Evaluación)
Secretaría de Prensa</t>
  </si>
  <si>
    <t>Durante los meses de octubre  y noviembre del 2023.</t>
  </si>
  <si>
    <t>Número de encuestas socializadas</t>
  </si>
  <si>
    <t>1.7</t>
  </si>
  <si>
    <t>Publicar en página Web Informe sobre la Implementación de Políticas Públicas.</t>
  </si>
  <si>
    <t>Informes Publicados en el Portal Web de la Gobernación de Cundinamarca.</t>
  </si>
  <si>
    <t>Durante el mes de febrero 2023</t>
  </si>
  <si>
    <t>15 días antes del evento de diálogo.</t>
  </si>
  <si>
    <t>1.8</t>
  </si>
  <si>
    <t>1.9</t>
  </si>
  <si>
    <t>Publicar en página Web Informe Previo a Audiencia Pública de Rendición de Cuentas</t>
  </si>
  <si>
    <t>Durante el mes de noviembre 2023.</t>
  </si>
  <si>
    <t>1.10</t>
  </si>
  <si>
    <t>Publicar Informe Previo a Audiencia Pública de Rendición de Cuentas de Niños, niñas, adolescentes y jóvenes.</t>
  </si>
  <si>
    <t>1.11</t>
  </si>
  <si>
    <t>Publicar avances sobre la gestión adelantada en el marco del SNRdC, Nodo a definir.</t>
  </si>
  <si>
    <t>Secretaría de Desarrollo e Inclusión Social</t>
  </si>
  <si>
    <t>Durante el mes de mayo 2023.</t>
  </si>
  <si>
    <t>1.12</t>
  </si>
  <si>
    <t>Correos electrónicos con informe socializado.</t>
  </si>
  <si>
    <t>Número de Informe socializado</t>
  </si>
  <si>
    <t>1.13</t>
  </si>
  <si>
    <t>Socializar vía correo electrónico el informe de avance de implementación de las políticas públicas, a los grupos de interés relacionados a cada política.</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</si>
  <si>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</si>
  <si>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1.14</t>
  </si>
  <si>
    <t>Número de Informes socializados</t>
  </si>
  <si>
    <t>1.15</t>
  </si>
  <si>
    <t>Socializar vía correo electrónico el informe preparatorio para la Audiencia Pública a los grupos de valor.</t>
  </si>
  <si>
    <t>1.16</t>
  </si>
  <si>
    <t>Socializar vía correo electrónico los informes de regalías a los grupos de interés asociados a los proyectos de regalías.</t>
  </si>
  <si>
    <t>Durante los meses marzo y agosto del 2023</t>
  </si>
  <si>
    <t>1.17</t>
  </si>
  <si>
    <t>Socializar vía correo electrónico los informes del nodo (por definir) a los grupos de interés registrados.</t>
  </si>
  <si>
    <t>1.18</t>
  </si>
  <si>
    <t>Video para redes sociales con las principales noticias de rendición de cuentas del mes.</t>
  </si>
  <si>
    <t>Durante el tiempo de duración de la estrategia 2023</t>
  </si>
  <si>
    <t>1.19</t>
  </si>
  <si>
    <t>Periódico, folleto o entregable para cada municipio con las acciones realizadas por la Gobernación de Cundinamarca.</t>
  </si>
  <si>
    <t>Piezas entregadas en cada provincia.</t>
  </si>
  <si>
    <t>Durante Octubre y Noviembre de 2023</t>
  </si>
  <si>
    <t>Número de entregables</t>
  </si>
  <si>
    <t>Certificación de los programas y videos.</t>
  </si>
  <si>
    <t>Por definir</t>
  </si>
  <si>
    <t>Número de programas</t>
  </si>
  <si>
    <t xml:space="preserve">Capsula trimestral en tik tok con avance del Plan de Desarrollo. </t>
  </si>
  <si>
    <t>Videos con capsula de rendición de cuentas.</t>
  </si>
  <si>
    <t>Abril, Julio, Octubre de 2023</t>
  </si>
  <si>
    <t>Número de capsulas realizadas</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</si>
  <si>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</si>
  <si>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</si>
  <si>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</si>
  <si>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</si>
  <si>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</si>
  <si>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</si>
  <si>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</si>
  <si>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Subcomponente 2
Diálogo</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</si>
  <si>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</si>
  <si>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</si>
  <si>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Secretaría de Planeación - Dirección de Gestión de la Inversión y 
entidades responsables de los Proyectos de Regalías</t>
  </si>
  <si>
    <t>Durante los meses Abril - Septiembre</t>
  </si>
  <si>
    <t>Informe elaborado</t>
  </si>
  <si>
    <t>La fecha del diálogo está pendiente por definir, se confirmará con 15 días de anterioridad.
El aforo depende de la capacidad del auditorio.</t>
  </si>
  <si>
    <t>Durante el mes de marzo 2023</t>
  </si>
  <si>
    <t>2.3</t>
  </si>
  <si>
    <t>Diálogo de implementación de Políticas Públicas, dirigido a grupos de valor de cada Política Pública.
 Modalidad Mixta: Transmisión y asistencia presencial limitada</t>
  </si>
  <si>
    <t>Secretaría de Planeación (Dirección de Seguimiento y Evaluación) - Dirección de Estudios Económico y Políticas Públicas y
entidades responsables de la Implementa Política.</t>
  </si>
  <si>
    <t>2.4</t>
  </si>
  <si>
    <t>2.5</t>
  </si>
  <si>
    <t>Diálogo de gestión adelantada en el marco del SNRdC, Nodo a definir.
 Modalidad Mixta: Transmisión y asistencia presencial limitada</t>
  </si>
  <si>
    <t>Secretaría de Planeación (Dirección de Seguimiento y Evaluación) y
Entidades responsables del Nodo.</t>
  </si>
  <si>
    <t>Durante el mes de junio 2023</t>
  </si>
  <si>
    <t>Realizar audiencia pública de Rendición de Cuentas.
 Modalidad Mixta: Transmisión y asistencia presencial limitada</t>
  </si>
  <si>
    <t>Secretaría de Planeación, Secretaría de Prensa  y 
Oficina de Protocolo</t>
  </si>
  <si>
    <t>Realizar audiencia pública de Rendición de Cuentas de niños, niñas, adolescentes y jóvenes.
 Modalidad Mixta: Transmisión y asistencia presencial limitada</t>
  </si>
  <si>
    <t>Subcomponente 3
Responsabilidad</t>
  </si>
  <si>
    <t>Brindar capacitaciones a grupos de interés sobre participación ciudadana.</t>
  </si>
  <si>
    <t>Registro de asistentes.</t>
  </si>
  <si>
    <t>Buen Gobierno</t>
  </si>
  <si>
    <t>Capacitación Realizada</t>
  </si>
  <si>
    <t>Brindar curso virtual en rendición de cuentas dirigido a Consejos Territoriales de Planeación, Juntas de Acción Comunal, Veedurías, Consejos de Participación, Consejos de Juventudes, secretarios de planeación de alcaldías municipales e interesados.</t>
  </si>
  <si>
    <t>Registro de participantes.</t>
  </si>
  <si>
    <t>Secretaría de Planeación (Dirección de Seguimiento y Evaluación), Secretaría de Gobierno y Gerencia de Buen Gobierno</t>
  </si>
  <si>
    <t>Número de participantes/ Número de invitados</t>
  </si>
  <si>
    <t>3.3</t>
  </si>
  <si>
    <t>Responder por escrito en el término de quince días hábiles a las preguntas de los ciudadanos formuladas en el marco del proceso de Rendición de Cuentas por el medio en que se recibió.</t>
  </si>
  <si>
    <t>Registro de comunicaciones enviadas.</t>
  </si>
  <si>
    <t>Entidades responsable de la pregunta.
Secretaría de Planeación (Dirección de Seguimiento y Evaluación).</t>
  </si>
  <si>
    <t>Respuestas enviadas/Preguntas Recibidas</t>
  </si>
  <si>
    <t>No es posible asignar valor, depende de la ciudadanía y de los grupos de valor</t>
  </si>
  <si>
    <t>3.4</t>
  </si>
  <si>
    <t>Publicar las respuestas e inquietudes recibidas en los eventos de rendición de cuentas en la Página Web de la Gobernación de Cundinamarca.</t>
  </si>
  <si>
    <t>Informe consolidado y publicado en la página Web.</t>
  </si>
  <si>
    <t>Respuestas publicadas/inquietudes recibidas</t>
  </si>
  <si>
    <t>3.5</t>
  </si>
  <si>
    <t>Realizar la encuesta de satisfacción de Rendición de Cuentas sobre los eventos realizados.</t>
  </si>
  <si>
    <t>Registro de encuestas realizadas.</t>
  </si>
  <si>
    <t>Número de encuestas aplicadas/Número de eventos realizados</t>
  </si>
  <si>
    <t>3.6</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</si>
  <si>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</si>
  <si>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</si>
  <si>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(Dirección de Seguimiento y Evaluación)y Secretaria de Desarrollo e Inclusión Social</t>
  </si>
  <si>
    <t>15 de julio 2023 - 15 de diciembre 2023</t>
  </si>
  <si>
    <t>Número de documentos realizadas/Número de documentos programados</t>
  </si>
  <si>
    <t>3.7</t>
  </si>
  <si>
    <t>Publicar los resultados de Rendición de Cuentas.</t>
  </si>
  <si>
    <t>Documento consolidado de rendición de cuentas publicado en página Web</t>
  </si>
  <si>
    <t xml:space="preserve"> Secretaría de Planeación  (Dirección de Seguimiento y Evaluación)</t>
  </si>
  <si>
    <t>15 de diciembre 2023</t>
  </si>
  <si>
    <t xml:space="preserve">Número de Informe publicados/Número de Informe programados </t>
  </si>
  <si>
    <t>3.8</t>
  </si>
  <si>
    <t>Publicar informe de evaluación de la estrategia de rendición de cuentas</t>
  </si>
  <si>
    <t>Documento informe publicado</t>
  </si>
  <si>
    <t>Control Interno</t>
  </si>
  <si>
    <t>20 de diciembre 2023</t>
  </si>
  <si>
    <t>Código:E-DEAG-FR - 49</t>
  </si>
  <si>
    <t>Versión:                        3</t>
  </si>
  <si>
    <t>Fecha de Aprobación:       27/12/2022</t>
  </si>
  <si>
    <t>Componente 4:  Atención al Ciudadano</t>
  </si>
  <si>
    <r>
      <rPr>
        <b/>
        <sz val="14"/>
        <color rgb="FF000000"/>
        <rFont val="Arial"/>
      </rPr>
      <t xml:space="preserve">Subcomponente 1.
</t>
    </r>
    <r>
      <rPr>
        <sz val="14"/>
        <color rgb="FF000000"/>
        <rFont val="Arial"/>
      </rPr>
      <t xml:space="preserve">Estructura administrativa y Direccionamiento estratégico </t>
    </r>
  </si>
  <si>
    <t xml:space="preserve">Realizar los cuatro Comites de Atención al Usuario </t>
  </si>
  <si>
    <t>Cuatro actas de los Comités de Atención al Usuario</t>
  </si>
  <si>
    <t>Secretaría General</t>
  </si>
  <si>
    <t>30 de marzo de 2023 30 de Junio  de 2023 29 de septiembre de 2023 15 de diciembre de 2023</t>
  </si>
  <si>
    <t>Socializar el protocolo de Atención al Usuario para los servidores Públicos  de la Gobernación de Cundinamarca.</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</si>
  <si>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</si>
  <si>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</si>
  <si>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r>
      <rPr>
        <b/>
        <sz val="14"/>
        <color rgb="FF000000"/>
        <rFont val="Arial"/>
      </rPr>
      <t xml:space="preserve">Subcomponente 2.
</t>
    </r>
    <r>
      <rPr>
        <sz val="14"/>
        <color rgb="FF000000"/>
        <rFont val="Arial"/>
      </rPr>
      <t>Fortalecimiento de los canales de atención.</t>
    </r>
  </si>
  <si>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</si>
  <si>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</si>
  <si>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</si>
  <si>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</si>
  <si>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</si>
  <si>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Expedir  y comunicar lineamientos de la  Política de Prevención del Daño Antijurídico, para las Secretarías de Hacienda y Salud</t>
  </si>
  <si>
    <t>Expedición y Socialización</t>
  </si>
  <si>
    <t xml:space="preserve">No de lineamientos Expedidos/No.de comunicaciones </t>
  </si>
  <si>
    <t>Expedición guia para el manejo y funcionamientos de los normogramas del SIGC</t>
  </si>
  <si>
    <t>Guia/socializada</t>
  </si>
  <si>
    <t>Guia/socialización</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</si>
  <si>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</si>
  <si>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</si>
  <si>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</si>
  <si>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Subcomponente 3.
Talento Humano.</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</si>
  <si>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</si>
  <si>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</si>
  <si>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</si>
  <si>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</si>
  <si>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r>
      <rPr>
        <b/>
        <sz val="14"/>
        <color rgb="FF000000"/>
        <rFont val="Arial"/>
      </rPr>
      <t xml:space="preserve">Subcomponente 4. 
</t>
    </r>
    <r>
      <rPr>
        <sz val="14"/>
        <color rgb="FF000000"/>
        <rFont val="Arial"/>
      </rPr>
      <t>Normativo y procedimental</t>
    </r>
  </si>
  <si>
    <t>Actualizar el marco normativo  y procedimientos del Proceso de Atención al Usuario en el SIGC Isolucion, cada vez  que se requiera.</t>
  </si>
  <si>
    <t>1. Actualización del normograma y procedimientos en el SIGC Isolucion (fecha registrada en el sistema)</t>
  </si>
  <si>
    <t xml:space="preserve"> Promover la implementación de la Política Interna de protección de datos personales. </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</si>
  <si>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</si>
  <si>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</si>
  <si>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t>Promover la creacion y puesta en funcionamiento de la ESCUELA DE COMPRA PUBLICA DE CUNDINAMARCA vinculando en la formaciony actualización  a funcionarios, contratistas y proveedores del Departamento</t>
  </si>
  <si>
    <t>1. Crear la ESCUELA DE COMPRA PUBLICA DE CUNDINAMARCA</t>
  </si>
  <si>
    <t>Secretaría Jurídica - Dirección de Contratación</t>
  </si>
  <si>
    <t>Mayo de 2023 con informe de avance en septiembre y diciembre..</t>
  </si>
  <si>
    <r>
      <rPr>
        <b/>
        <sz val="14"/>
        <color rgb="FF000000"/>
        <rFont val="Arial"/>
      </rPr>
      <t xml:space="preserve">Subcomponente 5. </t>
    </r>
    <r>
      <rPr>
        <sz val="14"/>
        <color rgb="FF000000"/>
        <rFont val="Arial"/>
      </rPr>
      <t>Relacionamiento con el ciudadano</t>
    </r>
  </si>
  <si>
    <t xml:space="preserve">Descentralizar la oferta instritucional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</si>
  <si>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</si>
  <si>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</si>
  <si>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</si>
  <si>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</si>
  <si>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</si>
  <si>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</si>
  <si>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</si>
  <si>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</si>
  <si>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t>Versión: 3</t>
  </si>
  <si>
    <t>Componente 5:  Transparencia y Acceso a la Información</t>
  </si>
  <si>
    <t>Indicadores</t>
  </si>
  <si>
    <r>
      <rPr>
        <sz val="14"/>
        <color rgb="FF000000"/>
        <rFont val="Arial"/>
      </rPr>
      <t xml:space="preserve">Subcomponente 1. </t>
    </r>
    <r>
      <rPr>
        <sz val="14"/>
        <color rgb="FF000000"/>
        <rFont val="Arial"/>
      </rPr>
      <t>Lineamientos de Transparencia Activa</t>
    </r>
  </si>
  <si>
    <t xml:space="preserve">Realizar Encuentros Regionales Transparencia </t>
  </si>
  <si>
    <t>Actas de asistencia</t>
  </si>
  <si>
    <t>3 Encuentros Regionales durante la anualidad</t>
  </si>
  <si>
    <t>3 encuentros durante la anualidad y hasta el 30 de noviembre de 2022</t>
  </si>
  <si>
    <t>Dar lineamientos para la actualización de los micrositios y el portal web de la Gobernación de Cundinamarca, acorde a la normatividad vigente</t>
  </si>
  <si>
    <t>Comunicación remitida a las entidades y dependencias</t>
  </si>
  <si>
    <t>1 circular expedida</t>
  </si>
  <si>
    <t>1 vez durante la anualidad</t>
  </si>
  <si>
    <t xml:space="preserve">Publicación de la contratación en SECOP II </t>
  </si>
  <si>
    <t>100% de los procesos contractuales registrados en el sistema</t>
  </si>
  <si>
    <t xml:space="preserve">Inventario de todos los contratos publicados en SECOP II con un muestreo del 2%de expedientes que den cuenta  de la completitud del expediente contractual </t>
  </si>
  <si>
    <t>30  de abril - 31 agosto - 31 diciembre</t>
  </si>
  <si>
    <t xml:space="preserve">Hacer seguimiento a la actualización de las hojas de vida en el SIGEP para funcionarios y contratistas </t>
  </si>
  <si>
    <t xml:space="preserve">Realizar dos seguimientos al año sobre la actualización de las hojas de vida en el SIGEP para funcionarios y contratistas </t>
  </si>
  <si>
    <t>No. de seguimientos realizados/ No. de seguimientos propuestos</t>
  </si>
  <si>
    <t xml:space="preserve">Semestral </t>
  </si>
  <si>
    <r>
      <rPr>
        <sz val="14"/>
        <color rgb="FF000000"/>
        <rFont val="Arial"/>
      </rPr>
      <t xml:space="preserve">Subcomponente 2. </t>
    </r>
    <r>
      <rPr>
        <sz val="14"/>
        <color rgb="FF000000"/>
        <rFont val="Arial"/>
      </rPr>
      <t>Lineamientos de Transparencia Pasiva</t>
    </r>
  </si>
  <si>
    <t>Secretaría Jurídica Dirección de Defensa Judicial y Extrajudicial</t>
  </si>
  <si>
    <t>Dar lineamientos para el cumpllimiento de la normatividad vigente y políticas e instrumentos de la Gobernación de Cundinamarca para el seguimiento y respuesta a las PQRSDF y Solicitudes de Información.</t>
  </si>
  <si>
    <t>Secretaría Jurídica Dirección de Conceptos y Estrudios Jurídicos</t>
  </si>
  <si>
    <r>
      <rPr>
        <sz val="14"/>
        <color rgb="FF000000"/>
        <rFont val="Arial"/>
      </rPr>
      <t xml:space="preserve">Subcomponente 3. </t>
    </r>
    <r>
      <rPr>
        <sz val="14"/>
        <color rgb="FF000000"/>
        <rFont val="Arial"/>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</si>
  <si>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Sistema integrado de conservación
</t>
  </si>
  <si>
    <t>Instrumentos de gestión documental con el lleno de requisitos</t>
  </si>
  <si>
    <t>(3)  instrumentos archivísticos</t>
  </si>
  <si>
    <t xml:space="preserve">Secretaría General
</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</si>
  <si>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</si>
  <si>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</si>
  <si>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</si>
  <si>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</si>
  <si>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</si>
  <si>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</si>
  <si>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t>Numero de instrumentos publicados y actualizados - (3) Instrumentos Archivisticos</t>
  </si>
  <si>
    <t>No. de instrumentos  /No.  Actualizaciones https://www.datos.gov.co  -  Datos Abiertos</t>
  </si>
  <si>
    <t xml:space="preserve">Publicacion de decretos y ordenanzas departamentales </t>
  </si>
  <si>
    <t>Publicacion del 100% de decretos y ordenanzas departamentales</t>
  </si>
  <si>
    <r>
      <rPr>
        <sz val="14"/>
        <color rgb="FF000000"/>
        <rFont val="Arial"/>
      </rPr>
      <t xml:space="preserve">Subcomponente 4. </t>
    </r>
    <r>
      <rPr>
        <sz val="14"/>
        <color rgb="FF000000"/>
        <rFont val="Arial"/>
      </rPr>
      <t>Criterio diferencial de accesibilidad</t>
    </r>
  </si>
  <si>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</si>
  <si>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</si>
  <si>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</si>
  <si>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</si>
  <si>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30/11/203</t>
  </si>
  <si>
    <t>No. de guías elaboradas/ No. de guías propuestas</t>
  </si>
  <si>
    <r>
      <rPr>
        <sz val="14"/>
        <color rgb="FF000000"/>
        <rFont val="Arial"/>
      </rPr>
      <t xml:space="preserve">Subcomponente 5.
</t>
    </r>
    <r>
      <rPr>
        <sz val="14"/>
        <color rgb="FF000000"/>
        <rFont val="Arial"/>
      </rPr>
      <t>Monitoreo del Acceso a la Información Pública</t>
    </r>
  </si>
  <si>
    <t>Dar lineamientos a las entidades para el auto diligenciamiento del Índice de Transparencia Activa ITA</t>
  </si>
  <si>
    <t>Reporte ITA 2023</t>
  </si>
  <si>
    <t>ITA reportado a PGN en la fecha que corresponda</t>
  </si>
  <si>
    <t>La que defina la PGN en sus actos administrativos</t>
  </si>
  <si>
    <t>Acta de Comité</t>
  </si>
  <si>
    <t>Trimestral</t>
  </si>
  <si>
    <t>COMPONENTE</t>
  </si>
  <si>
    <t>Componente 6: Integridad</t>
  </si>
  <si>
    <t>SUBCOMPONENTE</t>
  </si>
  <si>
    <t>Meta o Producto</t>
  </si>
  <si>
    <t xml:space="preserve">Indicador </t>
  </si>
  <si>
    <t>Fecha Programada</t>
  </si>
  <si>
    <t>CONFLICTOS DE INTERÉS</t>
  </si>
  <si>
    <t>Dos capacitaciones anuales de la guia para la identificación y declaración del  conflicto de intereses en el sector público colombiano.</t>
  </si>
  <si>
    <t>N° de capacitaciones propuestas / N° de capacitaciones realizadas en el semestre</t>
  </si>
  <si>
    <t>Semestral</t>
  </si>
  <si>
    <t xml:space="preserve">Divulgación de  piezas publicitarias </t>
  </si>
  <si>
    <t xml:space="preserve">Piezas publicitarias emitidas </t>
  </si>
  <si>
    <t>No piezas publicitaria propuestas/No  piezas publicitaria realizadas.</t>
  </si>
  <si>
    <t>Socialización mensual de la estratégia de conflicto de intereses a los funcionarios en la jornada de inducción.</t>
  </si>
  <si>
    <t>No capacitaciones propuestas/No capacitaciones realizadas.</t>
  </si>
  <si>
    <t>Mensual</t>
  </si>
  <si>
    <t>CÓDIGO DE INTEGRIDAD</t>
  </si>
  <si>
    <t>Divulgacion de piezas informativas con cada valor</t>
  </si>
  <si>
    <t>piezas informativas de los valores</t>
  </si>
  <si>
    <t>7 Piezas comunicativas socializadas (1 mensual) una vez se inicia el proceso de apropiación</t>
  </si>
  <si>
    <t xml:space="preserve">Apropiación del Codigo De Integridad </t>
  </si>
  <si>
    <t xml:space="preserve">Informe de apropiación </t>
  </si>
  <si>
    <t>7 informes con la apropiación del valor que fue apropiado</t>
  </si>
  <si>
    <t xml:space="preserve">Evaluacion de apropiación </t>
  </si>
  <si>
    <t xml:space="preserve">Informe Resultados de la apropiación </t>
  </si>
  <si>
    <t xml:space="preserve">Informe de autoevaluación de resultados de Apropiación del año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</si>
  <si>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</si>
  <si>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</si>
  <si>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</si>
  <si>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</si>
  <si>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</si>
  <si>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</si>
  <si>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</si>
  <si>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</si>
  <si>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</si>
  <si>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</si>
  <si>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</si>
  <si>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</si>
  <si>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</si>
  <si>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</si>
  <si>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</si>
  <si>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</si>
  <si>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</si>
  <si>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</si>
  <si>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</si>
  <si>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</si>
  <si>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</si>
  <si>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</si>
  <si>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</si>
  <si>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</si>
  <si>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</si>
  <si>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</si>
  <si>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</si>
  <si>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</si>
  <si>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</si>
  <si>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</si>
  <si>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</si>
  <si>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</si>
  <si>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</si>
  <si>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</si>
  <si>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</si>
  <si>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</si>
  <si>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</si>
  <si>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</si>
  <si>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</si>
  <si>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</si>
  <si>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</si>
  <si>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</si>
  <si>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</si>
  <si>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</si>
  <si>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</si>
  <si>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</si>
  <si>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</si>
  <si>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</si>
  <si>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</si>
  <si>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</si>
  <si>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</si>
  <si>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</si>
  <si>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</si>
  <si>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</si>
  <si>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</si>
  <si>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</si>
  <si>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</si>
  <si>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</si>
  <si>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</si>
  <si>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</si>
  <si>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</si>
  <si>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</si>
  <si>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</si>
  <si>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</si>
  <si>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</si>
  <si>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</si>
  <si>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</si>
  <si>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</si>
  <si>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</si>
  <si>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</si>
  <si>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</si>
  <si>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</si>
  <si>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</si>
  <si>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</si>
  <si>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</si>
  <si>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</si>
  <si>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</si>
  <si>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</si>
  <si>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</si>
  <si>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</si>
  <si>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</si>
  <si>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</si>
  <si>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</si>
  <si>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</si>
  <si>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</si>
  <si>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</si>
  <si>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</si>
  <si>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</si>
  <si>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</si>
  <si>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</si>
  <si>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</si>
  <si>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</si>
  <si>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</si>
  <si>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</si>
  <si>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</si>
  <si>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</si>
  <si>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</si>
  <si>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</si>
  <si>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</si>
  <si>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</si>
  <si>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</si>
  <si>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</si>
  <si>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</si>
  <si>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</si>
  <si>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</si>
  <si>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</si>
  <si>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</si>
  <si>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</si>
  <si>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</si>
  <si>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</si>
  <si>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</si>
  <si>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</si>
  <si>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</si>
  <si>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</si>
  <si>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</si>
  <si>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</si>
  <si>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</si>
  <si>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</si>
  <si>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</si>
  <si>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</si>
  <si>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</si>
  <si>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</si>
  <si>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</si>
  <si>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</si>
  <si>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</si>
  <si>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</si>
  <si>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</si>
  <si>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Realizar reuniones temáticas de Transparencia para orientar las actividades necesarias para su cumplimiento.</t>
  </si>
  <si>
    <t>30 de mayo y 30 de septiembre</t>
  </si>
  <si>
    <t xml:space="preserve">Divulgar mediante correo electrónico, a todos los servidores y contratistas, el mapa de riesgos de corrupción consolidado cada vez que se realicen modificaciones. </t>
  </si>
  <si>
    <t>Cada vez que surja una actualización.</t>
  </si>
  <si>
    <t>Secretaría de las TIC</t>
  </si>
  <si>
    <t>Difusión y socialización de la Guía de Atención al Usuario con enfoque diferencia</t>
  </si>
  <si>
    <t>Guía elaborada,socializada e implementada Informe con evidencias de las actividades realizadas para la difusión y socialización de la Guía de atención al usuario con enfoque diferencial</t>
  </si>
  <si>
    <t>Programas radiales en línea con la Gobernación, en donde se den a conocer los avances de la gestión.</t>
  </si>
  <si>
    <t>En el transcurso de marzo y abril del 2023</t>
  </si>
  <si>
    <t xml:space="preserve">
Aumentar a 6 eventos el número de escenarios de rendición de cuentas presenciales.</t>
  </si>
  <si>
    <t xml:space="preserve">Formato Plan Anticorrupción y de Atención al Ciudadano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</si>
</sst>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164" formatCode="[$-240A]d&quot; de &quot;mmmm&quot; de &quot;yyyy"/>
    <numFmt numFmtId="165" formatCode="_-* #,##0.000_-;\-* #,##0.000_-;_-* &quot;-&quot;??_-;_-@"/>
    <numFmt numFmtId="166" formatCode="_-* #,##0.00_-;\-* #,##0.00_-;_-* &quot;-&quot;??_-;_-@"/>
    <numFmt numFmtId="167" formatCode="d/m/yyyy"/>
    <numFmt numFmtId="168" formatCode="dd/mm/yy"/>
  </numFmts>
  <fonts count="95">
    <font>
      <sz val="11"/>
      <name val="Calibri"/>
      <scheme val="minor"/>
    </font>
    <font>
      <sz val="11"/>
      <color theme="1"/>
      <name val="Calibri"/>
      <family val="2"/>
      <scheme val="minor"/>
    </font>
    <font>
      <sz val="12"/>
      <name val="Calibri"/>
    </font>
    <font>
      <b/>
      <sz val="12"/>
      <name val="Tahoma"/>
    </font>
    <font>
      <sz val="11"/>
      <name val="Calibri"/>
    </font>
    <font>
      <sz val="9"/>
      <name val="Arial"/>
    </font>
    <font>
      <sz val="12"/>
      <name val="Arial"/>
    </font>
    <font>
      <sz val="10"/>
      <name val="Arial"/>
    </font>
    <font>
      <b/>
      <sz val="14"/>
      <name val="Calibri"/>
    </font>
    <font>
      <sz val="14"/>
      <name val="Arial"/>
    </font>
    <font>
      <sz val="11"/>
      <name val="Calibri"/>
    </font>
    <font>
      <b/>
      <sz val="22"/>
      <name val="Calibri"/>
    </font>
    <font>
      <b/>
      <sz val="22"/>
      <name val="Arial"/>
    </font>
    <font>
      <b/>
      <sz val="18"/>
      <name val="Arial"/>
    </font>
    <font>
      <sz val="12"/>
      <color rgb="FFFF0000"/>
      <name val="Arial"/>
    </font>
    <font>
      <sz val="16"/>
      <color rgb="FF000000"/>
      <name val="Calibri"/>
    </font>
    <font>
      <b/>
      <sz val="16"/>
      <name val="Calibri"/>
    </font>
    <font>
      <sz val="14"/>
      <name val="Arial"/>
    </font>
    <font>
      <sz val="14"/>
      <color rgb="FF000000"/>
      <name val="Arial"/>
    </font>
    <font>
      <sz val="16"/>
      <color rgb="FF000000"/>
      <name val="Arial"/>
    </font>
    <font>
      <b/>
      <sz val="11"/>
      <name val="Calibri"/>
    </font>
    <font>
      <b/>
      <sz val="16"/>
      <name val="Tahoma"/>
    </font>
    <font>
      <sz val="14"/>
      <name val="Tahoma"/>
    </font>
    <font>
      <sz val="10"/>
      <name val="Calibri"/>
    </font>
    <font>
      <sz val="11"/>
      <name val="Arial Narrow"/>
    </font>
    <font>
      <b/>
      <sz val="11"/>
      <name val="Arial Narrow"/>
    </font>
    <font>
      <sz val="14"/>
      <name val="Arial Narrow"/>
    </font>
    <font>
      <b/>
      <sz val="11"/>
      <color rgb="FFFFFFFF"/>
      <name val="Arial Narrow"/>
    </font>
    <font>
      <b/>
      <sz val="10"/>
      <name val="Arial Narrow"/>
    </font>
    <font>
      <b/>
      <sz val="14"/>
      <name val="Arial Narrow"/>
    </font>
    <font>
      <sz val="9"/>
      <name val="Arial Narrow"/>
    </font>
    <font>
      <sz val="11"/>
      <name val="Arial Narrow"/>
    </font>
    <font>
      <sz val="11"/>
      <color rgb="FFFF0000"/>
      <name val="Arial Narrow"/>
    </font>
    <font>
      <sz val="9"/>
      <name val="Arial Narrow"/>
    </font>
    <font>
      <sz val="12"/>
      <name val="Arial"/>
    </font>
    <font>
      <sz val="11"/>
      <color rgb="FF000000"/>
      <name val="Arial Narrow"/>
    </font>
    <font>
      <sz val="11"/>
      <color rgb="FF000000"/>
      <name val="Calibri"/>
    </font>
    <font>
      <sz val="11"/>
      <name val="Calibri"/>
    </font>
    <font>
      <sz val="11"/>
      <color rgb="FFF2F2F2"/>
      <name val="Arial Narrow"/>
    </font>
    <font>
      <b/>
      <sz val="9"/>
      <name val="Arial Narrow"/>
    </font>
    <font>
      <sz val="9"/>
      <color rgb="FF385623"/>
      <name val="Arial Narrow"/>
    </font>
    <font>
      <b/>
      <sz val="11"/>
      <name val="Arial Narrow"/>
    </font>
    <font>
      <sz val="9"/>
      <color rgb="FF000000"/>
      <name val="Arial Narrow"/>
    </font>
    <font>
      <u/>
      <sz val="11"/>
      <name val="Arial Narrow"/>
    </font>
    <font>
      <sz val="10"/>
      <color rgb="FF000000"/>
      <name val="Arial"/>
    </font>
    <font>
      <sz val="12"/>
      <name val="Arial Narrow"/>
    </font>
    <font>
      <b/>
      <sz val="14"/>
      <name val="Tahoma"/>
    </font>
    <font>
      <sz val="11"/>
      <name val="Tahoma"/>
    </font>
    <font>
      <b/>
      <sz val="12"/>
      <color rgb="FF333300"/>
      <name val="Sansserif"/>
    </font>
    <font>
      <b/>
      <sz val="12"/>
      <color rgb="FF000000"/>
      <name val="Sansserif"/>
    </font>
    <font>
      <sz val="10"/>
      <color rgb="FF000000"/>
      <name val="Sansserif"/>
    </font>
    <font>
      <b/>
      <sz val="14"/>
      <name val="Arial"/>
    </font>
    <font>
      <b/>
      <sz val="14"/>
      <name val="Arial"/>
    </font>
    <font>
      <b/>
      <sz val="14"/>
      <color rgb="FF000000"/>
      <name val="Arial"/>
    </font>
    <font>
      <sz val="12"/>
      <name val="Sansserif"/>
    </font>
    <font>
      <b/>
      <sz val="14"/>
      <color rgb="FF000000"/>
      <name val="Calibri"/>
    </font>
    <font>
      <b/>
      <sz val="12"/>
      <color rgb="FF000000"/>
      <name val="Arial"/>
    </font>
    <font>
      <sz val="11"/>
      <name val="Arial"/>
    </font>
    <font>
      <b/>
      <sz val="16"/>
      <color rgb="FF000000"/>
      <name val="Calibri"/>
    </font>
    <font>
      <b/>
      <sz val="18"/>
      <name val="Calibri"/>
    </font>
    <font>
      <sz val="18"/>
      <name val="Calibri"/>
    </font>
    <font>
      <b/>
      <sz val="22"/>
      <color rgb="FF000000"/>
      <name val="Calibri"/>
    </font>
    <font>
      <b/>
      <sz val="11"/>
      <name val="Tahoma"/>
    </font>
    <font>
      <b/>
      <sz val="16"/>
      <name val="Arial"/>
    </font>
    <font>
      <b/>
      <sz val="10"/>
      <name val="Arial"/>
    </font>
    <font>
      <sz val="10"/>
      <name val="Arial"/>
    </font>
    <font>
      <sz val="11"/>
      <name val="Verdana"/>
    </font>
    <font>
      <b/>
      <sz val="11"/>
      <name val="Calibri"/>
    </font>
    <font>
      <b/>
      <sz val="16"/>
      <color rgb="FF000000"/>
      <name val="Arial"/>
    </font>
    <font>
      <sz val="11"/>
      <color rgb="FF00CC00"/>
      <name val="Arial Narrow"/>
    </font>
    <font>
      <sz val="9"/>
      <color rgb="FF38761D"/>
      <name val="Arial Narrow"/>
    </font>
    <font>
      <sz val="9"/>
      <color rgb="FFFF0000"/>
      <name val="Arial Narrow"/>
    </font>
    <font>
      <sz val="9"/>
      <color rgb="FF000000"/>
      <name val="&quot;Arial Narrow&quot;, sans-serif"/>
    </font>
    <font>
      <sz val="9"/>
      <color rgb="FFFF0000"/>
      <name val="&quot;Arial Narrow&quot;, sans-serif"/>
    </font>
    <font>
      <sz val="9"/>
      <name val="&quot;Arial Narrow&quot;, sans-serif"/>
    </font>
    <font>
      <u/>
      <sz val="11"/>
      <color rgb="FF1155CC"/>
      <name val="Arial Narrow"/>
    </font>
    <font>
      <sz val="10"/>
      <name val="Arial Narrow"/>
    </font>
    <font>
      <sz val="11"/>
      <name val="Calibri"/>
      <family val="2"/>
      <scheme val="minor"/>
    </font>
    <font>
      <sz val="10"/>
      <name val="Arial"/>
      <family val="2"/>
    </font>
    <font>
      <sz val="11"/>
      <name val="Arial"/>
      <family val="2"/>
    </font>
    <font>
      <b/>
      <sz val="12"/>
      <name val="Arial"/>
      <family val="2"/>
    </font>
    <font>
      <sz val="11"/>
      <name val="Calibri"/>
      <family val="2"/>
    </font>
    <font>
      <b/>
      <sz val="12"/>
      <color rgb="FF000000"/>
      <name val="Arial"/>
      <family val="2"/>
    </font>
    <font>
      <b/>
      <sz val="14"/>
      <color rgb="FF000000"/>
      <name val="Arial"/>
      <family val="2"/>
    </font>
    <font>
      <b/>
      <sz val="11"/>
      <name val="Calibri"/>
      <family val="2"/>
    </font>
    <font>
      <b/>
      <sz val="14"/>
      <color rgb="FF000000"/>
      <name val="Calibri"/>
      <family val="2"/>
    </font>
    <font>
      <sz val="10"/>
      <color rgb="FF222A35"/>
      <name val="Calibri"/>
      <family val="2"/>
    </font>
    <font>
      <sz val="9"/>
      <color rgb="FF222A35"/>
      <name val="Calibri"/>
      <family val="2"/>
    </font>
    <font>
      <b/>
      <sz val="10"/>
      <color rgb="FF222A35"/>
      <name val="Calibri"/>
      <family val="2"/>
    </font>
    <font>
      <sz val="10"/>
      <name val="Calibri"/>
      <family val="2"/>
    </font>
    <font>
      <b/>
      <sz val="12"/>
      <name val="Calibri"/>
      <family val="2"/>
    </font>
    <font>
      <sz val="12"/>
      <name val="Tahoma"/>
      <family val="2"/>
    </font>
    <font>
      <b/>
      <sz val="14"/>
      <name val="Tahoma"/>
      <family val="2"/>
    </font>
    <font>
      <sz val="11"/>
      <name val="Tahoma"/>
      <family val="2"/>
    </font>
    <font>
      <b/>
      <sz val="12"/>
      <name val="Tahoma"/>
      <family val="2"/>
    </font>
  </fonts>
  <fills count="20">
    <fill>
      <patternFill patternType="none"/>
    </fill>
    <fill>
      <patternFill patternType="gray125"/>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92D050"/>
        <bgColor rgb="FF92D050"/>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44546A"/>
        <bgColor rgb="FF44546A"/>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s>
  <borders count="195">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thin">
        <color rgb="FF000000"/>
      </right>
      <top/>
      <bottom/>
      <diagonal/>
    </border>
    <border>
      <left style="medium">
        <color auto="1"/>
      </left>
      <right/>
      <top style="medium">
        <color rgb="FF000000"/>
      </top>
      <bottom/>
      <diagonal/>
    </border>
    <border>
      <left/>
      <right style="medium">
        <color auto="1"/>
      </right>
      <top style="medium">
        <color rgb="FF000000"/>
      </top>
      <bottom/>
      <diagonal/>
    </border>
    <border>
      <left style="thin">
        <color rgb="FF000000"/>
      </left>
      <right style="medium">
        <color auto="1"/>
      </right>
      <top style="medium">
        <color rgb="FF8EAADB"/>
      </top>
      <bottom style="medium">
        <color rgb="FF8EAADB"/>
      </bottom>
      <diagonal/>
    </border>
    <border>
      <left style="medium">
        <color auto="1"/>
      </left>
      <right/>
      <top style="medium">
        <color rgb="FF8EAADB"/>
      </top>
      <bottom/>
      <diagonal/>
    </border>
    <border>
      <left/>
      <right/>
      <top style="medium">
        <color rgb="FF8EAADB"/>
      </top>
      <bottom/>
      <diagonal/>
    </border>
    <border>
      <left/>
      <right style="medium">
        <color auto="1"/>
      </right>
      <top style="medium">
        <color rgb="FF8EAADB"/>
      </top>
      <bottom/>
      <diagonal/>
    </border>
    <border>
      <left style="medium">
        <color auto="1"/>
      </left>
      <right/>
      <top style="medium">
        <color rgb="FF8EAADB"/>
      </top>
      <bottom style="medium">
        <color auto="1"/>
      </bottom>
      <diagonal/>
    </border>
    <border>
      <left/>
      <right/>
      <top style="medium">
        <color rgb="FF8EAADB"/>
      </top>
      <bottom style="medium">
        <color auto="1"/>
      </bottom>
      <diagonal/>
    </border>
    <border>
      <left/>
      <right style="medium">
        <color auto="1"/>
      </right>
      <top style="medium">
        <color rgb="FF8EAADB"/>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style="medium">
        <color rgb="FF5B9BD5"/>
      </top>
      <bottom style="medium">
        <color rgb="FF5B9BD5"/>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medium">
        <color rgb="FF000000"/>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right/>
      <top style="dotted">
        <color rgb="FF548135"/>
      </top>
      <bottom style="dotted">
        <color rgb="FF548135"/>
      </bottom>
      <diagonal/>
    </border>
    <border>
      <left/>
      <right/>
      <top style="dotted">
        <color rgb="FF548135"/>
      </top>
      <bottom style="dotted">
        <color rgb="FF548135"/>
      </bottom>
      <diagonal/>
    </border>
    <border>
      <left/>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dotted">
        <color rgb="FF548135"/>
      </right>
      <top/>
      <bottom/>
      <diagonal/>
    </border>
    <border>
      <left style="dotted">
        <color rgb="FF548135"/>
      </left>
      <right style="dotted">
        <color rgb="FF548135"/>
      </right>
      <top/>
      <bottom/>
      <diagonal/>
    </border>
    <border>
      <left style="dotted">
        <color rgb="FF548135"/>
      </left>
      <right style="thin">
        <color rgb="FF000000"/>
      </right>
      <top style="dotted">
        <color rgb="FF548135"/>
      </top>
      <bottom/>
      <diagonal/>
    </border>
    <border>
      <left style="thin">
        <color rgb="FF000000"/>
      </left>
      <right style="dotted">
        <color rgb="FF548135"/>
      </right>
      <top style="dotted">
        <color rgb="FF548135"/>
      </top>
      <bottom/>
      <diagonal/>
    </border>
    <border>
      <left/>
      <right/>
      <top style="dotted">
        <color rgb="FF548135"/>
      </top>
      <bottom/>
      <diagonal/>
    </border>
    <border>
      <left/>
      <right/>
      <top style="dotted">
        <color rgb="FF548135"/>
      </top>
      <bottom/>
      <diagonal/>
    </border>
    <border>
      <left/>
      <right/>
      <top style="dotted">
        <color rgb="FF548135"/>
      </top>
      <bottom/>
      <diagonal/>
    </border>
    <border>
      <left/>
      <right style="dotted">
        <color rgb="FF548135"/>
      </right>
      <top style="dotted">
        <color rgb="FF548135"/>
      </top>
      <bottom/>
      <diagonal/>
    </border>
    <border>
      <left style="dotted">
        <color rgb="FF548135"/>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right style="dotted">
        <color rgb="FF548135"/>
      </right>
      <top/>
      <bottom/>
      <diagonal/>
    </border>
    <border>
      <left/>
      <right style="dotted">
        <color rgb="FF548135"/>
      </right>
      <top/>
      <bottom/>
      <diagonal/>
    </border>
    <border>
      <left/>
      <right style="dotted">
        <color rgb="FF548135"/>
      </right>
      <top/>
      <bottom/>
      <diagonal/>
    </border>
    <border>
      <left style="dotted">
        <color rgb="FFE46C0A"/>
      </left>
      <right style="dotted">
        <color rgb="FFE46C0A"/>
      </right>
      <top style="dotted">
        <color rgb="FFE46C0A"/>
      </top>
      <bottom style="dotted">
        <color rgb="FFE46C0A"/>
      </bottom>
      <diagonal/>
    </border>
    <border>
      <left/>
      <right style="dotted">
        <color rgb="FF548135"/>
      </right>
      <top/>
      <bottom/>
      <diagonal/>
    </border>
    <border>
      <left/>
      <right style="dotted">
        <color rgb="FF548135"/>
      </right>
      <top/>
      <bottom style="dotted">
        <color rgb="FF548135"/>
      </bottom>
      <diagonal/>
    </border>
    <border>
      <left/>
      <right/>
      <top style="dotted">
        <color rgb="FF548135"/>
      </top>
      <bottom/>
      <diagonal/>
    </border>
    <border>
      <left/>
      <right style="dotted">
        <color rgb="FF548135"/>
      </right>
      <top style="dotted">
        <color rgb="FF548135"/>
      </top>
      <bottom/>
      <diagonal/>
    </border>
    <border>
      <left style="dotted">
        <color rgb="FF548135"/>
      </left>
      <right style="dotted">
        <color rgb="FF548135"/>
      </right>
      <top/>
      <bottom style="thin">
        <color rgb="FF000000"/>
      </bottom>
      <diagonal/>
    </border>
    <border>
      <left style="medium">
        <color rgb="FF2E75B5"/>
      </left>
      <right/>
      <top/>
      <bottom/>
      <diagonal/>
    </border>
    <border>
      <left/>
      <right style="medium">
        <color rgb="FF000000"/>
      </right>
      <top/>
      <bottom/>
      <diagonal/>
    </border>
    <border>
      <left style="thin">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2F75B5"/>
      </left>
      <right/>
      <top/>
      <bottom style="medium">
        <color rgb="FF8EAADB"/>
      </bottom>
      <diagonal/>
    </border>
    <border>
      <left/>
      <right/>
      <top/>
      <bottom style="medium">
        <color rgb="FF8EAADB"/>
      </bottom>
      <diagonal/>
    </border>
    <border>
      <left/>
      <right/>
      <top style="medium">
        <color rgb="FF8EAADB"/>
      </top>
      <bottom style="medium">
        <color rgb="FF8EAADB"/>
      </bottom>
      <diagonal/>
    </border>
    <border>
      <left style="medium">
        <color rgb="FF8EAADB"/>
      </left>
      <right/>
      <top style="medium">
        <color rgb="FF8EAADB"/>
      </top>
      <bottom style="thin">
        <color auto="1"/>
      </bottom>
      <diagonal/>
    </border>
    <border>
      <left/>
      <right/>
      <top style="medium">
        <color rgb="FF8EAADB"/>
      </top>
      <bottom style="thin">
        <color auto="1"/>
      </bottom>
      <diagonal/>
    </border>
    <border>
      <left/>
      <right style="medium">
        <color rgb="FF8EAADB"/>
      </right>
      <top style="medium">
        <color rgb="FF8EAADB"/>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bottom/>
      <diagonal/>
    </border>
    <border>
      <left style="thin">
        <color auto="1"/>
      </left>
      <right style="medium">
        <color rgb="FF000000"/>
      </right>
      <top style="thin">
        <color auto="1"/>
      </top>
      <bottom style="thin">
        <color auto="1"/>
      </bottom>
      <diagonal/>
    </border>
    <border>
      <left style="medium">
        <color rgb="FF000000"/>
      </left>
      <right style="thin">
        <color auto="1"/>
      </right>
      <top/>
      <bottom style="thin">
        <color auto="1"/>
      </bottom>
      <diagonal/>
    </border>
    <border>
      <left style="thin">
        <color auto="1"/>
      </left>
      <right style="medium">
        <color rgb="FF000000"/>
      </right>
      <top style="thin">
        <color auto="1"/>
      </top>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thin">
        <color rgb="FF000000"/>
      </left>
      <right style="thin">
        <color rgb="FF000000"/>
      </right>
      <top style="medium">
        <color rgb="FF0070C0"/>
      </top>
      <bottom style="thin">
        <color rgb="FF0070C0"/>
      </bottom>
      <diagonal/>
    </border>
    <border>
      <left style="thin">
        <color auto="1"/>
      </left>
      <right style="medium">
        <color rgb="FF0070C0"/>
      </right>
      <top style="medium">
        <color rgb="FF0070C0"/>
      </top>
      <bottom style="thin">
        <color auto="1"/>
      </bottom>
      <diagonal/>
    </border>
    <border>
      <left style="medium">
        <color rgb="FF0070C0"/>
      </left>
      <right style="thin">
        <color auto="1"/>
      </right>
      <top/>
      <bottom/>
      <diagonal/>
    </border>
    <border>
      <left style="thin">
        <color rgb="FF000000"/>
      </left>
      <right style="thin">
        <color rgb="FF000000"/>
      </right>
      <top style="thin">
        <color rgb="FF0070C0"/>
      </top>
      <bottom style="thin">
        <color rgb="FF0070C0"/>
      </bottom>
      <diagonal/>
    </border>
    <border>
      <left style="thin">
        <color auto="1"/>
      </left>
      <right style="thin">
        <color auto="1"/>
      </right>
      <top style="thin">
        <color auto="1"/>
      </top>
      <bottom style="medium">
        <color rgb="FF0070C0"/>
      </bottom>
      <diagonal/>
    </border>
    <border>
      <left style="medium">
        <color rgb="FF0070C0"/>
      </left>
      <right style="thin">
        <color auto="1"/>
      </right>
      <top/>
      <bottom style="medium">
        <color rgb="FF0070C0"/>
      </bottom>
      <diagonal/>
    </border>
    <border>
      <left style="thin">
        <color rgb="FF000000"/>
      </left>
      <right style="thin">
        <color rgb="FF000000"/>
      </right>
      <top style="thin">
        <color rgb="FF0070C0"/>
      </top>
      <bottom style="medium">
        <color rgb="FF0070C0"/>
      </bottom>
      <diagonal/>
    </border>
    <border>
      <left style="thin">
        <color auto="1"/>
      </left>
      <right style="thin">
        <color auto="1"/>
      </right>
      <top/>
      <bottom style="medium">
        <color rgb="FF0070C0"/>
      </bottom>
      <diagonal/>
    </border>
    <border>
      <left/>
      <right style="medium">
        <color rgb="FF000000"/>
      </right>
      <top style="medium">
        <color rgb="FF000000"/>
      </top>
      <bottom/>
      <diagonal/>
    </border>
    <border>
      <left/>
      <right style="medium">
        <color rgb="FF000000"/>
      </right>
      <top/>
      <bottom/>
      <diagonal/>
    </border>
    <border>
      <left style="medium">
        <color rgb="FF2F75B5"/>
      </left>
      <right style="medium">
        <color rgb="FF2F75B5"/>
      </right>
      <top/>
      <bottom style="medium">
        <color rgb="FF2F75B5"/>
      </bottom>
      <diagonal/>
    </border>
    <border>
      <left style="medium">
        <color rgb="FF2F75B5"/>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style="medium">
        <color rgb="FF2F75B5"/>
      </right>
      <top style="medium">
        <color rgb="FF2F75B5"/>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auto="1"/>
      </right>
      <top/>
      <bottom style="medium">
        <color auto="1"/>
      </bottom>
      <diagonal/>
    </border>
    <border>
      <left style="medium">
        <color rgb="FF000000"/>
      </left>
      <right style="medium">
        <color auto="1"/>
      </right>
      <top style="medium">
        <color auto="1"/>
      </top>
      <bottom/>
      <diagonal/>
    </border>
    <border>
      <left style="medium">
        <color rgb="FF2F75B5"/>
      </left>
      <right style="medium">
        <color rgb="FF000000"/>
      </right>
      <top/>
      <bottom style="medium">
        <color rgb="FF2F75B5"/>
      </bottom>
      <diagonal/>
    </border>
    <border>
      <left style="medium">
        <color rgb="FF000000"/>
      </left>
      <right style="medium">
        <color auto="1"/>
      </right>
      <top/>
      <bottom/>
      <diagonal/>
    </border>
    <border>
      <left style="medium">
        <color rgb="FF000000"/>
      </left>
      <right style="medium">
        <color auto="1"/>
      </right>
      <top/>
      <bottom style="thin">
        <color rgb="FF000000"/>
      </bottom>
      <diagonal/>
    </border>
    <border>
      <left/>
      <right/>
      <top/>
      <bottom/>
      <diagonal/>
    </border>
    <border>
      <left/>
      <right/>
      <top/>
      <bottom/>
      <diagonal/>
    </border>
    <border>
      <left/>
      <right/>
      <top/>
      <bottom/>
      <diagonal/>
    </border>
    <border>
      <left style="thin">
        <color auto="1"/>
      </left>
      <right style="thin">
        <color auto="1"/>
      </right>
      <top style="medium">
        <color rgb="FF000000"/>
      </top>
      <bottom/>
      <diagonal/>
    </border>
  </borders>
  <cellStyleXfs count="3">
    <xf numFmtId="0" fontId="0" fillId="0" borderId="0"/>
    <xf numFmtId="0" fontId="77" fillId="0" borderId="193"/>
    <xf numFmtId="44" fontId="1" fillId="0" borderId="193" applyFont="0" applyFill="0" applyBorder="0" applyAlignment="0" applyProtection="0"/>
  </cellStyleXfs>
  <cellXfs count="579">
    <xf numFmtId="0" fontId="0" fillId="0" borderId="0" xfId="0" applyFont="1" applyAlignment="1"/>
    <xf numFmtId="0" fontId="2" fillId="0" borderId="0" xfId="0" applyFont="1"/>
    <xf numFmtId="0" fontId="5" fillId="0" borderId="0" xfId="0" applyFont="1"/>
    <xf numFmtId="0" fontId="7" fillId="0" borderId="18" xfId="0" applyFont="1" applyBorder="1"/>
    <xf numFmtId="0" fontId="7" fillId="0" borderId="0" xfId="0" applyFont="1"/>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10" fillId="0" borderId="22" xfId="0" applyFont="1" applyBorder="1" applyAlignment="1">
      <alignment horizontal="center"/>
    </xf>
    <xf numFmtId="0" fontId="10" fillId="0" borderId="27" xfId="0" applyFont="1" applyBorder="1"/>
    <xf numFmtId="0" fontId="13" fillId="0" borderId="32" xfId="0" applyFont="1" applyBorder="1" applyAlignment="1">
      <alignment horizontal="center"/>
    </xf>
    <xf numFmtId="0" fontId="13" fillId="0" borderId="32" xfId="0" applyFont="1" applyBorder="1" applyAlignment="1">
      <alignment horizontal="center" wrapText="1"/>
    </xf>
    <xf numFmtId="0" fontId="14" fillId="0" borderId="0" xfId="0" applyFont="1" applyAlignment="1">
      <alignment wrapText="1"/>
    </xf>
    <xf numFmtId="0" fontId="16" fillId="0" borderId="36" xfId="0" applyFont="1" applyBorder="1" applyAlignment="1">
      <alignment horizontal="center" vertical="center" wrapText="1"/>
    </xf>
    <xf numFmtId="0" fontId="9" fillId="0" borderId="37" xfId="0" applyFont="1" applyBorder="1" applyAlignment="1">
      <alignment horizontal="center" vertical="center" wrapText="1"/>
    </xf>
    <xf numFmtId="164" fontId="9" fillId="0" borderId="37" xfId="0" applyNumberFormat="1" applyFont="1" applyBorder="1" applyAlignment="1">
      <alignment horizontal="center" vertical="center"/>
    </xf>
    <xf numFmtId="0" fontId="9" fillId="0" borderId="36" xfId="0" applyFont="1" applyBorder="1" applyAlignment="1">
      <alignment horizontal="center" vertical="center" wrapText="1"/>
    </xf>
    <xf numFmtId="0" fontId="7" fillId="0" borderId="0" xfId="0" applyFont="1" applyAlignment="1">
      <alignment horizontal="center" vertical="center" shrinkToFit="1"/>
    </xf>
    <xf numFmtId="0" fontId="17" fillId="0" borderId="36" xfId="0" applyFont="1" applyBorder="1" applyAlignment="1">
      <alignment horizontal="center" vertical="center" wrapText="1"/>
    </xf>
    <xf numFmtId="0" fontId="18" fillId="0" borderId="37" xfId="0" applyFont="1" applyBorder="1" applyAlignment="1">
      <alignment horizontal="center" vertical="center" wrapText="1"/>
    </xf>
    <xf numFmtId="164" fontId="9" fillId="0" borderId="37" xfId="0" applyNumberFormat="1" applyFont="1" applyBorder="1" applyAlignment="1">
      <alignment horizontal="center" vertical="center" wrapText="1"/>
    </xf>
    <xf numFmtId="0" fontId="19" fillId="3" borderId="36" xfId="0" applyFont="1" applyFill="1" applyBorder="1" applyAlignment="1">
      <alignment horizontal="center" vertical="center" wrapText="1"/>
    </xf>
    <xf numFmtId="0" fontId="7" fillId="0" borderId="0" xfId="0" applyFont="1" applyAlignment="1">
      <alignment horizontal="center" vertical="center"/>
    </xf>
    <xf numFmtId="0" fontId="20" fillId="0" borderId="0" xfId="0"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center" vertical="center"/>
    </xf>
    <xf numFmtId="0" fontId="20" fillId="4" borderId="53"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20" fillId="4" borderId="59" xfId="0" applyFont="1" applyFill="1" applyBorder="1" applyAlignment="1">
      <alignment horizontal="center" vertical="center" wrapText="1"/>
    </xf>
    <xf numFmtId="0" fontId="23" fillId="4" borderId="53" xfId="0" applyFont="1" applyFill="1" applyBorder="1" applyAlignment="1">
      <alignment horizontal="center" vertical="center" textRotation="90" wrapText="1"/>
    </xf>
    <xf numFmtId="0" fontId="20" fillId="5" borderId="53" xfId="0" applyFont="1" applyFill="1" applyBorder="1" applyAlignment="1">
      <alignment horizontal="center" vertical="center" wrapText="1"/>
    </xf>
    <xf numFmtId="0" fontId="20" fillId="4" borderId="53" xfId="0" applyFont="1" applyFill="1" applyBorder="1" applyAlignment="1">
      <alignment horizontal="left" vertical="center" wrapText="1"/>
    </xf>
    <xf numFmtId="0" fontId="10" fillId="0" borderId="13" xfId="0" applyFont="1" applyBorder="1" applyAlignment="1">
      <alignment horizontal="left" vertical="center" wrapText="1"/>
    </xf>
    <xf numFmtId="0" fontId="10" fillId="0" borderId="66" xfId="0" applyFont="1" applyBorder="1" applyAlignment="1">
      <alignment horizontal="left" vertical="center" wrapText="1"/>
    </xf>
    <xf numFmtId="0" fontId="10" fillId="0" borderId="67"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66" xfId="0" applyFont="1" applyBorder="1" applyAlignment="1">
      <alignment vertical="center" wrapText="1"/>
    </xf>
    <xf numFmtId="0" fontId="10" fillId="0" borderId="66" xfId="0" applyFont="1" applyBorder="1" applyAlignment="1">
      <alignment horizontal="left" vertical="center"/>
    </xf>
    <xf numFmtId="0" fontId="10" fillId="0" borderId="66" xfId="0" applyFont="1" applyBorder="1" applyAlignment="1">
      <alignment vertical="center"/>
    </xf>
    <xf numFmtId="0" fontId="10" fillId="0" borderId="67" xfId="0" applyFont="1" applyBorder="1" applyAlignment="1">
      <alignment horizontal="left" vertical="center"/>
    </xf>
    <xf numFmtId="0" fontId="10" fillId="0" borderId="67" xfId="0" applyFont="1" applyBorder="1" applyAlignment="1">
      <alignment horizontal="center" vertical="center"/>
    </xf>
    <xf numFmtId="0" fontId="10" fillId="0" borderId="67" xfId="0" applyFont="1" applyBorder="1"/>
    <xf numFmtId="0" fontId="10" fillId="0" borderId="66" xfId="0" applyFont="1" applyBorder="1" applyAlignment="1">
      <alignment horizontal="center" vertical="center"/>
    </xf>
    <xf numFmtId="14" fontId="10" fillId="0" borderId="67" xfId="0" applyNumberFormat="1" applyFont="1" applyBorder="1" applyAlignment="1">
      <alignment horizontal="center" vertical="center" wrapText="1"/>
    </xf>
    <xf numFmtId="0" fontId="10" fillId="0" borderId="68" xfId="0" applyFont="1" applyBorder="1" applyAlignment="1">
      <alignment horizontal="center" vertical="center"/>
    </xf>
    <xf numFmtId="0" fontId="10" fillId="0" borderId="71" xfId="0" applyFont="1" applyBorder="1" applyAlignment="1">
      <alignment horizontal="left" vertical="center" wrapText="1"/>
    </xf>
    <xf numFmtId="0" fontId="10" fillId="0" borderId="72" xfId="0" applyFont="1" applyBorder="1" applyAlignment="1">
      <alignment vertical="center"/>
    </xf>
    <xf numFmtId="0" fontId="10" fillId="0" borderId="72" xfId="0" applyFont="1" applyBorder="1" applyAlignment="1">
      <alignment horizontal="left" vertical="center" wrapText="1"/>
    </xf>
    <xf numFmtId="0" fontId="10" fillId="0" borderId="71" xfId="0" applyFont="1" applyBorder="1" applyAlignment="1">
      <alignment horizontal="left" vertical="center"/>
    </xf>
    <xf numFmtId="0" fontId="10" fillId="0" borderId="72" xfId="0" applyFont="1" applyBorder="1" applyAlignment="1">
      <alignment horizontal="left" vertical="center"/>
    </xf>
    <xf numFmtId="0" fontId="10" fillId="0" borderId="72"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xf numFmtId="14" fontId="10" fillId="0" borderId="72" xfId="0" applyNumberFormat="1" applyFont="1" applyBorder="1" applyAlignment="1">
      <alignment horizontal="center" vertical="center" wrapText="1"/>
    </xf>
    <xf numFmtId="0" fontId="10" fillId="0" borderId="74" xfId="0" applyFont="1" applyBorder="1"/>
    <xf numFmtId="0" fontId="10" fillId="0" borderId="75"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70" xfId="0" applyFont="1" applyBorder="1" applyAlignment="1">
      <alignment horizontal="left" vertical="center" wrapText="1"/>
    </xf>
    <xf numFmtId="0" fontId="10" fillId="0" borderId="70" xfId="0" applyFont="1" applyBorder="1" applyAlignment="1">
      <alignment horizontal="center" vertical="center" wrapText="1"/>
    </xf>
    <xf numFmtId="0" fontId="10" fillId="0" borderId="70" xfId="0" applyFont="1" applyBorder="1" applyAlignment="1">
      <alignment vertical="center" wrapText="1"/>
    </xf>
    <xf numFmtId="0" fontId="10" fillId="0" borderId="70" xfId="0" applyFont="1" applyBorder="1" applyAlignment="1">
      <alignment horizontal="left" vertical="center"/>
    </xf>
    <xf numFmtId="0" fontId="10" fillId="0" borderId="70" xfId="0" applyFont="1" applyBorder="1" applyAlignment="1">
      <alignment horizontal="center" vertical="center"/>
    </xf>
    <xf numFmtId="0" fontId="10" fillId="0" borderId="73" xfId="0" applyFont="1" applyBorder="1" applyAlignment="1">
      <alignment horizontal="center" vertical="center"/>
    </xf>
    <xf numFmtId="0" fontId="10" fillId="0" borderId="76" xfId="0" applyFont="1" applyBorder="1" applyAlignment="1">
      <alignment horizontal="center" vertical="center" wrapText="1"/>
    </xf>
    <xf numFmtId="0" fontId="20" fillId="0" borderId="74" xfId="0" applyFont="1" applyBorder="1" applyAlignment="1">
      <alignment wrapText="1"/>
    </xf>
    <xf numFmtId="0" fontId="10" fillId="0" borderId="59" xfId="0" applyFont="1" applyBorder="1" applyAlignment="1">
      <alignment wrapText="1"/>
    </xf>
    <xf numFmtId="0" fontId="24" fillId="0" borderId="74" xfId="0" applyFont="1" applyBorder="1" applyAlignment="1">
      <alignment wrapText="1"/>
    </xf>
    <xf numFmtId="0" fontId="10" fillId="0" borderId="74" xfId="0" applyFont="1" applyBorder="1" applyAlignment="1">
      <alignment wrapText="1"/>
    </xf>
    <xf numFmtId="0" fontId="24" fillId="0" borderId="74" xfId="0" applyFont="1" applyBorder="1" applyAlignment="1">
      <alignment horizontal="left" vertical="center" wrapText="1"/>
    </xf>
    <xf numFmtId="0" fontId="24" fillId="0" borderId="74" xfId="0" applyFont="1" applyBorder="1" applyAlignment="1">
      <alignment horizontal="center" vertical="center" wrapText="1"/>
    </xf>
    <xf numFmtId="0" fontId="24" fillId="0" borderId="74" xfId="0" applyFont="1" applyBorder="1" applyAlignment="1">
      <alignment horizontal="center" wrapText="1"/>
    </xf>
    <xf numFmtId="0" fontId="25" fillId="0" borderId="81" xfId="0" applyFont="1" applyBorder="1" applyAlignment="1">
      <alignment horizontal="center" vertical="center" wrapText="1"/>
    </xf>
    <xf numFmtId="0" fontId="24" fillId="0" borderId="74" xfId="0" applyFont="1" applyBorder="1" applyAlignment="1">
      <alignment wrapText="1"/>
    </xf>
    <xf numFmtId="0" fontId="25" fillId="0" borderId="84" xfId="0" applyFont="1" applyBorder="1" applyAlignment="1">
      <alignment horizontal="center" vertical="center" wrapText="1"/>
    </xf>
    <xf numFmtId="0" fontId="25" fillId="0" borderId="88" xfId="0" applyFont="1" applyBorder="1" applyAlignment="1">
      <alignment vertical="center" wrapText="1"/>
    </xf>
    <xf numFmtId="0" fontId="25" fillId="0" borderId="92" xfId="0" applyFont="1" applyBorder="1" applyAlignment="1">
      <alignment horizontal="center" vertical="center" textRotation="90" wrapText="1"/>
    </xf>
    <xf numFmtId="0" fontId="25" fillId="0" borderId="94" xfId="0" applyFont="1" applyBorder="1" applyAlignment="1">
      <alignment horizontal="center" vertical="center" wrapText="1"/>
    </xf>
    <xf numFmtId="0" fontId="10" fillId="4" borderId="53" xfId="0" applyFont="1" applyFill="1" applyBorder="1" applyAlignment="1">
      <alignment horizontal="center" vertical="center" textRotation="90" wrapText="1"/>
    </xf>
    <xf numFmtId="0" fontId="8" fillId="0" borderId="97" xfId="0" applyFont="1" applyBorder="1" applyAlignment="1">
      <alignment horizontal="center" vertical="center" textRotation="90" wrapText="1"/>
    </xf>
    <xf numFmtId="0" fontId="29" fillId="0" borderId="97" xfId="0" applyFont="1" applyBorder="1" applyAlignment="1">
      <alignment horizontal="center" vertical="center" textRotation="90" wrapText="1"/>
    </xf>
    <xf numFmtId="0" fontId="25" fillId="0" borderId="97" xfId="0" applyFont="1" applyBorder="1" applyAlignment="1">
      <alignment horizontal="center" vertical="center" textRotation="90" wrapText="1"/>
    </xf>
    <xf numFmtId="0" fontId="25" fillId="0" borderId="94" xfId="0" applyFont="1" applyBorder="1" applyAlignment="1">
      <alignment horizontal="center" vertical="center" textRotation="90" wrapText="1"/>
    </xf>
    <xf numFmtId="0" fontId="25" fillId="0" borderId="74" xfId="0" applyFont="1" applyBorder="1" applyAlignment="1">
      <alignment horizontal="center" vertical="center" wrapText="1"/>
    </xf>
    <xf numFmtId="0" fontId="24" fillId="0" borderId="83" xfId="0" applyFont="1" applyBorder="1" applyAlignment="1">
      <alignment horizontal="center" vertical="center" wrapText="1"/>
    </xf>
    <xf numFmtId="0" fontId="24" fillId="0" borderId="83" xfId="0" applyFont="1" applyBorder="1" applyAlignment="1">
      <alignment vertical="center" wrapText="1"/>
    </xf>
    <xf numFmtId="166" fontId="24" fillId="0" borderId="83" xfId="0" applyNumberFormat="1" applyFont="1" applyBorder="1" applyAlignment="1">
      <alignment horizontal="center" vertical="center" wrapText="1"/>
    </xf>
    <xf numFmtId="0" fontId="24" fillId="0" borderId="97" xfId="0" applyFont="1" applyBorder="1" applyAlignment="1">
      <alignment horizontal="center" vertical="center" wrapText="1"/>
    </xf>
    <xf numFmtId="0" fontId="30" fillId="0" borderId="97" xfId="0" applyFont="1" applyBorder="1" applyAlignment="1">
      <alignment horizontal="left" vertical="center" wrapText="1"/>
    </xf>
    <xf numFmtId="0" fontId="24" fillId="0" borderId="97" xfId="0" applyFont="1" applyBorder="1" applyAlignment="1">
      <alignment horizontal="center" vertical="center" textRotation="90" wrapText="1"/>
    </xf>
    <xf numFmtId="1" fontId="24" fillId="0" borderId="97" xfId="0" applyNumberFormat="1" applyFont="1" applyBorder="1" applyAlignment="1">
      <alignment horizontal="center" vertical="center" textRotation="90" wrapText="1"/>
    </xf>
    <xf numFmtId="0" fontId="24" fillId="0" borderId="83" xfId="0" applyFont="1" applyBorder="1" applyAlignment="1">
      <alignment horizontal="center" vertical="center" textRotation="90" wrapText="1"/>
    </xf>
    <xf numFmtId="0" fontId="24" fillId="0" borderId="0" xfId="0" applyFont="1" applyAlignment="1">
      <alignment horizontal="center" vertical="center" wrapText="1"/>
    </xf>
    <xf numFmtId="167" fontId="24" fillId="0" borderId="97" xfId="0" applyNumberFormat="1" applyFont="1" applyBorder="1" applyAlignment="1">
      <alignment horizontal="center" vertical="center" wrapText="1"/>
    </xf>
    <xf numFmtId="0" fontId="24" fillId="0" borderId="74" xfId="0" applyFont="1" applyBorder="1" applyAlignment="1">
      <alignment vertical="center" wrapText="1"/>
    </xf>
    <xf numFmtId="0" fontId="24" fillId="0" borderId="98" xfId="0" applyFont="1" applyBorder="1" applyAlignment="1">
      <alignment vertical="center" wrapText="1"/>
    </xf>
    <xf numFmtId="0" fontId="24" fillId="0" borderId="93" xfId="0" applyFont="1" applyBorder="1" applyAlignment="1">
      <alignment vertical="center" wrapText="1"/>
    </xf>
    <xf numFmtId="0" fontId="24" fillId="0" borderId="97" xfId="0" applyFont="1" applyBorder="1" applyAlignment="1">
      <alignment horizontal="center" vertical="center"/>
    </xf>
    <xf numFmtId="0" fontId="33" fillId="0" borderId="97" xfId="0" applyFont="1" applyBorder="1" applyAlignment="1">
      <alignment horizontal="left" vertical="center" wrapText="1"/>
    </xf>
    <xf numFmtId="0" fontId="24" fillId="0" borderId="97" xfId="0" applyFont="1" applyBorder="1" applyAlignment="1">
      <alignment horizontal="center" vertical="center" textRotation="90"/>
    </xf>
    <xf numFmtId="0" fontId="31" fillId="0" borderId="97" xfId="0" applyFont="1" applyBorder="1" applyAlignment="1">
      <alignment horizontal="center" vertical="center" textRotation="90"/>
    </xf>
    <xf numFmtId="1" fontId="24" fillId="0" borderId="97" xfId="0" applyNumberFormat="1" applyFont="1" applyBorder="1" applyAlignment="1">
      <alignment horizontal="center" vertical="center" textRotation="90"/>
    </xf>
    <xf numFmtId="0" fontId="24" fillId="0" borderId="83" xfId="0" applyFont="1" applyBorder="1" applyAlignment="1">
      <alignment horizontal="center" vertical="center" textRotation="90"/>
    </xf>
    <xf numFmtId="14" fontId="24" fillId="0" borderId="97" xfId="0" applyNumberFormat="1" applyFont="1" applyBorder="1" applyAlignment="1">
      <alignment horizontal="center" vertical="center" wrapText="1"/>
    </xf>
    <xf numFmtId="14" fontId="24" fillId="5" borderId="97" xfId="0" applyNumberFormat="1" applyFont="1" applyFill="1" applyBorder="1" applyAlignment="1">
      <alignment horizontal="center" vertical="center" wrapText="1"/>
    </xf>
    <xf numFmtId="0" fontId="24" fillId="0" borderId="0" xfId="0" applyFont="1" applyAlignment="1">
      <alignment vertical="center" wrapText="1"/>
    </xf>
    <xf numFmtId="14" fontId="24" fillId="0" borderId="0" xfId="0" applyNumberFormat="1" applyFont="1" applyAlignment="1">
      <alignment horizontal="center" vertical="center" wrapText="1"/>
    </xf>
    <xf numFmtId="0" fontId="34" fillId="0" borderId="97" xfId="0" applyFont="1" applyBorder="1" applyAlignment="1">
      <alignment horizontal="left" vertical="center" wrapText="1"/>
    </xf>
    <xf numFmtId="0" fontId="24" fillId="0" borderId="84" xfId="0" applyFont="1" applyBorder="1" applyAlignment="1">
      <alignment horizontal="center" vertical="top" wrapText="1"/>
    </xf>
    <xf numFmtId="0" fontId="24" fillId="0" borderId="92" xfId="0" applyFont="1" applyBorder="1" applyAlignment="1">
      <alignment horizontal="center" vertical="center" wrapText="1"/>
    </xf>
    <xf numFmtId="166" fontId="24" fillId="0" borderId="92" xfId="0" applyNumberFormat="1" applyFont="1" applyBorder="1" applyAlignment="1">
      <alignment horizontal="center" vertical="center" wrapText="1"/>
    </xf>
    <xf numFmtId="0" fontId="35" fillId="0" borderId="74" xfId="0" applyFont="1" applyBorder="1" applyAlignment="1">
      <alignment horizontal="center" wrapText="1"/>
    </xf>
    <xf numFmtId="0" fontId="30" fillId="0" borderId="97" xfId="0" applyFont="1" applyBorder="1" applyAlignment="1">
      <alignment horizontal="left" vertical="center" wrapText="1"/>
    </xf>
    <xf numFmtId="0" fontId="24" fillId="0" borderId="97" xfId="0" applyFont="1" applyBorder="1" applyAlignment="1">
      <alignment horizontal="center" vertical="center" textRotation="90" wrapText="1"/>
    </xf>
    <xf numFmtId="1" fontId="24" fillId="0" borderId="97" xfId="0" applyNumberFormat="1" applyFont="1" applyBorder="1" applyAlignment="1">
      <alignment horizontal="center" vertical="center" textRotation="90" wrapText="1"/>
    </xf>
    <xf numFmtId="0" fontId="24" fillId="0" borderId="92" xfId="0" applyFont="1" applyBorder="1" applyAlignment="1">
      <alignment horizontal="center" vertical="center" textRotation="90" wrapText="1"/>
    </xf>
    <xf numFmtId="0" fontId="31" fillId="0" borderId="97" xfId="0" applyFont="1" applyBorder="1" applyAlignment="1">
      <alignment horizontal="left" vertical="center" wrapText="1"/>
    </xf>
    <xf numFmtId="0" fontId="24" fillId="0" borderId="97" xfId="0" applyFont="1" applyBorder="1" applyAlignment="1">
      <alignment horizontal="center" vertical="center" wrapText="1"/>
    </xf>
    <xf numFmtId="167" fontId="24" fillId="0" borderId="97" xfId="0" applyNumberFormat="1" applyFont="1" applyBorder="1" applyAlignment="1">
      <alignment horizontal="center" vertical="center" wrapText="1"/>
    </xf>
    <xf numFmtId="0" fontId="36" fillId="0" borderId="74" xfId="0" applyFont="1" applyBorder="1" applyAlignment="1">
      <alignment horizontal="center" vertical="center"/>
    </xf>
    <xf numFmtId="0" fontId="10" fillId="0" borderId="84" xfId="0" applyFont="1" applyBorder="1" applyAlignment="1">
      <alignment horizontal="center" wrapText="1"/>
    </xf>
    <xf numFmtId="0" fontId="24" fillId="0" borderId="84" xfId="0" applyFont="1" applyBorder="1" applyAlignment="1">
      <alignment horizontal="center" vertical="center" wrapText="1"/>
    </xf>
    <xf numFmtId="0" fontId="31" fillId="0" borderId="92" xfId="0" applyFont="1" applyBorder="1" applyAlignment="1">
      <alignment horizontal="center" vertical="center" wrapText="1"/>
    </xf>
    <xf numFmtId="0" fontId="37" fillId="0" borderId="84" xfId="0" applyFont="1" applyBorder="1" applyAlignment="1">
      <alignment horizontal="center" wrapText="1"/>
    </xf>
    <xf numFmtId="0" fontId="24" fillId="0" borderId="84" xfId="0" applyFont="1" applyBorder="1" applyAlignment="1">
      <alignment vertical="center" wrapText="1"/>
    </xf>
    <xf numFmtId="0" fontId="24" fillId="0" borderId="94" xfId="0" applyFont="1" applyBorder="1" applyAlignment="1">
      <alignment vertical="center" wrapText="1"/>
    </xf>
    <xf numFmtId="0" fontId="38" fillId="0" borderId="84" xfId="0" applyFont="1" applyBorder="1" applyAlignment="1">
      <alignment vertical="center" wrapText="1"/>
    </xf>
    <xf numFmtId="0" fontId="35" fillId="0" borderId="102" xfId="0" applyFont="1" applyBorder="1" applyAlignment="1">
      <alignment horizontal="left" vertical="center" wrapText="1"/>
    </xf>
    <xf numFmtId="0" fontId="24" fillId="0" borderId="92" xfId="0" applyFont="1" applyBorder="1" applyAlignment="1">
      <alignment vertical="center" wrapText="1"/>
    </xf>
    <xf numFmtId="0" fontId="39" fillId="0" borderId="97" xfId="0" applyFont="1" applyBorder="1" applyAlignment="1">
      <alignment horizontal="left" vertical="center" wrapText="1"/>
    </xf>
    <xf numFmtId="0" fontId="37" fillId="0" borderId="98" xfId="0" applyFont="1" applyBorder="1"/>
    <xf numFmtId="0" fontId="37" fillId="0" borderId="93" xfId="0" applyFont="1" applyBorder="1"/>
    <xf numFmtId="0" fontId="10" fillId="0" borderId="0" xfId="0" applyFont="1" applyAlignment="1">
      <alignment wrapText="1"/>
    </xf>
    <xf numFmtId="0" fontId="31" fillId="0" borderId="84" xfId="0" applyFont="1" applyBorder="1" applyAlignment="1">
      <alignment vertical="center" wrapText="1"/>
    </xf>
    <xf numFmtId="0" fontId="33" fillId="0" borderId="97" xfId="0" applyFont="1" applyBorder="1" applyAlignment="1">
      <alignment horizontal="left" vertical="center" wrapText="1"/>
    </xf>
    <xf numFmtId="0" fontId="24" fillId="0" borderId="97" xfId="0" applyFont="1" applyBorder="1" applyAlignment="1">
      <alignment horizontal="left" vertical="center" wrapText="1"/>
    </xf>
    <xf numFmtId="0" fontId="31" fillId="0" borderId="74" xfId="0" applyFont="1" applyBorder="1" applyAlignment="1">
      <alignment horizontal="center" vertical="center" wrapText="1"/>
    </xf>
    <xf numFmtId="0" fontId="40" fillId="7" borderId="97" xfId="0" applyFont="1" applyFill="1" applyBorder="1" applyAlignment="1">
      <alignment horizontal="left" vertical="center" wrapText="1"/>
    </xf>
    <xf numFmtId="0" fontId="24" fillId="0" borderId="98" xfId="0" applyFont="1" applyBorder="1" applyAlignment="1">
      <alignment horizontal="center" vertical="center" wrapText="1"/>
    </xf>
    <xf numFmtId="0" fontId="24" fillId="0" borderId="0" xfId="0" applyFont="1" applyAlignment="1">
      <alignment wrapText="1"/>
    </xf>
    <xf numFmtId="0" fontId="24" fillId="0" borderId="93" xfId="0" applyFont="1" applyBorder="1" applyAlignment="1">
      <alignment horizontal="center" vertical="center" wrapText="1"/>
    </xf>
    <xf numFmtId="0" fontId="24" fillId="0" borderId="97" xfId="0" applyFont="1" applyBorder="1" applyAlignment="1">
      <alignment horizontal="center" vertical="center"/>
    </xf>
    <xf numFmtId="0" fontId="24" fillId="0" borderId="97" xfId="0" applyFont="1" applyBorder="1" applyAlignment="1">
      <alignment horizontal="center" vertical="center" textRotation="90"/>
    </xf>
    <xf numFmtId="0" fontId="31" fillId="0" borderId="97" xfId="0" applyFont="1" applyBorder="1" applyAlignment="1">
      <alignment horizontal="center" vertical="center" textRotation="90"/>
    </xf>
    <xf numFmtId="1" fontId="24" fillId="0" borderId="97" xfId="0" applyNumberFormat="1" applyFont="1" applyBorder="1" applyAlignment="1">
      <alignment horizontal="center" vertical="center" textRotation="90"/>
    </xf>
    <xf numFmtId="0" fontId="24" fillId="0" borderId="92" xfId="0" applyFont="1" applyBorder="1" applyAlignment="1">
      <alignment horizontal="center" vertical="center" textRotation="90"/>
    </xf>
    <xf numFmtId="0" fontId="24" fillId="0" borderId="97" xfId="0" applyFont="1" applyBorder="1" applyAlignment="1">
      <alignment horizontal="left" vertical="center" wrapText="1"/>
    </xf>
    <xf numFmtId="0" fontId="24" fillId="0" borderId="97" xfId="0" applyFont="1" applyBorder="1" applyAlignment="1">
      <alignment vertical="center" wrapText="1"/>
    </xf>
    <xf numFmtId="0" fontId="10" fillId="0" borderId="0" xfId="0" applyFont="1" applyAlignment="1">
      <alignment vertical="center" wrapText="1"/>
    </xf>
    <xf numFmtId="0" fontId="35" fillId="0" borderId="0" xfId="0" applyFont="1" applyAlignment="1">
      <alignment horizontal="center" wrapText="1"/>
    </xf>
    <xf numFmtId="0" fontId="42" fillId="0" borderId="0" xfId="0" applyFont="1" applyAlignment="1">
      <alignment wrapText="1"/>
    </xf>
    <xf numFmtId="0" fontId="30" fillId="0" borderId="0" xfId="0" applyFont="1" applyAlignment="1">
      <alignment wrapText="1"/>
    </xf>
    <xf numFmtId="0" fontId="35" fillId="0" borderId="0" xfId="0" applyFont="1" applyAlignment="1">
      <alignment horizontal="center" vertical="center" wrapText="1"/>
    </xf>
    <xf numFmtId="0" fontId="42" fillId="0" borderId="0" xfId="0" applyFont="1" applyAlignment="1">
      <alignment vertical="center" wrapText="1"/>
    </xf>
    <xf numFmtId="0" fontId="10" fillId="0" borderId="43" xfId="0" applyFont="1" applyBorder="1" applyAlignment="1">
      <alignment vertical="center" wrapText="1"/>
    </xf>
    <xf numFmtId="167" fontId="35" fillId="0" borderId="0" xfId="0" applyNumberFormat="1" applyFont="1" applyAlignment="1">
      <alignment horizontal="center" vertical="center" wrapText="1"/>
    </xf>
    <xf numFmtId="0" fontId="10" fillId="0" borderId="43" xfId="0" applyFont="1" applyBorder="1" applyAlignment="1">
      <alignment wrapText="1"/>
    </xf>
    <xf numFmtId="0" fontId="36" fillId="0" borderId="43" xfId="0" applyFont="1" applyBorder="1" applyAlignment="1">
      <alignment wrapText="1"/>
    </xf>
    <xf numFmtId="0" fontId="35" fillId="7" borderId="74" xfId="0" applyFont="1" applyFill="1" applyBorder="1" applyAlignment="1">
      <alignment horizontal="left" vertical="top" wrapText="1"/>
    </xf>
    <xf numFmtId="0" fontId="24" fillId="0" borderId="79" xfId="0" applyFont="1" applyBorder="1" applyAlignment="1">
      <alignment horizontal="center" wrapText="1"/>
    </xf>
    <xf numFmtId="0" fontId="44" fillId="0" borderId="0" xfId="0" applyFont="1" applyAlignment="1">
      <alignment vertical="center" wrapText="1"/>
    </xf>
    <xf numFmtId="0" fontId="45" fillId="0" borderId="97" xfId="0" applyFont="1" applyBorder="1" applyAlignment="1">
      <alignment horizontal="left" vertical="center" wrapText="1"/>
    </xf>
    <xf numFmtId="0" fontId="31" fillId="0" borderId="97" xfId="0" applyFont="1" applyBorder="1" applyAlignment="1">
      <alignment horizontal="center" vertical="center" wrapText="1"/>
    </xf>
    <xf numFmtId="14" fontId="31" fillId="0" borderId="97" xfId="0" applyNumberFormat="1" applyFont="1" applyBorder="1" applyAlignment="1">
      <alignment horizontal="center" vertical="center" wrapText="1"/>
    </xf>
    <xf numFmtId="0" fontId="10" fillId="0" borderId="0" xfId="0" applyFont="1" applyAlignment="1">
      <alignment horizontal="center" vertical="center" wrapText="1"/>
    </xf>
    <xf numFmtId="0" fontId="31" fillId="0" borderId="97" xfId="0" applyFont="1" applyBorder="1" applyAlignment="1">
      <alignment horizontal="center" vertical="center" wrapText="1"/>
    </xf>
    <xf numFmtId="14" fontId="31" fillId="0" borderId="97" xfId="0" applyNumberFormat="1" applyFont="1" applyBorder="1" applyAlignment="1">
      <alignment horizontal="center" vertical="center" wrapText="1"/>
    </xf>
    <xf numFmtId="0" fontId="24" fillId="0" borderId="0" xfId="0" applyFont="1" applyAlignment="1">
      <alignment horizontal="center" wrapText="1"/>
    </xf>
    <xf numFmtId="0" fontId="24" fillId="0" borderId="0" xfId="0" applyFont="1" applyAlignment="1">
      <alignment horizontal="left" vertical="center"/>
    </xf>
    <xf numFmtId="0" fontId="25" fillId="0" borderId="0" xfId="0" applyFont="1" applyAlignment="1">
      <alignment horizontal="left" vertical="center"/>
    </xf>
    <xf numFmtId="0" fontId="7" fillId="0" borderId="108" xfId="0" applyFont="1" applyBorder="1"/>
    <xf numFmtId="0" fontId="3" fillId="0" borderId="74" xfId="0" applyFont="1" applyBorder="1" applyAlignment="1">
      <alignment horizontal="center" vertical="center"/>
    </xf>
    <xf numFmtId="0" fontId="6" fillId="0" borderId="0" xfId="0" applyFont="1" applyAlignment="1">
      <alignment horizontal="center"/>
    </xf>
    <xf numFmtId="0" fontId="46" fillId="0" borderId="74" xfId="0" applyFont="1" applyBorder="1" applyAlignment="1">
      <alignment vertical="center" wrapText="1"/>
    </xf>
    <xf numFmtId="0" fontId="8" fillId="0" borderId="0" xfId="0" applyFont="1" applyAlignment="1">
      <alignment vertical="center"/>
    </xf>
    <xf numFmtId="0" fontId="47" fillId="0" borderId="110" xfId="0" applyFont="1" applyBorder="1" applyAlignment="1">
      <alignment vertical="center"/>
    </xf>
    <xf numFmtId="0" fontId="47" fillId="0" borderId="74" xfId="0" applyFont="1" applyBorder="1" applyAlignment="1">
      <alignment vertical="center"/>
    </xf>
    <xf numFmtId="0" fontId="46" fillId="0" borderId="74" xfId="0" applyFont="1" applyBorder="1" applyAlignment="1">
      <alignment vertical="center"/>
    </xf>
    <xf numFmtId="0" fontId="50" fillId="7" borderId="74" xfId="0" applyFont="1" applyFill="1" applyBorder="1" applyAlignment="1">
      <alignment horizontal="left" vertical="top" wrapText="1"/>
    </xf>
    <xf numFmtId="0" fontId="50" fillId="7" borderId="74" xfId="0" applyFont="1" applyFill="1" applyBorder="1" applyAlignment="1">
      <alignment horizontal="center" vertical="top" wrapText="1"/>
    </xf>
    <xf numFmtId="0" fontId="52" fillId="10" borderId="124" xfId="0" applyFont="1" applyFill="1" applyBorder="1" applyAlignment="1">
      <alignment horizontal="center" vertical="center" wrapText="1"/>
    </xf>
    <xf numFmtId="0" fontId="52" fillId="10" borderId="72" xfId="0" applyFont="1" applyFill="1" applyBorder="1" applyAlignment="1">
      <alignment horizontal="center" vertical="center" wrapText="1"/>
    </xf>
    <xf numFmtId="0" fontId="53" fillId="10" borderId="72" xfId="0" applyFont="1" applyFill="1" applyBorder="1" applyAlignment="1">
      <alignment horizontal="center" vertical="center" wrapText="1"/>
    </xf>
    <xf numFmtId="0" fontId="52" fillId="10" borderId="126" xfId="0" applyFont="1" applyFill="1" applyBorder="1" applyAlignment="1">
      <alignment horizontal="center" vertical="center" wrapText="1"/>
    </xf>
    <xf numFmtId="0" fontId="18" fillId="7" borderId="127" xfId="0" applyFont="1" applyFill="1" applyBorder="1" applyAlignment="1">
      <alignment vertical="center" wrapText="1"/>
    </xf>
    <xf numFmtId="0" fontId="18" fillId="7" borderId="67" xfId="0" applyFont="1" applyFill="1" applyBorder="1" applyAlignment="1">
      <alignment horizontal="center" vertical="center" wrapText="1"/>
    </xf>
    <xf numFmtId="0" fontId="18" fillId="7" borderId="131" xfId="0" applyFont="1" applyFill="1" applyBorder="1" applyAlignment="1">
      <alignment horizontal="left" vertical="center" wrapText="1"/>
    </xf>
    <xf numFmtId="0" fontId="18" fillId="7" borderId="67" xfId="0" applyFont="1" applyFill="1" applyBorder="1" applyAlignment="1">
      <alignment vertical="center" wrapText="1"/>
    </xf>
    <xf numFmtId="14" fontId="18" fillId="7" borderId="59" xfId="0" applyNumberFormat="1" applyFont="1" applyFill="1" applyBorder="1" applyAlignment="1">
      <alignment horizontal="center" vertical="center"/>
    </xf>
    <xf numFmtId="14" fontId="18" fillId="7" borderId="67" xfId="0" applyNumberFormat="1" applyFont="1" applyFill="1" applyBorder="1" applyAlignment="1">
      <alignment horizontal="center" vertical="center"/>
    </xf>
    <xf numFmtId="0" fontId="7" fillId="0" borderId="47" xfId="0" applyFont="1" applyBorder="1"/>
    <xf numFmtId="0" fontId="7" fillId="0" borderId="50" xfId="0" applyFont="1" applyBorder="1"/>
    <xf numFmtId="0" fontId="7" fillId="0" borderId="45" xfId="0" applyFont="1" applyBorder="1"/>
    <xf numFmtId="0" fontId="54" fillId="0" borderId="59" xfId="0" applyFont="1" applyBorder="1" applyAlignment="1">
      <alignment horizontal="center" vertical="center" wrapText="1"/>
    </xf>
    <xf numFmtId="0" fontId="54" fillId="0" borderId="59" xfId="0" applyFont="1" applyBorder="1" applyAlignment="1">
      <alignment horizontal="left" vertical="center" wrapText="1"/>
    </xf>
    <xf numFmtId="0" fontId="10" fillId="0" borderId="43" xfId="0" applyFont="1" applyBorder="1"/>
    <xf numFmtId="0" fontId="10" fillId="0" borderId="48" xfId="0" applyFont="1" applyBorder="1"/>
    <xf numFmtId="14" fontId="3" fillId="0" borderId="18" xfId="0" applyNumberFormat="1" applyFont="1" applyBorder="1" applyAlignment="1">
      <alignment horizontal="left" vertical="top"/>
    </xf>
    <xf numFmtId="14" fontId="3" fillId="0" borderId="0" xfId="0" applyNumberFormat="1" applyFont="1" applyAlignment="1">
      <alignment horizontal="left" vertical="top"/>
    </xf>
    <xf numFmtId="0" fontId="3" fillId="0" borderId="174" xfId="0" applyFont="1" applyBorder="1" applyAlignment="1">
      <alignment horizontal="left" vertical="top"/>
    </xf>
    <xf numFmtId="0" fontId="56" fillId="7" borderId="175" xfId="0" applyFont="1" applyFill="1" applyBorder="1" applyAlignment="1">
      <alignment horizontal="center" vertical="center"/>
    </xf>
    <xf numFmtId="0" fontId="56" fillId="7" borderId="175" xfId="0" applyFont="1" applyFill="1" applyBorder="1" applyAlignment="1">
      <alignment horizontal="center" vertical="center" wrapText="1"/>
    </xf>
    <xf numFmtId="0" fontId="59" fillId="0" borderId="32" xfId="0" applyFont="1" applyBorder="1" applyAlignment="1">
      <alignment horizontal="center" vertical="center" wrapText="1"/>
    </xf>
    <xf numFmtId="0" fontId="51" fillId="0" borderId="179" xfId="0" applyFont="1" applyBorder="1" applyAlignment="1">
      <alignment horizontal="center" vertical="center" wrapText="1"/>
    </xf>
    <xf numFmtId="0" fontId="9" fillId="0" borderId="179" xfId="0" applyFont="1" applyBorder="1" applyAlignment="1">
      <alignment horizontal="left" vertical="center" wrapText="1"/>
    </xf>
    <xf numFmtId="0" fontId="17" fillId="0" borderId="179" xfId="0" applyFont="1" applyBorder="1" applyAlignment="1">
      <alignment horizontal="left" vertical="center" wrapText="1"/>
    </xf>
    <xf numFmtId="0" fontId="17" fillId="0" borderId="179" xfId="0" applyFont="1" applyBorder="1" applyAlignment="1">
      <alignment horizontal="center" vertical="center" wrapText="1"/>
    </xf>
    <xf numFmtId="14" fontId="17" fillId="0" borderId="179" xfId="0" applyNumberFormat="1" applyFont="1" applyBorder="1" applyAlignment="1">
      <alignment horizontal="center" vertical="center" wrapText="1"/>
    </xf>
    <xf numFmtId="0" fontId="9" fillId="0" borderId="179" xfId="0" applyFont="1" applyBorder="1" applyAlignment="1">
      <alignment horizontal="center" vertical="center" wrapText="1"/>
    </xf>
    <xf numFmtId="14" fontId="9" fillId="0" borderId="179" xfId="0" applyNumberFormat="1" applyFont="1" applyBorder="1" applyAlignment="1">
      <alignment horizontal="center" vertical="center" wrapText="1"/>
    </xf>
    <xf numFmtId="14" fontId="9" fillId="0" borderId="179" xfId="0" applyNumberFormat="1" applyFont="1" applyBorder="1" applyAlignment="1">
      <alignment horizontal="center" vertical="center" wrapText="1"/>
    </xf>
    <xf numFmtId="0" fontId="9" fillId="0" borderId="179" xfId="0" applyFont="1" applyBorder="1" applyAlignment="1">
      <alignment horizontal="left" vertical="center" wrapText="1"/>
    </xf>
    <xf numFmtId="0" fontId="9" fillId="0" borderId="179" xfId="0" applyFont="1" applyBorder="1" applyAlignment="1">
      <alignment horizontal="center" vertical="center" wrapText="1"/>
    </xf>
    <xf numFmtId="0" fontId="17" fillId="0" borderId="179" xfId="0" applyFont="1" applyBorder="1" applyAlignment="1">
      <alignment horizontal="center" vertical="center" wrapText="1"/>
    </xf>
    <xf numFmtId="0" fontId="10" fillId="0" borderId="47" xfId="0" applyFont="1" applyBorder="1"/>
    <xf numFmtId="0" fontId="60" fillId="0" borderId="0" xfId="0" applyFont="1" applyAlignment="1">
      <alignment horizontal="center"/>
    </xf>
    <xf numFmtId="0" fontId="46" fillId="0" borderId="74" xfId="0" applyFont="1" applyBorder="1" applyAlignment="1">
      <alignment horizontal="center" vertical="center" wrapText="1"/>
    </xf>
    <xf numFmtId="0" fontId="55" fillId="0" borderId="175" xfId="0" applyFont="1" applyBorder="1" applyAlignment="1">
      <alignment horizontal="center" vertical="center"/>
    </xf>
    <xf numFmtId="0" fontId="56" fillId="0" borderId="175" xfId="0" applyFont="1" applyBorder="1" applyAlignment="1">
      <alignment horizontal="center" vertical="center" wrapText="1"/>
    </xf>
    <xf numFmtId="0" fontId="56" fillId="0" borderId="175" xfId="0" applyFont="1" applyBorder="1" applyAlignment="1">
      <alignment horizontal="center" vertical="center"/>
    </xf>
    <xf numFmtId="0" fontId="18" fillId="0" borderId="179" xfId="0" applyFont="1" applyBorder="1" applyAlignment="1">
      <alignment horizontal="center" vertical="center" wrapText="1"/>
    </xf>
    <xf numFmtId="0" fontId="9" fillId="7" borderId="179" xfId="0" applyFont="1" applyFill="1" applyBorder="1" applyAlignment="1">
      <alignment horizontal="center" vertical="center" wrapText="1"/>
    </xf>
    <xf numFmtId="14" fontId="18" fillId="7" borderId="179" xfId="0" applyNumberFormat="1" applyFont="1" applyFill="1" applyBorder="1" applyAlignment="1">
      <alignment horizontal="center" vertical="center" wrapText="1"/>
    </xf>
    <xf numFmtId="14" fontId="9" fillId="7" borderId="179" xfId="0" applyNumberFormat="1" applyFont="1" applyFill="1" applyBorder="1" applyAlignment="1">
      <alignment horizontal="center" vertical="center" wrapText="1"/>
    </xf>
    <xf numFmtId="0" fontId="18" fillId="7" borderId="179" xfId="0" applyFont="1" applyFill="1" applyBorder="1" applyAlignment="1">
      <alignment horizontal="center" vertical="center" wrapText="1"/>
    </xf>
    <xf numFmtId="14" fontId="18" fillId="7" borderId="179" xfId="0" applyNumberFormat="1" applyFont="1" applyFill="1" applyBorder="1" applyAlignment="1">
      <alignment horizontal="center" vertical="center"/>
    </xf>
    <xf numFmtId="0" fontId="18" fillId="14" borderId="183" xfId="0" applyFont="1" applyFill="1" applyBorder="1" applyAlignment="1">
      <alignment vertical="center" wrapText="1"/>
    </xf>
    <xf numFmtId="0" fontId="18" fillId="14" borderId="175" xfId="0" applyFont="1" applyFill="1" applyBorder="1" applyAlignment="1">
      <alignment vertical="center" wrapText="1"/>
    </xf>
    <xf numFmtId="0" fontId="62" fillId="0" borderId="184" xfId="0" applyFont="1" applyBorder="1" applyAlignment="1">
      <alignment horizontal="left" vertical="center"/>
    </xf>
    <xf numFmtId="0" fontId="46" fillId="7" borderId="74" xfId="0" applyFont="1" applyFill="1" applyBorder="1" applyAlignment="1">
      <alignment horizontal="center" vertical="center" wrapText="1"/>
    </xf>
    <xf numFmtId="0" fontId="51" fillId="2" borderId="185" xfId="0" applyFont="1" applyFill="1" applyBorder="1" applyAlignment="1">
      <alignment horizontal="center" vertical="center"/>
    </xf>
    <xf numFmtId="0" fontId="52" fillId="0" borderId="186" xfId="0" applyFont="1" applyBorder="1" applyAlignment="1">
      <alignment horizontal="center"/>
    </xf>
    <xf numFmtId="0" fontId="51" fillId="7" borderId="32" xfId="0" applyFont="1" applyFill="1" applyBorder="1" applyAlignment="1">
      <alignment horizontal="center" vertical="center" wrapText="1"/>
    </xf>
    <xf numFmtId="0" fontId="51" fillId="7" borderId="32" xfId="0" applyFont="1" applyFill="1" applyBorder="1" applyAlignment="1">
      <alignment horizontal="center" vertical="center"/>
    </xf>
    <xf numFmtId="0" fontId="64" fillId="0" borderId="36" xfId="0" applyFont="1" applyBorder="1" applyAlignment="1">
      <alignment horizontal="center" vertical="center" wrapText="1"/>
    </xf>
    <xf numFmtId="0" fontId="65" fillId="0" borderId="36" xfId="0" applyFont="1" applyBorder="1" applyAlignment="1">
      <alignment horizontal="center" vertical="center" wrapText="1"/>
    </xf>
    <xf numFmtId="0" fontId="65" fillId="0" borderId="35" xfId="0" applyFont="1" applyBorder="1" applyAlignment="1">
      <alignment horizontal="center" vertical="center" wrapText="1"/>
    </xf>
    <xf numFmtId="0" fontId="34" fillId="0" borderId="188" xfId="0" applyFont="1" applyBorder="1" applyAlignment="1">
      <alignment horizontal="center" vertical="center" wrapText="1"/>
    </xf>
    <xf numFmtId="0" fontId="64" fillId="0" borderId="35" xfId="0" applyFont="1" applyBorder="1" applyAlignment="1">
      <alignment horizontal="center" vertical="center" wrapText="1"/>
    </xf>
    <xf numFmtId="14" fontId="65" fillId="0" borderId="36" xfId="0" applyNumberFormat="1" applyFont="1" applyBorder="1" applyAlignment="1">
      <alignment horizontal="center" vertical="center" wrapText="1"/>
    </xf>
    <xf numFmtId="0" fontId="64" fillId="7" borderId="36" xfId="0" applyFont="1" applyFill="1" applyBorder="1" applyAlignment="1">
      <alignment horizontal="center" vertical="center" wrapText="1"/>
    </xf>
    <xf numFmtId="0" fontId="66" fillId="0" borderId="0" xfId="0" applyFont="1"/>
    <xf numFmtId="0" fontId="10" fillId="0" borderId="59" xfId="0" applyFont="1" applyBorder="1"/>
    <xf numFmtId="0" fontId="10" fillId="0" borderId="22" xfId="0" applyFont="1" applyBorder="1"/>
    <xf numFmtId="0" fontId="37" fillId="15" borderId="74" xfId="0" applyFont="1" applyFill="1" applyBorder="1"/>
    <xf numFmtId="0" fontId="67" fillId="16" borderId="74" xfId="0" applyFont="1" applyFill="1" applyBorder="1" applyAlignment="1">
      <alignment wrapText="1"/>
    </xf>
    <xf numFmtId="0" fontId="67" fillId="17" borderId="74" xfId="0" applyFont="1" applyFill="1" applyBorder="1" applyAlignment="1">
      <alignment wrapText="1"/>
    </xf>
    <xf numFmtId="0" fontId="37" fillId="18" borderId="74" xfId="0" applyFont="1" applyFill="1" applyBorder="1" applyAlignment="1">
      <alignment wrapText="1"/>
    </xf>
    <xf numFmtId="0" fontId="67" fillId="19" borderId="74" xfId="0" applyFont="1" applyFill="1" applyBorder="1" applyAlignment="1">
      <alignment wrapText="1"/>
    </xf>
    <xf numFmtId="0" fontId="37" fillId="16" borderId="74" xfId="0" applyFont="1" applyFill="1" applyBorder="1" applyAlignment="1">
      <alignment wrapText="1"/>
    </xf>
    <xf numFmtId="0" fontId="67" fillId="18" borderId="74" xfId="0" applyFont="1" applyFill="1" applyBorder="1" applyAlignment="1">
      <alignment wrapText="1"/>
    </xf>
    <xf numFmtId="0" fontId="37" fillId="19" borderId="74" xfId="0" applyFont="1" applyFill="1" applyBorder="1" applyAlignment="1">
      <alignment wrapText="1"/>
    </xf>
    <xf numFmtId="0" fontId="77" fillId="0" borderId="193" xfId="1"/>
    <xf numFmtId="14" fontId="78" fillId="0" borderId="144" xfId="1" applyNumberFormat="1" applyFont="1" applyBorder="1" applyAlignment="1">
      <alignment horizontal="center" vertical="center" wrapText="1"/>
    </xf>
    <xf numFmtId="0" fontId="78" fillId="0" borderId="144" xfId="1" applyFont="1" applyBorder="1" applyAlignment="1">
      <alignment horizontal="center" vertical="center" wrapText="1"/>
    </xf>
    <xf numFmtId="14" fontId="78" fillId="0" borderId="144" xfId="1" applyNumberFormat="1" applyFont="1" applyBorder="1" applyAlignment="1">
      <alignment vertical="center" wrapText="1"/>
    </xf>
    <xf numFmtId="1" fontId="78" fillId="0" borderId="144" xfId="1" applyNumberFormat="1" applyFont="1" applyBorder="1" applyAlignment="1">
      <alignment horizontal="center" vertical="center" wrapText="1"/>
    </xf>
    <xf numFmtId="0" fontId="79" fillId="0" borderId="59" xfId="1" applyFont="1" applyBorder="1" applyAlignment="1">
      <alignment horizontal="center" vertical="center" wrapText="1"/>
    </xf>
    <xf numFmtId="0" fontId="79" fillId="0" borderId="144" xfId="1" applyFont="1" applyBorder="1" applyAlignment="1">
      <alignment horizontal="center" vertical="center" wrapText="1"/>
    </xf>
    <xf numFmtId="0" fontId="80" fillId="0" borderId="144" xfId="1" applyFont="1" applyBorder="1" applyAlignment="1">
      <alignment horizontal="center" vertical="center" wrapText="1"/>
    </xf>
    <xf numFmtId="0" fontId="78" fillId="0" borderId="144" xfId="1" applyFont="1" applyBorder="1" applyAlignment="1">
      <alignment vertical="center" wrapText="1"/>
    </xf>
    <xf numFmtId="0" fontId="79" fillId="0" borderId="53" xfId="1" applyFont="1" applyBorder="1" applyAlignment="1">
      <alignment horizontal="center" vertical="center" wrapText="1"/>
    </xf>
    <xf numFmtId="14" fontId="78" fillId="0" borderId="155" xfId="1" applyNumberFormat="1" applyFont="1" applyBorder="1" applyAlignment="1">
      <alignment horizontal="center" vertical="center" wrapText="1"/>
    </xf>
    <xf numFmtId="0" fontId="78" fillId="0" borderId="155" xfId="1" applyFont="1" applyBorder="1" applyAlignment="1">
      <alignment vertical="center" wrapText="1"/>
    </xf>
    <xf numFmtId="14" fontId="78" fillId="0" borderId="155" xfId="1" applyNumberFormat="1" applyFont="1" applyBorder="1" applyAlignment="1">
      <alignment vertical="center" wrapText="1"/>
    </xf>
    <xf numFmtId="1" fontId="78" fillId="0" borderId="155" xfId="1" applyNumberFormat="1" applyFont="1" applyBorder="1" applyAlignment="1">
      <alignment horizontal="center" vertical="center" wrapText="1"/>
    </xf>
    <xf numFmtId="0" fontId="79" fillId="0" borderId="155" xfId="1" applyFont="1" applyBorder="1" applyAlignment="1">
      <alignment horizontal="center" vertical="center" wrapText="1"/>
    </xf>
    <xf numFmtId="0" fontId="79" fillId="0" borderId="61" xfId="1" applyFont="1" applyBorder="1" applyAlignment="1">
      <alignment horizontal="center" vertical="center" wrapText="1"/>
    </xf>
    <xf numFmtId="0" fontId="80" fillId="0" borderId="155" xfId="1" applyFont="1" applyBorder="1" applyAlignment="1">
      <alignment horizontal="center" vertical="center" wrapText="1"/>
    </xf>
    <xf numFmtId="14" fontId="78" fillId="0" borderId="166" xfId="1" applyNumberFormat="1" applyFont="1" applyBorder="1" applyAlignment="1">
      <alignment horizontal="center" vertical="center" wrapText="1"/>
    </xf>
    <xf numFmtId="168" fontId="78" fillId="0" borderId="169" xfId="1" applyNumberFormat="1" applyFont="1" applyBorder="1" applyAlignment="1">
      <alignment horizontal="center" vertical="center" wrapText="1"/>
    </xf>
    <xf numFmtId="14" fontId="78" fillId="0" borderId="169" xfId="1" applyNumberFormat="1" applyFont="1" applyBorder="1" applyAlignment="1">
      <alignment horizontal="center" vertical="center" wrapText="1"/>
    </xf>
    <xf numFmtId="168" fontId="78" fillId="0" borderId="172" xfId="1" applyNumberFormat="1" applyFont="1" applyBorder="1" applyAlignment="1">
      <alignment horizontal="center" vertical="center" wrapText="1"/>
    </xf>
    <xf numFmtId="1" fontId="78" fillId="0" borderId="169" xfId="1" applyNumberFormat="1" applyFont="1" applyBorder="1" applyAlignment="1">
      <alignment horizontal="center" vertical="center" wrapText="1"/>
    </xf>
    <xf numFmtId="0" fontId="79" fillId="0" borderId="169" xfId="1" applyFont="1" applyBorder="1" applyAlignment="1">
      <alignment horizontal="center" vertical="center" wrapText="1"/>
    </xf>
    <xf numFmtId="0" fontId="79" fillId="0" borderId="171" xfId="1" applyFont="1" applyBorder="1" applyAlignment="1">
      <alignment horizontal="center" vertical="center" wrapText="1"/>
    </xf>
    <xf numFmtId="0" fontId="82" fillId="0" borderId="169" xfId="1" applyFont="1" applyBorder="1" applyAlignment="1">
      <alignment horizontal="center" vertical="center" wrapText="1"/>
    </xf>
    <xf numFmtId="168" fontId="78" fillId="0" borderId="144" xfId="1" applyNumberFormat="1" applyFont="1" applyBorder="1" applyAlignment="1">
      <alignment horizontal="center" vertical="center" wrapText="1"/>
    </xf>
    <xf numFmtId="168" fontId="78" fillId="0" borderId="155" xfId="1" applyNumberFormat="1" applyFont="1" applyBorder="1" applyAlignment="1">
      <alignment horizontal="center" vertical="center" wrapText="1"/>
    </xf>
    <xf numFmtId="0" fontId="82" fillId="0" borderId="144" xfId="1" applyFont="1" applyBorder="1" applyAlignment="1">
      <alignment horizontal="center" vertical="center" wrapText="1"/>
    </xf>
    <xf numFmtId="0" fontId="79" fillId="0" borderId="168" xfId="1" applyFont="1" applyBorder="1" applyAlignment="1">
      <alignment horizontal="center" vertical="center" wrapText="1"/>
    </xf>
    <xf numFmtId="168" fontId="78" fillId="0" borderId="144" xfId="1" applyNumberFormat="1" applyFont="1" applyFill="1" applyBorder="1" applyAlignment="1">
      <alignment horizontal="center" vertical="center" wrapText="1"/>
    </xf>
    <xf numFmtId="168" fontId="78" fillId="0" borderId="164" xfId="1" applyNumberFormat="1" applyFont="1" applyBorder="1" applyAlignment="1">
      <alignment horizontal="center" vertical="center" wrapText="1"/>
    </xf>
    <xf numFmtId="14" fontId="78" fillId="0" borderId="164" xfId="1" applyNumberFormat="1" applyFont="1" applyBorder="1" applyAlignment="1">
      <alignment horizontal="center" vertical="center" wrapText="1"/>
    </xf>
    <xf numFmtId="1" fontId="78" fillId="0" borderId="164" xfId="1" applyNumberFormat="1" applyFont="1" applyBorder="1" applyAlignment="1">
      <alignment horizontal="center" vertical="center" wrapText="1"/>
    </xf>
    <xf numFmtId="0" fontId="79" fillId="0" borderId="164" xfId="1" applyFont="1" applyBorder="1" applyAlignment="1">
      <alignment horizontal="center" vertical="center" wrapText="1"/>
    </xf>
    <xf numFmtId="0" fontId="79" fillId="0" borderId="165" xfId="1" applyFont="1" applyBorder="1" applyAlignment="1">
      <alignment horizontal="center" vertical="center" wrapText="1"/>
    </xf>
    <xf numFmtId="0" fontId="82" fillId="0" borderId="164" xfId="1" applyFont="1" applyBorder="1" applyAlignment="1">
      <alignment horizontal="center" vertical="center" wrapText="1"/>
    </xf>
    <xf numFmtId="14" fontId="78" fillId="0" borderId="162" xfId="1" applyNumberFormat="1" applyFont="1" applyBorder="1" applyAlignment="1">
      <alignment horizontal="center" vertical="center" wrapText="1"/>
    </xf>
    <xf numFmtId="168" fontId="78" fillId="0" borderId="148" xfId="1" applyNumberFormat="1" applyFont="1" applyBorder="1" applyAlignment="1">
      <alignment horizontal="center" vertical="center" wrapText="1"/>
    </xf>
    <xf numFmtId="14" fontId="78" fillId="0" borderId="148" xfId="1" applyNumberFormat="1" applyFont="1" applyBorder="1" applyAlignment="1">
      <alignment horizontal="center" vertical="center" wrapText="1"/>
    </xf>
    <xf numFmtId="1" fontId="78" fillId="0" borderId="148" xfId="1" applyNumberFormat="1" applyFont="1" applyBorder="1" applyAlignment="1">
      <alignment horizontal="center" vertical="center" wrapText="1"/>
    </xf>
    <xf numFmtId="14" fontId="78" fillId="0" borderId="157" xfId="1" applyNumberFormat="1" applyFont="1" applyBorder="1" applyAlignment="1">
      <alignment horizontal="center" vertical="center" wrapText="1"/>
    </xf>
    <xf numFmtId="0" fontId="79" fillId="0" borderId="148" xfId="1" applyFont="1" applyBorder="1" applyAlignment="1">
      <alignment horizontal="center" vertical="center" wrapText="1"/>
    </xf>
    <xf numFmtId="14" fontId="78" fillId="0" borderId="160" xfId="1" applyNumberFormat="1" applyFont="1" applyBorder="1" applyAlignment="1">
      <alignment horizontal="center" vertical="center" wrapText="1"/>
    </xf>
    <xf numFmtId="14" fontId="78" fillId="0" borderId="158" xfId="1" applyNumberFormat="1" applyFont="1" applyBorder="1" applyAlignment="1">
      <alignment horizontal="center" vertical="center" wrapText="1"/>
    </xf>
    <xf numFmtId="1" fontId="78" fillId="0" borderId="157" xfId="1" applyNumberFormat="1" applyFont="1" applyBorder="1" applyAlignment="1">
      <alignment horizontal="center" vertical="center" wrapText="1"/>
    </xf>
    <xf numFmtId="0" fontId="79" fillId="0" borderId="157" xfId="1" applyFont="1" applyBorder="1" applyAlignment="1">
      <alignment horizontal="center" vertical="center" wrapText="1"/>
    </xf>
    <xf numFmtId="0" fontId="82" fillId="0" borderId="157" xfId="1" applyFont="1" applyBorder="1" applyAlignment="1">
      <alignment horizontal="center" vertical="center" wrapText="1"/>
    </xf>
    <xf numFmtId="0" fontId="83" fillId="0" borderId="148" xfId="1" applyFont="1" applyBorder="1" applyAlignment="1">
      <alignment horizontal="center" vertical="center" wrapText="1"/>
    </xf>
    <xf numFmtId="0" fontId="85" fillId="0" borderId="193" xfId="1" applyFont="1" applyAlignment="1">
      <alignment horizontal="center" vertical="center" wrapText="1"/>
    </xf>
    <xf numFmtId="0" fontId="86" fillId="0" borderId="193" xfId="1" applyFont="1" applyAlignment="1">
      <alignment horizontal="center" vertical="center" wrapText="1"/>
    </xf>
    <xf numFmtId="0" fontId="87" fillId="0" borderId="193" xfId="1" applyFont="1" applyAlignment="1">
      <alignment vertical="center" wrapText="1"/>
    </xf>
    <xf numFmtId="0" fontId="87" fillId="0" borderId="193" xfId="1" applyFont="1" applyAlignment="1">
      <alignment horizontal="center" vertical="center" wrapText="1"/>
    </xf>
    <xf numFmtId="0" fontId="88" fillId="0" borderId="193" xfId="1" applyFont="1" applyAlignment="1">
      <alignment horizontal="center" vertical="center" wrapText="1"/>
    </xf>
    <xf numFmtId="0" fontId="90" fillId="2" borderId="144" xfId="1" applyFont="1" applyFill="1" applyBorder="1" applyAlignment="1">
      <alignment horizontal="center" vertical="center" wrapText="1"/>
    </xf>
    <xf numFmtId="0" fontId="90" fillId="2" borderId="143" xfId="1" applyFont="1" applyFill="1" applyBorder="1" applyAlignment="1">
      <alignment vertical="center" wrapText="1"/>
    </xf>
    <xf numFmtId="14" fontId="91" fillId="0" borderId="193" xfId="1" applyNumberFormat="1" applyFont="1" applyAlignment="1">
      <alignment horizontal="center" vertical="center"/>
    </xf>
    <xf numFmtId="0" fontId="92" fillId="0" borderId="193" xfId="1" applyFont="1" applyAlignment="1">
      <alignment horizontal="center" vertical="center"/>
    </xf>
    <xf numFmtId="0" fontId="93" fillId="0" borderId="193" xfId="1" applyFont="1" applyAlignment="1">
      <alignment vertical="center"/>
    </xf>
    <xf numFmtId="0" fontId="93" fillId="0" borderId="134" xfId="1" applyFont="1" applyBorder="1" applyAlignment="1">
      <alignment vertical="center"/>
    </xf>
    <xf numFmtId="0" fontId="93" fillId="0" borderId="133" xfId="1" applyFont="1" applyBorder="1" applyAlignment="1">
      <alignment vertical="center"/>
    </xf>
    <xf numFmtId="0" fontId="93" fillId="0" borderId="132" xfId="1" applyFont="1" applyBorder="1" applyAlignment="1">
      <alignment vertical="center"/>
    </xf>
    <xf numFmtId="0" fontId="81" fillId="0" borderId="113" xfId="1" applyFont="1" applyBorder="1"/>
    <xf numFmtId="0" fontId="9" fillId="0" borderId="26" xfId="0" applyFont="1" applyBorder="1" applyAlignment="1">
      <alignment horizontal="center" vertical="center" wrapText="1"/>
    </xf>
    <xf numFmtId="0" fontId="4" fillId="0" borderId="27" xfId="0" applyFont="1" applyBorder="1"/>
    <xf numFmtId="0" fontId="4" fillId="0" borderId="28" xfId="0" applyFont="1" applyBorder="1"/>
    <xf numFmtId="0" fontId="9" fillId="0" borderId="29" xfId="0" applyFont="1" applyBorder="1" applyAlignment="1">
      <alignment horizontal="center" vertical="center" wrapText="1"/>
    </xf>
    <xf numFmtId="0" fontId="4" fillId="0" borderId="30" xfId="0" applyFont="1" applyBorder="1"/>
    <xf numFmtId="0" fontId="4" fillId="0" borderId="31" xfId="0" applyFont="1" applyBorder="1"/>
    <xf numFmtId="0" fontId="9" fillId="0" borderId="23" xfId="0" applyFont="1" applyBorder="1" applyAlignment="1">
      <alignment horizontal="center" vertical="center" wrapText="1"/>
    </xf>
    <xf numFmtId="0" fontId="4" fillId="0" borderId="3" xfId="0" applyFont="1" applyBorder="1"/>
    <xf numFmtId="0" fontId="4" fillId="0" borderId="24" xfId="0" applyFont="1" applyBorder="1"/>
    <xf numFmtId="0" fontId="6" fillId="0" borderId="5" xfId="0" applyFont="1" applyBorder="1" applyAlignment="1">
      <alignment horizontal="center"/>
    </xf>
    <xf numFmtId="0" fontId="4" fillId="0" borderId="6" xfId="0" applyFont="1" applyBorder="1"/>
    <xf numFmtId="0" fontId="4" fillId="0" borderId="17" xfId="0" applyFont="1" applyBorder="1"/>
    <xf numFmtId="0" fontId="3" fillId="0" borderId="1" xfId="0" applyFont="1" applyBorder="1" applyAlignment="1">
      <alignment horizontal="center" vertical="center"/>
    </xf>
    <xf numFmtId="0" fontId="4" fillId="0" borderId="8" xfId="0" applyFont="1" applyBorder="1"/>
    <xf numFmtId="0" fontId="4" fillId="0" borderId="16" xfId="0" applyFont="1" applyBorder="1"/>
    <xf numFmtId="0" fontId="3" fillId="0" borderId="2" xfId="0" applyFont="1" applyBorder="1" applyAlignment="1">
      <alignment horizontal="center" vertical="center"/>
    </xf>
    <xf numFmtId="0" fontId="4" fillId="0" borderId="4" xfId="0" applyFont="1" applyBorder="1"/>
    <xf numFmtId="0" fontId="4" fillId="0" borderId="9" xfId="0" applyFont="1" applyBorder="1"/>
    <xf numFmtId="0" fontId="4" fillId="0" borderId="10" xfId="0" applyFont="1" applyBorder="1"/>
    <xf numFmtId="0" fontId="4" fillId="0" borderId="11" xfId="0" applyFont="1" applyBorder="1"/>
    <xf numFmtId="14" fontId="3" fillId="0" borderId="12" xfId="0" applyNumberFormat="1" applyFont="1" applyBorder="1" applyAlignment="1">
      <alignment horizontal="left" vertical="top"/>
    </xf>
    <xf numFmtId="0" fontId="4" fillId="0" borderId="13" xfId="0" applyFont="1" applyBorder="1"/>
    <xf numFmtId="0" fontId="4" fillId="0" borderId="14" xfId="0" applyFont="1" applyBorder="1"/>
    <xf numFmtId="0" fontId="4" fillId="0" borderId="15" xfId="0" applyFont="1" applyBorder="1"/>
    <xf numFmtId="0" fontId="3" fillId="0" borderId="5" xfId="0" applyFont="1" applyBorder="1" applyAlignment="1">
      <alignment horizontal="left" vertical="center"/>
    </xf>
    <xf numFmtId="0" fontId="4" fillId="0" borderId="7" xfId="0" applyFont="1" applyBorder="1"/>
    <xf numFmtId="0" fontId="8" fillId="2" borderId="5" xfId="0" applyFont="1" applyFill="1" applyBorder="1" applyAlignment="1">
      <alignment horizontal="center" vertical="center"/>
    </xf>
    <xf numFmtId="0" fontId="8" fillId="0" borderId="19" xfId="0" applyFont="1" applyBorder="1" applyAlignment="1">
      <alignment horizontal="center" vertical="center" wrapText="1"/>
    </xf>
    <xf numFmtId="0" fontId="4" fillId="0" borderId="20" xfId="0" applyFont="1" applyBorder="1"/>
    <xf numFmtId="0" fontId="4" fillId="0" borderId="21" xfId="0" applyFont="1" applyBorder="1"/>
    <xf numFmtId="0" fontId="15" fillId="3" borderId="35" xfId="0" applyFont="1" applyFill="1" applyBorder="1" applyAlignment="1">
      <alignment horizontal="center" vertical="center" wrapText="1"/>
    </xf>
    <xf numFmtId="0" fontId="4" fillId="0" borderId="39" xfId="0" applyFont="1" applyBorder="1"/>
    <xf numFmtId="0" fontId="4" fillId="0" borderId="38" xfId="0" applyFont="1" applyBorder="1"/>
    <xf numFmtId="0" fontId="4" fillId="0" borderId="40" xfId="0" applyFont="1" applyBorder="1"/>
    <xf numFmtId="0" fontId="11" fillId="0" borderId="19" xfId="0" applyFont="1" applyBorder="1" applyAlignment="1">
      <alignment horizontal="center" vertical="center" wrapText="1"/>
    </xf>
    <xf numFmtId="0" fontId="12" fillId="2" borderId="5" xfId="0" applyFont="1" applyFill="1" applyBorder="1" applyAlignment="1">
      <alignment horizontal="center" vertical="center"/>
    </xf>
    <xf numFmtId="0" fontId="13" fillId="0" borderId="33" xfId="0" applyFont="1" applyBorder="1" applyAlignment="1">
      <alignment horizontal="center"/>
    </xf>
    <xf numFmtId="0" fontId="4" fillId="0" borderId="34" xfId="0" applyFont="1" applyBorder="1"/>
    <xf numFmtId="0" fontId="10" fillId="0" borderId="66" xfId="0" applyFont="1" applyBorder="1" applyAlignment="1">
      <alignment horizontal="center" vertical="center"/>
    </xf>
    <xf numFmtId="0" fontId="4" fillId="0" borderId="70" xfId="0" applyFont="1" applyBorder="1"/>
    <xf numFmtId="0" fontId="10" fillId="0" borderId="66" xfId="0" applyFont="1" applyBorder="1" applyAlignment="1">
      <alignment horizontal="left" vertical="center"/>
    </xf>
    <xf numFmtId="0" fontId="10" fillId="0" borderId="68" xfId="0" applyFont="1" applyBorder="1" applyAlignment="1">
      <alignment horizontal="center" vertical="center"/>
    </xf>
    <xf numFmtId="0" fontId="4" fillId="0" borderId="73" xfId="0" applyFont="1" applyBorder="1"/>
    <xf numFmtId="0" fontId="10" fillId="0" borderId="1" xfId="0" applyFont="1" applyBorder="1" applyAlignment="1">
      <alignment horizontal="center" vertical="center" wrapText="1"/>
    </xf>
    <xf numFmtId="0" fontId="4" fillId="0" borderId="69" xfId="0" applyFont="1" applyBorder="1"/>
    <xf numFmtId="0" fontId="20" fillId="6" borderId="1" xfId="0" applyFont="1" applyFill="1" applyBorder="1" applyAlignment="1">
      <alignment horizontal="center" vertical="center"/>
    </xf>
    <xf numFmtId="0" fontId="10" fillId="0" borderId="13" xfId="0" applyFont="1" applyBorder="1" applyAlignment="1">
      <alignment horizontal="left" vertical="center" wrapText="1"/>
    </xf>
    <xf numFmtId="0" fontId="10" fillId="0" borderId="66"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66" xfId="0" applyFont="1" applyBorder="1" applyAlignment="1">
      <alignment vertical="center" wrapText="1"/>
    </xf>
    <xf numFmtId="0" fontId="20" fillId="5" borderId="41" xfId="0" applyFont="1" applyFill="1" applyBorder="1" applyAlignment="1">
      <alignment horizontal="left" vertical="center" wrapText="1"/>
    </xf>
    <xf numFmtId="0" fontId="4" fillId="0" borderId="22" xfId="0" applyFont="1" applyBorder="1"/>
    <xf numFmtId="0" fontId="4" fillId="0" borderId="61" xfId="0" applyFont="1" applyBorder="1"/>
    <xf numFmtId="0" fontId="20" fillId="5" borderId="41"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5" borderId="42" xfId="0" applyFont="1" applyFill="1" applyBorder="1" applyAlignment="1">
      <alignment horizontal="center" vertical="center" wrapText="1"/>
    </xf>
    <xf numFmtId="0" fontId="4" fillId="0" borderId="44" xfId="0" applyFont="1" applyBorder="1"/>
    <xf numFmtId="0" fontId="4" fillId="0" borderId="50" xfId="0" applyFont="1" applyBorder="1"/>
    <xf numFmtId="0" fontId="4" fillId="0" borderId="51" xfId="0" applyFont="1" applyBorder="1"/>
    <xf numFmtId="0" fontId="4" fillId="0" borderId="62" xfId="0" applyFont="1" applyBorder="1"/>
    <xf numFmtId="0" fontId="4" fillId="0" borderId="63" xfId="0" applyFont="1" applyBorder="1"/>
    <xf numFmtId="0" fontId="20" fillId="4" borderId="42" xfId="0" applyFont="1" applyFill="1" applyBorder="1" applyAlignment="1">
      <alignment horizontal="center" vertical="center" wrapText="1"/>
    </xf>
    <xf numFmtId="0" fontId="4" fillId="0" borderId="43" xfId="0" applyFont="1" applyBorder="1"/>
    <xf numFmtId="0" fontId="4" fillId="0" borderId="47" xfId="0" applyFont="1" applyBorder="1"/>
    <xf numFmtId="0" fontId="4" fillId="0" borderId="48" xfId="0" applyFont="1" applyBorder="1"/>
    <xf numFmtId="0" fontId="4" fillId="0" borderId="49" xfId="0" applyFont="1" applyBorder="1"/>
    <xf numFmtId="0" fontId="20" fillId="4" borderId="55" xfId="0" applyFont="1" applyFill="1" applyBorder="1" applyAlignment="1">
      <alignment horizontal="center" vertical="center" wrapText="1"/>
    </xf>
    <xf numFmtId="0" fontId="4" fillId="0" borderId="56" xfId="0" applyFont="1" applyBorder="1"/>
    <xf numFmtId="0" fontId="4" fillId="0" borderId="57" xfId="0" applyFont="1" applyBorder="1"/>
    <xf numFmtId="0" fontId="4" fillId="0" borderId="60" xfId="0" applyFont="1" applyBorder="1"/>
    <xf numFmtId="0" fontId="20" fillId="5" borderId="64" xfId="0" applyFont="1" applyFill="1" applyBorder="1" applyAlignment="1">
      <alignment horizontal="center" vertical="center" wrapText="1"/>
    </xf>
    <xf numFmtId="0" fontId="4" fillId="0" borderId="65" xfId="0" applyFont="1" applyBorder="1"/>
    <xf numFmtId="0" fontId="20" fillId="4" borderId="41" xfId="0" applyFont="1" applyFill="1" applyBorder="1" applyAlignment="1">
      <alignment horizontal="left" vertical="center" wrapText="1"/>
    </xf>
    <xf numFmtId="0" fontId="22" fillId="0" borderId="45" xfId="0" applyFont="1" applyBorder="1" applyAlignment="1">
      <alignment horizontal="left" vertical="center"/>
    </xf>
    <xf numFmtId="0" fontId="4" fillId="0" borderId="46" xfId="0" applyFont="1" applyBorder="1"/>
    <xf numFmtId="0" fontId="21" fillId="0" borderId="41" xfId="0" applyFont="1" applyBorder="1" applyAlignment="1">
      <alignment horizontal="center" vertical="center"/>
    </xf>
    <xf numFmtId="0" fontId="4" fillId="0" borderId="52" xfId="0" applyFont="1" applyBorder="1"/>
    <xf numFmtId="0" fontId="21" fillId="0" borderId="42" xfId="0" applyFont="1" applyBorder="1" applyAlignment="1">
      <alignment horizontal="center" vertical="center"/>
    </xf>
    <xf numFmtId="0" fontId="0" fillId="0" borderId="0" xfId="0" applyFont="1" applyAlignment="1"/>
    <xf numFmtId="14" fontId="22" fillId="0" borderId="42" xfId="0" applyNumberFormat="1" applyFont="1" applyBorder="1" applyAlignment="1">
      <alignment horizontal="left" vertical="center"/>
    </xf>
    <xf numFmtId="0" fontId="20" fillId="4" borderId="41" xfId="0" applyFont="1" applyFill="1" applyBorder="1" applyAlignment="1">
      <alignment vertical="center" wrapText="1"/>
    </xf>
    <xf numFmtId="0" fontId="10" fillId="4" borderId="45" xfId="0" applyFont="1" applyFill="1" applyBorder="1" applyAlignment="1">
      <alignment horizontal="center" vertical="center" wrapText="1"/>
    </xf>
    <xf numFmtId="0" fontId="4" fillId="0" borderId="54" xfId="0" applyFont="1" applyBorder="1"/>
    <xf numFmtId="0" fontId="20" fillId="4" borderId="45" xfId="0" applyFont="1" applyFill="1" applyBorder="1" applyAlignment="1">
      <alignment horizontal="center" vertical="center" wrapText="1"/>
    </xf>
    <xf numFmtId="0" fontId="25" fillId="0" borderId="83" xfId="0" applyFont="1" applyBorder="1" applyAlignment="1">
      <alignment horizontal="center" vertical="center" textRotation="90" wrapText="1"/>
    </xf>
    <xf numFmtId="0" fontId="4" fillId="0" borderId="98" xfId="0" applyFont="1" applyBorder="1"/>
    <xf numFmtId="0" fontId="4" fillId="0" borderId="93" xfId="0" applyFont="1" applyBorder="1"/>
    <xf numFmtId="0" fontId="24" fillId="0" borderId="83" xfId="0" applyFont="1" applyBorder="1" applyAlignment="1">
      <alignment horizontal="center" vertical="center" textRotation="90"/>
    </xf>
    <xf numFmtId="9" fontId="24" fillId="0" borderId="83" xfId="0" applyNumberFormat="1" applyFont="1" applyBorder="1" applyAlignment="1">
      <alignment horizontal="center" vertical="center"/>
    </xf>
    <xf numFmtId="0" fontId="24" fillId="0" borderId="83" xfId="0" applyFont="1" applyBorder="1" applyAlignment="1">
      <alignment horizontal="center" vertical="center" textRotation="90" wrapText="1"/>
    </xf>
    <xf numFmtId="0" fontId="25" fillId="0" borderId="82" xfId="0" applyFont="1" applyBorder="1" applyAlignment="1">
      <alignment horizontal="center" vertical="center" wrapText="1"/>
    </xf>
    <xf numFmtId="0" fontId="4" fillId="0" borderId="78" xfId="0" applyFont="1" applyBorder="1"/>
    <xf numFmtId="0" fontId="4" fillId="0" borderId="79" xfId="0" applyFont="1" applyBorder="1"/>
    <xf numFmtId="9" fontId="24" fillId="0" borderId="83" xfId="0" applyNumberFormat="1" applyFont="1" applyBorder="1" applyAlignment="1">
      <alignment horizontal="center" vertical="center" wrapText="1"/>
    </xf>
    <xf numFmtId="0" fontId="28" fillId="0" borderId="83" xfId="0" applyFont="1" applyBorder="1" applyAlignment="1">
      <alignment horizontal="center" vertical="center" wrapText="1"/>
    </xf>
    <xf numFmtId="0" fontId="25" fillId="0" borderId="83" xfId="0" applyFont="1" applyBorder="1" applyAlignment="1">
      <alignment horizontal="center" vertical="center" textRotation="90"/>
    </xf>
    <xf numFmtId="0" fontId="35" fillId="0" borderId="105" xfId="0" applyFont="1" applyBorder="1" applyAlignment="1">
      <alignment horizontal="center" vertical="center" wrapText="1"/>
    </xf>
    <xf numFmtId="0" fontId="24" fillId="0" borderId="83" xfId="0" applyFont="1" applyBorder="1" applyAlignment="1">
      <alignment horizontal="center" vertical="center" wrapText="1"/>
    </xf>
    <xf numFmtId="0" fontId="4" fillId="0" borderId="107" xfId="0" applyFont="1" applyBorder="1"/>
    <xf numFmtId="0" fontId="35" fillId="0" borderId="106" xfId="0" applyFont="1" applyBorder="1" applyAlignment="1">
      <alignment horizontal="center" vertical="center" wrapText="1"/>
    </xf>
    <xf numFmtId="0" fontId="4" fillId="0" borderId="103" xfId="0" applyFont="1" applyBorder="1"/>
    <xf numFmtId="0" fontId="41" fillId="0" borderId="83" xfId="0" applyFont="1" applyBorder="1" applyAlignment="1">
      <alignment horizontal="center" vertical="center" textRotation="90" wrapText="1"/>
    </xf>
    <xf numFmtId="0" fontId="26" fillId="0" borderId="83" xfId="0" applyFont="1" applyBorder="1" applyAlignment="1">
      <alignment horizontal="center" vertical="center" textRotation="90" wrapText="1"/>
    </xf>
    <xf numFmtId="0" fontId="25" fillId="0" borderId="83" xfId="0" applyFont="1" applyBorder="1" applyAlignment="1">
      <alignment horizontal="center" vertical="center" wrapText="1"/>
    </xf>
    <xf numFmtId="0" fontId="27" fillId="0" borderId="83" xfId="0" applyFont="1" applyBorder="1" applyAlignment="1">
      <alignment horizontal="center" vertical="center" wrapText="1"/>
    </xf>
    <xf numFmtId="0" fontId="25" fillId="0" borderId="83" xfId="0" applyFont="1" applyBorder="1" applyAlignment="1">
      <alignment horizontal="center" vertical="top" textRotation="90" wrapText="1"/>
    </xf>
    <xf numFmtId="0" fontId="25" fillId="0" borderId="77" xfId="0" applyFont="1" applyBorder="1" applyAlignment="1">
      <alignment horizontal="center" vertical="center" wrapText="1"/>
    </xf>
    <xf numFmtId="0" fontId="4" fillId="0" borderId="80" xfId="0" applyFont="1" applyBorder="1"/>
    <xf numFmtId="0" fontId="25" fillId="0" borderId="89" xfId="0" applyFont="1" applyBorder="1" applyAlignment="1">
      <alignment horizontal="center" vertical="center" wrapText="1"/>
    </xf>
    <xf numFmtId="0" fontId="4" fillId="0" borderId="90" xfId="0" applyFont="1" applyBorder="1"/>
    <xf numFmtId="0" fontId="4" fillId="0" borderId="91" xfId="0" applyFont="1" applyBorder="1"/>
    <xf numFmtId="0" fontId="25" fillId="0" borderId="87" xfId="0" applyFont="1" applyBorder="1" applyAlignment="1">
      <alignment horizontal="center" vertical="center" wrapText="1"/>
    </xf>
    <xf numFmtId="0" fontId="4" fillId="0" borderId="96" xfId="0" applyFont="1" applyBorder="1"/>
    <xf numFmtId="9" fontId="31" fillId="0" borderId="83" xfId="0" applyNumberFormat="1" applyFont="1" applyBorder="1" applyAlignment="1">
      <alignment horizontal="center" vertical="center" wrapText="1"/>
    </xf>
    <xf numFmtId="0" fontId="25" fillId="0" borderId="86" xfId="0" applyFont="1" applyBorder="1" applyAlignment="1">
      <alignment horizontal="center" vertical="center" wrapText="1"/>
    </xf>
    <xf numFmtId="0" fontId="4" fillId="0" borderId="95" xfId="0" applyFont="1" applyBorder="1"/>
    <xf numFmtId="9" fontId="32" fillId="0" borderId="83" xfId="0" applyNumberFormat="1" applyFont="1" applyBorder="1" applyAlignment="1">
      <alignment horizontal="center" vertical="center" wrapText="1"/>
    </xf>
    <xf numFmtId="0" fontId="24" fillId="0" borderId="83" xfId="0" applyFont="1" applyBorder="1" applyAlignment="1">
      <alignment horizontal="center" vertical="center"/>
    </xf>
    <xf numFmtId="0" fontId="31" fillId="0" borderId="83" xfId="0" applyFont="1" applyBorder="1" applyAlignment="1">
      <alignment horizontal="center" vertical="center" wrapText="1"/>
    </xf>
    <xf numFmtId="0" fontId="35" fillId="0" borderId="99" xfId="0" applyFont="1" applyBorder="1" applyAlignment="1">
      <alignment horizontal="center" vertical="center"/>
    </xf>
    <xf numFmtId="0" fontId="4" fillId="0" borderId="100" xfId="0" applyFont="1" applyBorder="1"/>
    <xf numFmtId="0" fontId="4" fillId="0" borderId="101" xfId="0" applyFont="1" applyBorder="1"/>
    <xf numFmtId="165" fontId="24" fillId="0" borderId="83" xfId="0" applyNumberFormat="1" applyFont="1" applyBorder="1" applyAlignment="1">
      <alignment horizontal="center" vertical="center" wrapText="1"/>
    </xf>
    <xf numFmtId="0" fontId="25" fillId="5" borderId="83" xfId="0" applyFont="1" applyFill="1" applyBorder="1" applyAlignment="1">
      <alignment horizontal="center" vertical="center" wrapText="1"/>
    </xf>
    <xf numFmtId="9" fontId="35" fillId="0" borderId="99" xfId="0" applyNumberFormat="1" applyFont="1" applyBorder="1" applyAlignment="1">
      <alignment horizontal="center" wrapText="1"/>
    </xf>
    <xf numFmtId="9" fontId="24" fillId="0" borderId="98" xfId="0" applyNumberFormat="1" applyFont="1" applyBorder="1" applyAlignment="1">
      <alignment horizontal="center" vertical="center" wrapText="1"/>
    </xf>
    <xf numFmtId="9" fontId="35" fillId="0" borderId="99" xfId="0" applyNumberFormat="1" applyFont="1" applyBorder="1" applyAlignment="1">
      <alignment horizontal="center" vertical="center" wrapText="1"/>
    </xf>
    <xf numFmtId="0" fontId="35" fillId="5" borderId="99" xfId="0" applyFont="1" applyFill="1" applyBorder="1" applyAlignment="1">
      <alignment horizontal="center" vertical="center"/>
    </xf>
    <xf numFmtId="165" fontId="24" fillId="0" borderId="98" xfId="0" applyNumberFormat="1" applyFont="1" applyBorder="1" applyAlignment="1">
      <alignment horizontal="center" vertical="center" wrapText="1"/>
    </xf>
    <xf numFmtId="0" fontId="35" fillId="0" borderId="103" xfId="0" applyFont="1" applyBorder="1" applyAlignment="1">
      <alignment horizontal="center" vertical="center" wrapText="1"/>
    </xf>
    <xf numFmtId="0" fontId="4" fillId="0" borderId="104" xfId="0" applyFont="1" applyBorder="1"/>
    <xf numFmtId="0" fontId="24" fillId="0" borderId="103" xfId="0" applyFont="1" applyBorder="1" applyAlignment="1">
      <alignment horizontal="center" vertical="center" wrapText="1"/>
    </xf>
    <xf numFmtId="0" fontId="24" fillId="0" borderId="98" xfId="0" applyFont="1" applyBorder="1" applyAlignment="1">
      <alignment vertical="center" wrapText="1"/>
    </xf>
    <xf numFmtId="0" fontId="43" fillId="0" borderId="83" xfId="0" applyFont="1" applyBorder="1" applyAlignment="1">
      <alignment horizontal="center" vertical="center" wrapText="1"/>
    </xf>
    <xf numFmtId="0" fontId="25" fillId="8" borderId="83" xfId="0" applyFont="1" applyFill="1" applyBorder="1" applyAlignment="1">
      <alignment horizontal="center" vertical="center" textRotation="90"/>
    </xf>
    <xf numFmtId="0" fontId="25" fillId="8" borderId="83" xfId="0" applyFont="1" applyFill="1" applyBorder="1" applyAlignment="1">
      <alignment horizontal="center" vertical="center" textRotation="90" wrapText="1"/>
    </xf>
    <xf numFmtId="0" fontId="24" fillId="0" borderId="106" xfId="0" applyFont="1" applyBorder="1" applyAlignment="1">
      <alignment horizontal="center" vertical="center" wrapText="1"/>
    </xf>
    <xf numFmtId="166" fontId="24" fillId="0" borderId="83" xfId="0" applyNumberFormat="1" applyFont="1" applyBorder="1" applyAlignment="1">
      <alignment horizontal="center" vertical="center" wrapText="1"/>
    </xf>
    <xf numFmtId="0" fontId="25" fillId="8" borderId="83" xfId="0" applyFont="1" applyFill="1" applyBorder="1" applyAlignment="1">
      <alignment horizontal="center" vertical="center" wrapText="1"/>
    </xf>
    <xf numFmtId="0" fontId="30" fillId="0" borderId="83" xfId="0" applyFont="1" applyBorder="1" applyAlignment="1">
      <alignment horizontal="center" vertical="center" wrapText="1"/>
    </xf>
    <xf numFmtId="0" fontId="10" fillId="0" borderId="42" xfId="0" applyFont="1" applyBorder="1" applyAlignment="1">
      <alignment horizontal="center" wrapText="1"/>
    </xf>
    <xf numFmtId="0" fontId="10" fillId="0" borderId="42" xfId="0" applyFont="1" applyBorder="1" applyAlignment="1">
      <alignment horizontal="center" vertical="center" wrapText="1"/>
    </xf>
    <xf numFmtId="0" fontId="10" fillId="0" borderId="41" xfId="0" applyFont="1" applyBorder="1" applyAlignment="1">
      <alignment horizontal="left" vertical="center" wrapText="1"/>
    </xf>
    <xf numFmtId="0" fontId="28" fillId="0" borderId="85"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83" xfId="0" applyFont="1" applyBorder="1" applyAlignment="1">
      <alignment horizontal="center" vertical="top" wrapText="1"/>
    </xf>
    <xf numFmtId="0" fontId="24" fillId="0" borderId="83" xfId="0" applyFont="1" applyBorder="1" applyAlignment="1">
      <alignment horizontal="left" vertical="center" wrapText="1"/>
    </xf>
    <xf numFmtId="0" fontId="24" fillId="0" borderId="98" xfId="0" applyFont="1" applyBorder="1" applyAlignment="1">
      <alignment horizontal="center" vertical="center"/>
    </xf>
    <xf numFmtId="0" fontId="25" fillId="0" borderId="98" xfId="0" applyFont="1" applyBorder="1" applyAlignment="1">
      <alignment horizontal="center" vertical="center" wrapText="1"/>
    </xf>
    <xf numFmtId="0" fontId="48" fillId="7" borderId="115" xfId="0" applyFont="1" applyFill="1" applyBorder="1" applyAlignment="1">
      <alignment horizontal="center" vertical="center" wrapText="1"/>
    </xf>
    <xf numFmtId="0" fontId="4" fillId="0" borderId="116" xfId="0" applyFont="1" applyBorder="1"/>
    <xf numFmtId="0" fontId="4" fillId="0" borderId="117" xfId="0" applyFont="1" applyBorder="1"/>
    <xf numFmtId="0" fontId="49" fillId="7" borderId="115" xfId="0" applyFont="1" applyFill="1" applyBorder="1" applyAlignment="1">
      <alignment horizontal="left" vertical="center" wrapText="1"/>
    </xf>
    <xf numFmtId="0" fontId="49" fillId="7" borderId="5" xfId="0" applyFont="1" applyFill="1" applyBorder="1" applyAlignment="1">
      <alignment horizontal="left" vertical="center" wrapText="1"/>
    </xf>
    <xf numFmtId="0" fontId="3" fillId="0" borderId="12" xfId="0" applyFont="1" applyBorder="1" applyAlignment="1">
      <alignment horizontal="center" vertical="center"/>
    </xf>
    <xf numFmtId="0" fontId="4" fillId="0" borderId="18" xfId="0" applyFont="1" applyBorder="1"/>
    <xf numFmtId="0" fontId="4" fillId="0" borderId="109" xfId="0" applyFont="1" applyBorder="1"/>
    <xf numFmtId="0" fontId="51" fillId="2" borderId="5" xfId="0" applyFont="1" applyFill="1" applyBorder="1" applyAlignment="1">
      <alignment horizontal="center" vertical="center" wrapText="1"/>
    </xf>
    <xf numFmtId="0" fontId="54" fillId="0" borderId="45" xfId="0" applyFont="1" applyBorder="1" applyAlignment="1">
      <alignment horizontal="center" vertical="center" wrapText="1"/>
    </xf>
    <xf numFmtId="0" fontId="9" fillId="0" borderId="128" xfId="0" applyFont="1" applyBorder="1" applyAlignment="1">
      <alignment horizontal="center" vertical="center" wrapText="1"/>
    </xf>
    <xf numFmtId="0" fontId="4" fillId="0" borderId="129" xfId="0" applyFont="1" applyBorder="1"/>
    <xf numFmtId="0" fontId="4" fillId="0" borderId="130" xfId="0" applyFont="1" applyBorder="1"/>
    <xf numFmtId="0" fontId="52" fillId="10" borderId="125" xfId="0" applyFont="1" applyFill="1" applyBorder="1" applyAlignment="1">
      <alignment horizontal="center" vertical="center" wrapText="1"/>
    </xf>
    <xf numFmtId="0" fontId="52" fillId="9" borderId="5" xfId="0" applyFont="1" applyFill="1" applyBorder="1" applyAlignment="1">
      <alignment horizontal="center" vertical="center" wrapText="1"/>
    </xf>
    <xf numFmtId="0" fontId="3" fillId="0" borderId="0" xfId="0" applyFont="1" applyAlignment="1">
      <alignment vertical="center"/>
    </xf>
    <xf numFmtId="0" fontId="49" fillId="7" borderId="12" xfId="0" applyFont="1" applyFill="1" applyBorder="1" applyAlignment="1">
      <alignment horizontal="center" vertical="center"/>
    </xf>
    <xf numFmtId="14" fontId="3" fillId="0" borderId="18" xfId="0" applyNumberFormat="1" applyFont="1" applyBorder="1" applyAlignment="1">
      <alignment horizontal="center" vertical="top"/>
    </xf>
    <xf numFmtId="0" fontId="49" fillId="7" borderId="118" xfId="0" applyFont="1" applyFill="1" applyBorder="1" applyAlignment="1">
      <alignment horizontal="left" vertical="center" wrapText="1"/>
    </xf>
    <xf numFmtId="0" fontId="4" fillId="0" borderId="122" xfId="0" applyFont="1" applyBorder="1"/>
    <xf numFmtId="0" fontId="4" fillId="0" borderId="123" xfId="0" applyFont="1" applyBorder="1"/>
    <xf numFmtId="0" fontId="4" fillId="0" borderId="119" xfId="0" applyFont="1" applyBorder="1"/>
    <xf numFmtId="0" fontId="4" fillId="0" borderId="120" xfId="0" applyFont="1" applyBorder="1"/>
    <xf numFmtId="0" fontId="4" fillId="0" borderId="121" xfId="0" applyFont="1" applyBorder="1"/>
    <xf numFmtId="0" fontId="49" fillId="7" borderId="12" xfId="0" applyFont="1" applyFill="1" applyBorder="1" applyAlignment="1">
      <alignment horizontal="left" vertical="center" wrapText="1"/>
    </xf>
    <xf numFmtId="0" fontId="48" fillId="7" borderId="118"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4" fillId="0" borderId="112" xfId="0" applyFont="1" applyBorder="1"/>
    <xf numFmtId="0" fontId="4" fillId="0" borderId="113" xfId="0" applyFont="1" applyBorder="1"/>
    <xf numFmtId="0" fontId="48" fillId="7" borderId="114" xfId="0" applyFont="1" applyFill="1" applyBorder="1" applyAlignment="1">
      <alignment horizontal="center" vertical="center" wrapText="1"/>
    </xf>
    <xf numFmtId="0" fontId="9" fillId="0" borderId="128" xfId="0" applyFont="1" applyBorder="1" applyAlignment="1">
      <alignment horizontal="left" vertical="center" wrapText="1"/>
    </xf>
    <xf numFmtId="0" fontId="9" fillId="0" borderId="45" xfId="0" applyFont="1" applyBorder="1" applyAlignment="1">
      <alignment horizontal="center" vertical="center" wrapText="1"/>
    </xf>
    <xf numFmtId="0" fontId="86" fillId="0" borderId="148" xfId="1" applyFont="1" applyBorder="1" applyAlignment="1">
      <alignment horizontal="center" vertical="center" wrapText="1"/>
    </xf>
    <xf numFmtId="0" fontId="81" fillId="0" borderId="151" xfId="1" applyFont="1" applyBorder="1"/>
    <xf numFmtId="0" fontId="81" fillId="0" borderId="155" xfId="1" applyFont="1" applyBorder="1"/>
    <xf numFmtId="0" fontId="84" fillId="0" borderId="138" xfId="1" applyFont="1" applyBorder="1" applyAlignment="1">
      <alignment horizontal="center" vertical="center" wrapText="1"/>
    </xf>
    <xf numFmtId="0" fontId="84" fillId="0" borderId="139" xfId="1" applyFont="1" applyBorder="1" applyAlignment="1">
      <alignment horizontal="center" vertical="center" wrapText="1"/>
    </xf>
    <xf numFmtId="0" fontId="84" fillId="0" borderId="140" xfId="1" applyFont="1" applyBorder="1" applyAlignment="1">
      <alignment horizontal="center" vertical="center" wrapText="1"/>
    </xf>
    <xf numFmtId="0" fontId="83" fillId="0" borderId="145" xfId="1" applyFont="1" applyBorder="1" applyAlignment="1">
      <alignment horizontal="center" vertical="center" wrapText="1"/>
    </xf>
    <xf numFmtId="0" fontId="81" fillId="0" borderId="147" xfId="1" applyFont="1" applyBorder="1"/>
    <xf numFmtId="0" fontId="82" fillId="0" borderId="156" xfId="1" applyFont="1" applyBorder="1" applyAlignment="1">
      <alignment horizontal="center" vertical="center" wrapText="1"/>
    </xf>
    <xf numFmtId="0" fontId="81" fillId="0" borderId="159" xfId="1" applyFont="1" applyBorder="1"/>
    <xf numFmtId="0" fontId="81" fillId="0" borderId="161" xfId="1" applyFont="1" applyBorder="1"/>
    <xf numFmtId="0" fontId="82" fillId="0" borderId="163" xfId="1" applyFont="1" applyBorder="1" applyAlignment="1">
      <alignment horizontal="center" vertical="center" wrapText="1"/>
    </xf>
    <xf numFmtId="0" fontId="81" fillId="0" borderId="167" xfId="1" applyFont="1" applyBorder="1"/>
    <xf numFmtId="0" fontId="81" fillId="0" borderId="170" xfId="1" applyFont="1" applyBorder="1"/>
    <xf numFmtId="0" fontId="82" fillId="0" borderId="151" xfId="1" applyFont="1" applyBorder="1" applyAlignment="1">
      <alignment horizontal="center" vertical="center" wrapText="1"/>
    </xf>
    <xf numFmtId="44" fontId="78" fillId="0" borderId="194" xfId="2" applyFont="1" applyBorder="1" applyAlignment="1">
      <alignment horizontal="center" vertical="center" wrapText="1"/>
    </xf>
    <xf numFmtId="44" fontId="78" fillId="0" borderId="151" xfId="2" applyFont="1" applyBorder="1" applyAlignment="1">
      <alignment horizontal="center" vertical="center" wrapText="1"/>
    </xf>
    <xf numFmtId="44" fontId="78" fillId="0" borderId="155" xfId="2" applyFont="1" applyBorder="1" applyAlignment="1">
      <alignment horizontal="center" vertical="center" wrapText="1"/>
    </xf>
    <xf numFmtId="0" fontId="88" fillId="0" borderId="145" xfId="1" applyFont="1" applyBorder="1" applyAlignment="1">
      <alignment horizontal="center" vertical="center" wrapText="1"/>
    </xf>
    <xf numFmtId="0" fontId="81" fillId="0" borderId="146" xfId="1" applyFont="1" applyBorder="1"/>
    <xf numFmtId="0" fontId="81" fillId="0" borderId="149" xfId="1" applyFont="1" applyBorder="1"/>
    <xf numFmtId="0" fontId="77" fillId="0" borderId="193" xfId="1"/>
    <xf numFmtId="0" fontId="81" fillId="0" borderId="150" xfId="1" applyFont="1" applyBorder="1"/>
    <xf numFmtId="0" fontId="81" fillId="0" borderId="152" xfId="1" applyFont="1" applyBorder="1"/>
    <xf numFmtId="0" fontId="81" fillId="0" borderId="153" xfId="1" applyFont="1" applyBorder="1"/>
    <xf numFmtId="0" fontId="81" fillId="0" borderId="154" xfId="1" applyFont="1" applyBorder="1"/>
    <xf numFmtId="0" fontId="89" fillId="0" borderId="145" xfId="1" applyFont="1" applyBorder="1" applyAlignment="1">
      <alignment horizontal="center" vertical="center" wrapText="1"/>
    </xf>
    <xf numFmtId="0" fontId="86" fillId="0" borderId="145" xfId="1" applyFont="1" applyBorder="1" applyAlignment="1">
      <alignment horizontal="center" vertical="center" wrapText="1"/>
    </xf>
    <xf numFmtId="0" fontId="85" fillId="0" borderId="137" xfId="1" applyFont="1" applyBorder="1" applyAlignment="1">
      <alignment horizontal="center" vertical="center" wrapText="1"/>
    </xf>
    <xf numFmtId="0" fontId="81" fillId="0" borderId="137" xfId="1" applyFont="1" applyBorder="1"/>
    <xf numFmtId="0" fontId="81" fillId="0" borderId="138" xfId="1" applyFont="1" applyBorder="1" applyAlignment="1">
      <alignment horizontal="center"/>
    </xf>
    <xf numFmtId="0" fontId="81" fillId="0" borderId="139" xfId="1" applyFont="1" applyBorder="1"/>
    <xf numFmtId="0" fontId="81" fillId="0" borderId="140" xfId="1" applyFont="1" applyBorder="1"/>
    <xf numFmtId="0" fontId="84" fillId="12" borderId="138" xfId="1" applyFont="1" applyFill="1" applyBorder="1" applyAlignment="1">
      <alignment horizontal="center" vertical="center" wrapText="1"/>
    </xf>
    <xf numFmtId="0" fontId="90" fillId="2" borderId="143" xfId="1" applyFont="1" applyFill="1" applyBorder="1" applyAlignment="1">
      <alignment horizontal="center" vertical="center" wrapText="1"/>
    </xf>
    <xf numFmtId="0" fontId="81" fillId="0" borderId="141" xfId="1" applyFont="1" applyBorder="1"/>
    <xf numFmtId="0" fontId="81" fillId="0" borderId="142" xfId="1" applyFont="1" applyBorder="1"/>
    <xf numFmtId="0" fontId="85" fillId="11" borderId="135" xfId="1" applyFont="1" applyFill="1" applyBorder="1" applyAlignment="1">
      <alignment horizontal="center" vertical="center" wrapText="1"/>
    </xf>
    <xf numFmtId="0" fontId="81" fillId="0" borderId="136" xfId="1" applyFont="1" applyBorder="1"/>
    <xf numFmtId="0" fontId="92" fillId="0" borderId="68" xfId="1" applyFont="1" applyBorder="1" applyAlignment="1">
      <alignment horizontal="center" vertical="center" wrapText="1"/>
    </xf>
    <xf numFmtId="0" fontId="81" fillId="0" borderId="114" xfId="1" applyFont="1" applyBorder="1"/>
    <xf numFmtId="0" fontId="81" fillId="0" borderId="173" xfId="1" applyFont="1" applyBorder="1"/>
    <xf numFmtId="0" fontId="81" fillId="0" borderId="73" xfId="1" applyFont="1" applyBorder="1"/>
    <xf numFmtId="0" fontId="81" fillId="0" borderId="113" xfId="1" applyFont="1" applyBorder="1"/>
    <xf numFmtId="0" fontId="81" fillId="0" borderId="11" xfId="1" applyFont="1" applyBorder="1"/>
    <xf numFmtId="0" fontId="94" fillId="0" borderId="5" xfId="1" applyFont="1" applyBorder="1" applyAlignment="1">
      <alignment horizontal="left" vertical="top"/>
    </xf>
    <xf numFmtId="0" fontId="81" fillId="0" borderId="6" xfId="1" applyFont="1" applyBorder="1"/>
    <xf numFmtId="0" fontId="81" fillId="0" borderId="17" xfId="1" applyFont="1" applyBorder="1"/>
    <xf numFmtId="0" fontId="94" fillId="0" borderId="5" xfId="1" applyFont="1" applyBorder="1" applyAlignment="1">
      <alignment horizontal="left" vertical="center"/>
    </xf>
    <xf numFmtId="0" fontId="92" fillId="0" borderId="68" xfId="1" applyFont="1" applyBorder="1" applyAlignment="1">
      <alignment horizontal="center" vertical="center"/>
    </xf>
    <xf numFmtId="14" fontId="94" fillId="0" borderId="132" xfId="1" applyNumberFormat="1" applyFont="1" applyBorder="1" applyAlignment="1">
      <alignment horizontal="left" vertical="top"/>
    </xf>
    <xf numFmtId="0" fontId="81" fillId="0" borderId="134" xfId="1" applyFont="1" applyBorder="1"/>
    <xf numFmtId="0" fontId="53" fillId="13" borderId="178" xfId="0" applyFont="1" applyFill="1" applyBorder="1" applyAlignment="1">
      <alignment horizontal="center" vertical="center" wrapText="1"/>
    </xf>
    <xf numFmtId="0" fontId="4" fillId="0" borderId="181" xfId="0" applyFont="1" applyBorder="1"/>
    <xf numFmtId="0" fontId="4" fillId="0" borderId="180" xfId="0" applyFont="1" applyBorder="1"/>
    <xf numFmtId="0" fontId="2" fillId="0" borderId="1" xfId="0" applyFont="1" applyBorder="1" applyAlignment="1">
      <alignment horizontal="center"/>
    </xf>
    <xf numFmtId="0" fontId="56" fillId="7" borderId="176" xfId="0" applyFont="1" applyFill="1" applyBorder="1" applyAlignment="1">
      <alignment horizontal="center" vertical="center"/>
    </xf>
    <xf numFmtId="0" fontId="4" fillId="0" borderId="177" xfId="0" applyFont="1" applyBorder="1"/>
    <xf numFmtId="0" fontId="58" fillId="11" borderId="5" xfId="0" applyFont="1" applyFill="1" applyBorder="1" applyAlignment="1">
      <alignment horizontal="center" vertical="center"/>
    </xf>
    <xf numFmtId="0" fontId="3" fillId="0" borderId="19" xfId="0" applyFont="1" applyBorder="1" applyAlignment="1">
      <alignment horizontal="center" vertical="center"/>
    </xf>
    <xf numFmtId="0" fontId="4" fillId="0" borderId="173" xfId="0" applyFont="1" applyBorder="1"/>
    <xf numFmtId="0" fontId="3" fillId="0" borderId="12" xfId="0" applyFont="1" applyBorder="1" applyAlignment="1">
      <alignment horizontal="center" vertical="center" wrapText="1"/>
    </xf>
    <xf numFmtId="0" fontId="3" fillId="0" borderId="5" xfId="0" applyFont="1" applyBorder="1" applyAlignment="1">
      <alignment horizontal="left" vertical="top"/>
    </xf>
    <xf numFmtId="0" fontId="36" fillId="0" borderId="47" xfId="0" applyFont="1" applyBorder="1" applyAlignment="1">
      <alignment horizontal="center" vertical="center" wrapText="1"/>
    </xf>
    <xf numFmtId="0" fontId="18" fillId="14" borderId="178" xfId="0" applyFont="1" applyFill="1" applyBorder="1" applyAlignment="1">
      <alignment horizontal="center" vertical="center" wrapText="1"/>
    </xf>
    <xf numFmtId="0" fontId="4" fillId="0" borderId="182" xfId="0" applyFont="1" applyBorder="1"/>
    <xf numFmtId="0" fontId="56" fillId="0" borderId="176" xfId="0" applyFont="1" applyBorder="1" applyAlignment="1">
      <alignment horizontal="center" vertical="center"/>
    </xf>
    <xf numFmtId="14" fontId="3" fillId="0" borderId="5" xfId="0" applyNumberFormat="1" applyFont="1" applyBorder="1" applyAlignment="1">
      <alignment horizontal="left" vertical="center" wrapText="1"/>
    </xf>
    <xf numFmtId="0" fontId="61" fillId="11" borderId="5" xfId="0" applyFont="1" applyFill="1" applyBorder="1" applyAlignment="1">
      <alignment horizontal="center" vertical="center"/>
    </xf>
    <xf numFmtId="0" fontId="3" fillId="0" borderId="5" xfId="0" applyFont="1" applyBorder="1" applyAlignment="1">
      <alignment horizontal="center" vertical="center" wrapText="1"/>
    </xf>
    <xf numFmtId="0" fontId="62" fillId="0" borderId="5" xfId="0" applyFont="1" applyBorder="1" applyAlignment="1">
      <alignment horizontal="center" vertical="center"/>
    </xf>
    <xf numFmtId="0" fontId="62" fillId="7" borderId="12" xfId="0" applyFont="1" applyFill="1" applyBorder="1" applyAlignment="1">
      <alignment horizontal="center" vertical="center" wrapText="1"/>
    </xf>
    <xf numFmtId="0" fontId="10" fillId="0" borderId="1" xfId="0" applyFont="1" applyBorder="1" applyAlignment="1">
      <alignment horizontal="center"/>
    </xf>
    <xf numFmtId="0" fontId="51" fillId="13" borderId="187" xfId="0" applyFont="1" applyFill="1" applyBorder="1" applyAlignment="1">
      <alignment horizontal="center" vertical="center" wrapText="1"/>
    </xf>
    <xf numFmtId="0" fontId="4" fillId="0" borderId="189" xfId="0" applyFont="1" applyBorder="1"/>
    <xf numFmtId="0" fontId="4" fillId="0" borderId="186" xfId="0" applyFont="1" applyBorder="1"/>
    <xf numFmtId="0" fontId="4" fillId="0" borderId="190" xfId="0" applyFont="1" applyBorder="1"/>
    <xf numFmtId="0" fontId="51" fillId="7" borderId="33" xfId="0" applyFont="1" applyFill="1" applyBorder="1" applyAlignment="1">
      <alignment horizontal="center" vertical="center"/>
    </xf>
    <xf numFmtId="0" fontId="63" fillId="11" borderId="5" xfId="0" applyFont="1" applyFill="1" applyBorder="1" applyAlignment="1">
      <alignment horizontal="center" vertical="center"/>
    </xf>
    <xf numFmtId="0" fontId="10" fillId="0" borderId="45" xfId="0" applyFont="1" applyBorder="1" applyAlignment="1">
      <alignment horizontal="center"/>
    </xf>
    <xf numFmtId="0" fontId="67" fillId="15" borderId="191" xfId="0" applyFont="1" applyFill="1" applyBorder="1" applyAlignment="1">
      <alignment horizontal="right" vertical="center" textRotation="90" wrapText="1"/>
    </xf>
    <xf numFmtId="0" fontId="4" fillId="0" borderId="192" xfId="0" applyFont="1" applyBorder="1"/>
    <xf numFmtId="0" fontId="4" fillId="0" borderId="193" xfId="0" applyFont="1" applyBorder="1"/>
    <xf numFmtId="0" fontId="67" fillId="15" borderId="115" xfId="0" applyFont="1" applyFill="1" applyBorder="1" applyAlignment="1">
      <alignment horizontal="center" wrapText="1"/>
    </xf>
  </cellXfs>
  <cellStyles count="3">
    <cellStyle name="Moneda 2" xfId="2"/>
    <cellStyle name="Normal" xfId="0" builtinId="0"/>
    <cellStyle name="Normal 2" xfId="1"/>
  </cellStyles>
  <dxfs count="2024">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F9715"/>
          <bgColor rgb="FFEF9715"/>
        </patternFill>
      </fill>
    </dxf>
    <dxf>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381000</xdr:colOff>
      <xdr:row>1</xdr:row>
      <xdr:rowOff>133350</xdr:rowOff>
    </xdr:from>
    <xdr:ext cx="1466850" cy="723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1</xdr:row>
      <xdr:rowOff>0</xdr:rowOff>
    </xdr:from>
    <xdr:ext cx="2219325" cy="10001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247650</xdr:colOff>
      <xdr:row>2</xdr:row>
      <xdr:rowOff>57150</xdr:rowOff>
    </xdr:from>
    <xdr:ext cx="2219325" cy="11525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409575</xdr:colOff>
      <xdr:row>1</xdr:row>
      <xdr:rowOff>47625</xdr:rowOff>
    </xdr:from>
    <xdr:ext cx="1619250" cy="733425"/>
    <xdr:pic>
      <xdr:nvPicPr>
        <xdr:cNvPr id="2" name="image5.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1</xdr:row>
      <xdr:rowOff>38100</xdr:rowOff>
    </xdr:from>
    <xdr:ext cx="1752600" cy="657225"/>
    <xdr:pic>
      <xdr:nvPicPr>
        <xdr:cNvPr id="2" name="image6.png">
          <a:extLst>
            <a:ext uri="{FF2B5EF4-FFF2-40B4-BE49-F238E27FC236}">
              <a16:creationId xmlns="" xmlns:a16="http://schemas.microsoft.com/office/drawing/2014/main" id="{79F465F2-40EA-4248-B460-D8E821E81B2C}"/>
            </a:ext>
          </a:extLst>
        </xdr:cNvPr>
        <xdr:cNvPicPr preferRelativeResize="0"/>
      </xdr:nvPicPr>
      <xdr:blipFill>
        <a:blip xmlns:r="http://schemas.openxmlformats.org/officeDocument/2006/relationships" r:embed="rId1" cstate="print"/>
        <a:stretch>
          <a:fillRect/>
        </a:stretch>
      </xdr:blipFill>
      <xdr:spPr>
        <a:xfrm>
          <a:off x="152400" y="228600"/>
          <a:ext cx="1752600" cy="6572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1</xdr:row>
      <xdr:rowOff>142875</xdr:rowOff>
    </xdr:from>
    <xdr:ext cx="1914525" cy="523875"/>
    <xdr:pic>
      <xdr:nvPicPr>
        <xdr:cNvPr id="2" name="image7.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228600</xdr:rowOff>
    </xdr:from>
    <xdr:ext cx="1819275" cy="714375"/>
    <xdr:pic>
      <xdr:nvPicPr>
        <xdr:cNvPr id="2" name="image8.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180975</xdr:colOff>
      <xdr:row>2</xdr:row>
      <xdr:rowOff>152400</xdr:rowOff>
    </xdr:from>
    <xdr:ext cx="1771650" cy="657225"/>
    <xdr:pic>
      <xdr:nvPicPr>
        <xdr:cNvPr id="2" name="image9.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hyperlink" Target="http://www.cundinamarca.gov.co/"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zoomScale="70" zoomScaleNormal="70" workbookViewId="0"/>
  </sheetViews>
  <sheetFormatPr baseColWidth="10" defaultColWidth="14.42578125" defaultRowHeight="15" customHeight="1"/>
  <cols>
    <col min="1" max="1" width="38.5703125" customWidth="1"/>
    <col min="2" max="2" width="39.28515625" customWidth="1"/>
    <col min="3" max="3" width="31.5703125" customWidth="1"/>
    <col min="4" max="6" width="10.7109375" customWidth="1"/>
    <col min="7" max="7" width="59.28515625" customWidth="1"/>
    <col min="8" max="8" width="21.7109375" customWidth="1"/>
    <col min="9" max="9" width="21.5703125" customWidth="1"/>
    <col min="10" max="10" width="17" customWidth="1"/>
    <col min="11" max="11" width="10.7109375" customWidth="1"/>
  </cols>
  <sheetData>
    <row r="1" spans="1:11" ht="15.75">
      <c r="A1" s="1"/>
      <c r="B1" s="1"/>
      <c r="C1" s="1"/>
      <c r="D1" s="1"/>
      <c r="E1" s="1"/>
      <c r="F1" s="1"/>
      <c r="G1" s="1"/>
      <c r="H1" s="1"/>
      <c r="I1" s="1"/>
      <c r="J1" s="1"/>
    </row>
    <row r="2" spans="1:11" ht="26.25" customHeight="1">
      <c r="A2" s="326"/>
      <c r="B2" s="329" t="s">
        <v>0</v>
      </c>
      <c r="C2" s="321"/>
      <c r="D2" s="321"/>
      <c r="E2" s="321"/>
      <c r="F2" s="321"/>
      <c r="G2" s="330"/>
      <c r="H2" s="338" t="s">
        <v>1</v>
      </c>
      <c r="I2" s="324"/>
      <c r="J2" s="339"/>
      <c r="K2" s="2"/>
    </row>
    <row r="3" spans="1:11" ht="28.5" customHeight="1">
      <c r="A3" s="327"/>
      <c r="B3" s="331"/>
      <c r="C3" s="332"/>
      <c r="D3" s="332"/>
      <c r="E3" s="332"/>
      <c r="F3" s="332"/>
      <c r="G3" s="333"/>
      <c r="H3" s="338" t="s">
        <v>2</v>
      </c>
      <c r="I3" s="324"/>
      <c r="J3" s="339"/>
      <c r="K3" s="2"/>
    </row>
    <row r="4" spans="1:11" ht="26.25" customHeight="1">
      <c r="A4" s="327"/>
      <c r="B4" s="329" t="s">
        <v>3</v>
      </c>
      <c r="C4" s="321"/>
      <c r="D4" s="321"/>
      <c r="E4" s="321"/>
      <c r="F4" s="321"/>
      <c r="G4" s="330"/>
      <c r="H4" s="334" t="s">
        <v>4</v>
      </c>
      <c r="I4" s="321"/>
      <c r="J4" s="335"/>
      <c r="K4" s="2"/>
    </row>
    <row r="5" spans="1:11" ht="5.25" customHeight="1">
      <c r="A5" s="327"/>
      <c r="B5" s="331"/>
      <c r="C5" s="332"/>
      <c r="D5" s="332"/>
      <c r="E5" s="332"/>
      <c r="F5" s="332"/>
      <c r="G5" s="333"/>
      <c r="H5" s="336"/>
      <c r="I5" s="332"/>
      <c r="J5" s="337"/>
      <c r="K5" s="2"/>
    </row>
    <row r="6" spans="1:11" ht="15" customHeight="1">
      <c r="A6" s="328"/>
      <c r="B6" s="323"/>
      <c r="C6" s="324"/>
      <c r="D6" s="324"/>
      <c r="E6" s="324"/>
      <c r="F6" s="324"/>
      <c r="G6" s="324"/>
      <c r="H6" s="324"/>
      <c r="I6" s="324"/>
      <c r="J6" s="325"/>
      <c r="K6" s="3"/>
    </row>
    <row r="7" spans="1:11" ht="29.25" customHeight="1">
      <c r="A7" s="341" t="s">
        <v>5</v>
      </c>
      <c r="B7" s="342"/>
      <c r="C7" s="342"/>
      <c r="D7" s="342"/>
      <c r="E7" s="342"/>
      <c r="F7" s="342"/>
      <c r="G7" s="342"/>
      <c r="H7" s="342"/>
      <c r="I7" s="342"/>
      <c r="J7" s="343"/>
      <c r="K7" s="4"/>
    </row>
    <row r="8" spans="1:11" ht="18.75">
      <c r="A8" s="340" t="s">
        <v>6</v>
      </c>
      <c r="B8" s="324"/>
      <c r="C8" s="324"/>
      <c r="D8" s="324"/>
      <c r="E8" s="324"/>
      <c r="F8" s="324"/>
      <c r="G8" s="324"/>
      <c r="H8" s="324"/>
      <c r="I8" s="324"/>
      <c r="J8" s="325"/>
      <c r="K8" s="4"/>
    </row>
    <row r="9" spans="1:11" ht="123.75" customHeight="1">
      <c r="A9" s="5" t="s">
        <v>7</v>
      </c>
      <c r="B9" s="320" t="s">
        <v>8</v>
      </c>
      <c r="C9" s="321"/>
      <c r="D9" s="321"/>
      <c r="E9" s="321"/>
      <c r="F9" s="321"/>
      <c r="G9" s="321"/>
      <c r="H9" s="321"/>
      <c r="I9" s="321"/>
      <c r="J9" s="322"/>
    </row>
    <row r="10" spans="1:11" ht="100.5" customHeight="1">
      <c r="A10" s="6" t="s">
        <v>9</v>
      </c>
      <c r="B10" s="314" t="s">
        <v>10</v>
      </c>
      <c r="C10" s="315"/>
      <c r="D10" s="315"/>
      <c r="E10" s="315"/>
      <c r="F10" s="315"/>
      <c r="G10" s="315"/>
      <c r="H10" s="315"/>
      <c r="I10" s="315"/>
      <c r="J10" s="316"/>
    </row>
    <row r="11" spans="1:11" ht="18.75" customHeight="1">
      <c r="A11" s="7" t="s">
        <v>11</v>
      </c>
      <c r="B11" s="317" t="s">
        <v>12</v>
      </c>
      <c r="C11" s="318"/>
      <c r="D11" s="318"/>
      <c r="E11" s="318"/>
      <c r="F11" s="318"/>
      <c r="G11" s="318"/>
      <c r="H11" s="318"/>
      <c r="I11" s="318"/>
      <c r="J11" s="319"/>
    </row>
    <row r="12" spans="1:11">
      <c r="A12"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2">
    <mergeCell ref="B10:J10"/>
    <mergeCell ref="B11:J11"/>
    <mergeCell ref="B9:J9"/>
    <mergeCell ref="B6:J6"/>
    <mergeCell ref="A2:A6"/>
    <mergeCell ref="B4:G5"/>
    <mergeCell ref="H4:J5"/>
    <mergeCell ref="B2:G3"/>
    <mergeCell ref="H2:J2"/>
    <mergeCell ref="H3:J3"/>
    <mergeCell ref="A8:J8"/>
    <mergeCell ref="A7:J7"/>
  </mergeCells>
  <pageMargins left="0.7" right="0.7" top="0.75" bottom="0.75" header="0" footer="0"/>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workbookViewId="0"/>
  </sheetViews>
  <sheetFormatPr baseColWidth="10" defaultColWidth="14.42578125" defaultRowHeight="15" customHeight="1"/>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5703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5703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c r="B1" s="242" t="s">
        <v>996</v>
      </c>
      <c r="D1" s="242" t="s">
        <v>997</v>
      </c>
      <c r="F1" s="574" t="s">
        <v>998</v>
      </c>
      <c r="G1" s="396"/>
      <c r="H1" s="396"/>
      <c r="I1" s="396"/>
      <c r="J1" s="388"/>
      <c r="L1" s="574" t="s">
        <v>999</v>
      </c>
      <c r="M1" s="396"/>
      <c r="N1" s="396"/>
      <c r="O1" s="388"/>
      <c r="Q1" s="574" t="s">
        <v>1000</v>
      </c>
      <c r="R1" s="396"/>
      <c r="S1" s="396"/>
      <c r="T1" s="388"/>
      <c r="V1" s="574" t="s">
        <v>1001</v>
      </c>
      <c r="W1" s="396"/>
      <c r="X1" s="396"/>
      <c r="Y1" s="388"/>
      <c r="AA1" s="574" t="s">
        <v>1002</v>
      </c>
      <c r="AB1" s="396"/>
      <c r="AC1" s="396"/>
      <c r="AD1" s="388"/>
    </row>
    <row r="2" spans="1:39">
      <c r="B2" s="242" t="s">
        <v>1003</v>
      </c>
      <c r="D2" s="242" t="s">
        <v>1004</v>
      </c>
      <c r="F2" s="66" t="s">
        <v>1005</v>
      </c>
      <c r="G2" s="66" t="s">
        <v>1006</v>
      </c>
      <c r="H2" s="66"/>
      <c r="I2" s="66" t="s">
        <v>1007</v>
      </c>
      <c r="J2" s="66" t="s">
        <v>1008</v>
      </c>
      <c r="L2" s="66" t="s">
        <v>1005</v>
      </c>
      <c r="M2" s="66" t="s">
        <v>1006</v>
      </c>
      <c r="N2" s="66"/>
      <c r="O2" s="66" t="s">
        <v>1007</v>
      </c>
      <c r="Q2" s="66" t="s">
        <v>1005</v>
      </c>
      <c r="R2" s="66" t="s">
        <v>1006</v>
      </c>
      <c r="S2" s="66"/>
      <c r="T2" s="66" t="s">
        <v>1007</v>
      </c>
      <c r="V2" s="66" t="s">
        <v>1005</v>
      </c>
      <c r="W2" s="66" t="s">
        <v>1006</v>
      </c>
      <c r="X2" s="66"/>
      <c r="Y2" s="66" t="s">
        <v>1007</v>
      </c>
      <c r="AA2" s="66" t="s">
        <v>1005</v>
      </c>
      <c r="AB2" s="66" t="s">
        <v>1006</v>
      </c>
      <c r="AC2" s="66"/>
      <c r="AD2" s="66" t="s">
        <v>1007</v>
      </c>
      <c r="AG2" t="s">
        <v>1009</v>
      </c>
      <c r="AI2" t="s">
        <v>1010</v>
      </c>
      <c r="AM2" t="s">
        <v>1011</v>
      </c>
    </row>
    <row r="3" spans="1:39" ht="45">
      <c r="B3" s="242" t="s">
        <v>1012</v>
      </c>
      <c r="D3" s="242" t="s">
        <v>1013</v>
      </c>
      <c r="F3" s="66">
        <v>1</v>
      </c>
      <c r="G3" s="66" t="s">
        <v>404</v>
      </c>
      <c r="H3" s="66" t="str">
        <f t="shared" ref="H3:H7" si="0">CONCATENATE(F3,"-",G3)</f>
        <v>1-Rara vez</v>
      </c>
      <c r="I3" s="66" t="s">
        <v>1014</v>
      </c>
      <c r="J3" s="66" t="s">
        <v>1015</v>
      </c>
      <c r="L3" s="242">
        <v>1</v>
      </c>
      <c r="M3" s="66" t="s">
        <v>1016</v>
      </c>
      <c r="N3" s="66" t="str">
        <f t="shared" ref="N3:N7" si="1">CONCATENATE(L3,"-",M3)</f>
        <v>1-Insignificante</v>
      </c>
      <c r="O3" s="66" t="s">
        <v>1017</v>
      </c>
      <c r="Q3" s="242">
        <v>1</v>
      </c>
      <c r="R3" s="66" t="s">
        <v>1016</v>
      </c>
      <c r="S3" s="66" t="str">
        <f t="shared" ref="S3:S7" si="2">CONCATENATE(Q3,"-",R3)</f>
        <v>1-Insignificante</v>
      </c>
      <c r="T3" s="66" t="s">
        <v>1018</v>
      </c>
      <c r="V3" s="242">
        <v>1</v>
      </c>
      <c r="W3" s="66" t="s">
        <v>1016</v>
      </c>
      <c r="X3" s="66" t="str">
        <f t="shared" ref="X3:X7" si="3">CONCATENATE(V3,"-",W3)</f>
        <v>1-Insignificante</v>
      </c>
      <c r="Y3" s="66" t="s">
        <v>1019</v>
      </c>
      <c r="AA3" s="242">
        <v>1</v>
      </c>
      <c r="AB3" s="66" t="s">
        <v>1016</v>
      </c>
      <c r="AC3" s="66" t="str">
        <f t="shared" ref="AC3:AC7" si="4">CONCATENATE(AA3,"-",AB3)</f>
        <v>1-Insignificante</v>
      </c>
      <c r="AD3" s="66"/>
      <c r="AG3" t="s">
        <v>1020</v>
      </c>
      <c r="AI3" t="s">
        <v>1021</v>
      </c>
      <c r="AK3" t="s">
        <v>1022</v>
      </c>
      <c r="AM3" t="s">
        <v>108</v>
      </c>
    </row>
    <row r="4" spans="1:39" ht="45">
      <c r="B4" s="242" t="s">
        <v>1023</v>
      </c>
      <c r="D4" s="242" t="s">
        <v>1024</v>
      </c>
      <c r="F4" s="66">
        <v>2</v>
      </c>
      <c r="G4" s="66" t="s">
        <v>1025</v>
      </c>
      <c r="H4" s="66" t="str">
        <f t="shared" si="0"/>
        <v>2-Improbable</v>
      </c>
      <c r="I4" s="66" t="s">
        <v>1026</v>
      </c>
      <c r="J4" s="66" t="s">
        <v>1027</v>
      </c>
      <c r="L4" s="66">
        <v>2</v>
      </c>
      <c r="M4" s="66" t="s">
        <v>1028</v>
      </c>
      <c r="N4" s="66" t="str">
        <f t="shared" si="1"/>
        <v>2-Menor</v>
      </c>
      <c r="O4" s="66" t="s">
        <v>1029</v>
      </c>
      <c r="Q4" s="66">
        <v>2</v>
      </c>
      <c r="R4" s="66" t="s">
        <v>1028</v>
      </c>
      <c r="S4" s="66" t="str">
        <f t="shared" si="2"/>
        <v>2-Menor</v>
      </c>
      <c r="T4" s="66" t="s">
        <v>1030</v>
      </c>
      <c r="V4" s="66">
        <v>2</v>
      </c>
      <c r="W4" s="66" t="s">
        <v>1028</v>
      </c>
      <c r="X4" s="66" t="str">
        <f t="shared" si="3"/>
        <v>2-Menor</v>
      </c>
      <c r="Y4" s="66" t="s">
        <v>1031</v>
      </c>
      <c r="AA4" s="66">
        <v>2</v>
      </c>
      <c r="AB4" s="66" t="s">
        <v>1028</v>
      </c>
      <c r="AC4" s="66" t="str">
        <f t="shared" si="4"/>
        <v>2-Menor</v>
      </c>
      <c r="AD4" s="66"/>
      <c r="AG4" t="s">
        <v>1032</v>
      </c>
      <c r="AI4" t="s">
        <v>1033</v>
      </c>
      <c r="AK4" t="s">
        <v>642</v>
      </c>
    </row>
    <row r="5" spans="1:39" ht="45">
      <c r="B5" s="242" t="s">
        <v>1034</v>
      </c>
      <c r="D5" s="242" t="s">
        <v>1035</v>
      </c>
      <c r="F5" s="66">
        <v>3</v>
      </c>
      <c r="G5" s="66" t="s">
        <v>1036</v>
      </c>
      <c r="H5" s="66" t="str">
        <f t="shared" si="0"/>
        <v>3-Posible</v>
      </c>
      <c r="I5" s="66" t="s">
        <v>1037</v>
      </c>
      <c r="J5" s="66" t="s">
        <v>1038</v>
      </c>
      <c r="L5" s="66">
        <v>3</v>
      </c>
      <c r="M5" s="66" t="s">
        <v>297</v>
      </c>
      <c r="N5" s="66" t="str">
        <f t="shared" si="1"/>
        <v>3-Moderado</v>
      </c>
      <c r="O5" s="66" t="s">
        <v>1039</v>
      </c>
      <c r="Q5" s="66">
        <v>3</v>
      </c>
      <c r="R5" s="66" t="s">
        <v>297</v>
      </c>
      <c r="S5" s="66" t="str">
        <f t="shared" si="2"/>
        <v>3-Moderado</v>
      </c>
      <c r="T5" s="66" t="s">
        <v>1040</v>
      </c>
      <c r="V5" s="66">
        <v>3</v>
      </c>
      <c r="W5" s="66" t="s">
        <v>297</v>
      </c>
      <c r="X5" s="66" t="str">
        <f t="shared" si="3"/>
        <v>3-Moderado</v>
      </c>
      <c r="Y5" s="66" t="s">
        <v>1041</v>
      </c>
      <c r="AA5" s="66">
        <v>3</v>
      </c>
      <c r="AB5" s="66" t="s">
        <v>297</v>
      </c>
      <c r="AC5" s="66" t="str">
        <f t="shared" si="4"/>
        <v>3-Moderado</v>
      </c>
      <c r="AD5" s="66" t="s">
        <v>1042</v>
      </c>
      <c r="AG5" t="s">
        <v>1043</v>
      </c>
      <c r="AI5" t="s">
        <v>1044</v>
      </c>
    </row>
    <row r="6" spans="1:39" ht="45">
      <c r="B6" s="242" t="s">
        <v>1045</v>
      </c>
      <c r="D6" s="242" t="s">
        <v>1046</v>
      </c>
      <c r="F6" s="66">
        <v>4</v>
      </c>
      <c r="G6" s="66" t="s">
        <v>451</v>
      </c>
      <c r="H6" s="66" t="str">
        <f t="shared" si="0"/>
        <v>4-Probable</v>
      </c>
      <c r="I6" s="66" t="s">
        <v>1047</v>
      </c>
      <c r="J6" s="66" t="s">
        <v>1048</v>
      </c>
      <c r="L6" s="66">
        <v>4</v>
      </c>
      <c r="M6" s="66" t="s">
        <v>1049</v>
      </c>
      <c r="N6" s="66" t="str">
        <f t="shared" si="1"/>
        <v>4-Mayor</v>
      </c>
      <c r="O6" s="66" t="s">
        <v>1050</v>
      </c>
      <c r="Q6" s="66">
        <v>4</v>
      </c>
      <c r="R6" s="66" t="s">
        <v>1049</v>
      </c>
      <c r="S6" s="66" t="str">
        <f t="shared" si="2"/>
        <v>4-Mayor</v>
      </c>
      <c r="T6" s="66" t="s">
        <v>1051</v>
      </c>
      <c r="V6" s="66">
        <v>4</v>
      </c>
      <c r="W6" s="66" t="s">
        <v>1049</v>
      </c>
      <c r="X6" s="66" t="str">
        <f t="shared" si="3"/>
        <v>4-Mayor</v>
      </c>
      <c r="Y6" s="66" t="s">
        <v>1052</v>
      </c>
      <c r="AA6" s="66">
        <v>4</v>
      </c>
      <c r="AB6" s="66" t="s">
        <v>1049</v>
      </c>
      <c r="AC6" s="66" t="str">
        <f t="shared" si="4"/>
        <v>4-Mayor</v>
      </c>
      <c r="AD6" s="66" t="s">
        <v>1053</v>
      </c>
      <c r="AG6" t="s">
        <v>1024</v>
      </c>
      <c r="AI6" t="s">
        <v>1054</v>
      </c>
    </row>
    <row r="7" spans="1:39" ht="45">
      <c r="B7" s="243" t="s">
        <v>1055</v>
      </c>
      <c r="D7" s="242" t="s">
        <v>1056</v>
      </c>
      <c r="F7" s="66">
        <v>5</v>
      </c>
      <c r="G7" s="66" t="s">
        <v>1057</v>
      </c>
      <c r="H7" s="66" t="str">
        <f t="shared" si="0"/>
        <v>5-Casi seguro</v>
      </c>
      <c r="I7" s="66" t="s">
        <v>1058</v>
      </c>
      <c r="J7" s="66" t="s">
        <v>1059</v>
      </c>
      <c r="L7" s="66">
        <v>5</v>
      </c>
      <c r="M7" s="66" t="s">
        <v>1060</v>
      </c>
      <c r="N7" s="66" t="str">
        <f t="shared" si="1"/>
        <v>5-Catastrofico</v>
      </c>
      <c r="O7" s="66" t="s">
        <v>1061</v>
      </c>
      <c r="Q7" s="66">
        <v>5</v>
      </c>
      <c r="R7" s="66" t="s">
        <v>1060</v>
      </c>
      <c r="S7" s="66" t="str">
        <f t="shared" si="2"/>
        <v>5-Catastrofico</v>
      </c>
      <c r="T7" s="66" t="s">
        <v>1062</v>
      </c>
      <c r="V7" s="66">
        <v>5</v>
      </c>
      <c r="W7" s="66" t="s">
        <v>1060</v>
      </c>
      <c r="X7" s="66" t="str">
        <f t="shared" si="3"/>
        <v>5-Catastrofico</v>
      </c>
      <c r="Y7" s="66" t="s">
        <v>1063</v>
      </c>
      <c r="AA7" s="66">
        <v>5</v>
      </c>
      <c r="AB7" s="66" t="s">
        <v>1060</v>
      </c>
      <c r="AC7" s="66" t="str">
        <f t="shared" si="4"/>
        <v>5-Catastrofico</v>
      </c>
      <c r="AD7" s="66" t="s">
        <v>1064</v>
      </c>
    </row>
    <row r="8" spans="1:39">
      <c r="B8" s="243" t="s">
        <v>1065</v>
      </c>
      <c r="D8" s="243" t="s">
        <v>1066</v>
      </c>
    </row>
    <row r="15" spans="1:39">
      <c r="A15" s="575" t="s">
        <v>998</v>
      </c>
      <c r="B15" s="244"/>
      <c r="C15" s="578" t="s">
        <v>108</v>
      </c>
      <c r="D15" s="464"/>
      <c r="E15" s="464"/>
      <c r="F15" s="464"/>
      <c r="G15" s="465"/>
    </row>
    <row r="16" spans="1:39">
      <c r="A16" s="576"/>
      <c r="B16" s="244"/>
      <c r="C16" s="244" t="s">
        <v>1067</v>
      </c>
      <c r="D16" s="244" t="s">
        <v>1068</v>
      </c>
      <c r="E16" s="244" t="s">
        <v>1069</v>
      </c>
      <c r="F16" s="244" t="s">
        <v>1070</v>
      </c>
      <c r="G16" s="244" t="s">
        <v>1071</v>
      </c>
    </row>
    <row r="17" spans="1:7">
      <c r="A17" s="576"/>
      <c r="B17" s="244" t="s">
        <v>1072</v>
      </c>
      <c r="C17" s="245">
        <v>1</v>
      </c>
      <c r="D17" s="245">
        <v>2</v>
      </c>
      <c r="E17" s="246">
        <v>3</v>
      </c>
      <c r="F17" s="247">
        <v>4</v>
      </c>
      <c r="G17" s="248">
        <v>5</v>
      </c>
    </row>
    <row r="18" spans="1:7">
      <c r="A18" s="576"/>
      <c r="B18" s="244" t="s">
        <v>1073</v>
      </c>
      <c r="C18" s="249">
        <v>2</v>
      </c>
      <c r="D18" s="249">
        <v>4</v>
      </c>
      <c r="E18" s="246">
        <v>6</v>
      </c>
      <c r="F18" s="250">
        <v>8</v>
      </c>
      <c r="G18" s="248">
        <v>10</v>
      </c>
    </row>
    <row r="19" spans="1:7">
      <c r="A19" s="576"/>
      <c r="B19" s="244" t="s">
        <v>1074</v>
      </c>
      <c r="C19" s="249">
        <v>3</v>
      </c>
      <c r="D19" s="246">
        <v>6</v>
      </c>
      <c r="E19" s="250">
        <v>9</v>
      </c>
      <c r="F19" s="248">
        <v>12</v>
      </c>
      <c r="G19" s="248">
        <v>15</v>
      </c>
    </row>
    <row r="20" spans="1:7">
      <c r="A20" s="576"/>
      <c r="B20" s="244" t="s">
        <v>1075</v>
      </c>
      <c r="C20" s="246">
        <v>4</v>
      </c>
      <c r="D20" s="250">
        <v>8</v>
      </c>
      <c r="E20" s="250">
        <v>12</v>
      </c>
      <c r="F20" s="248">
        <v>16</v>
      </c>
      <c r="G20" s="251">
        <v>20</v>
      </c>
    </row>
    <row r="21" spans="1:7" ht="15.75" customHeight="1">
      <c r="A21" s="577"/>
      <c r="B21" s="244" t="s">
        <v>1076</v>
      </c>
      <c r="C21" s="250">
        <v>5</v>
      </c>
      <c r="D21" s="250">
        <v>10</v>
      </c>
      <c r="E21" s="248">
        <v>15</v>
      </c>
      <c r="F21" s="248">
        <v>20</v>
      </c>
      <c r="G21" s="251">
        <v>25</v>
      </c>
    </row>
    <row r="22" spans="1:7" ht="15.75" customHeight="1"/>
    <row r="23" spans="1:7" ht="15.75" customHeight="1"/>
    <row r="24" spans="1:7" ht="15.75" customHeight="1"/>
    <row r="25" spans="1:7" ht="15.75" customHeight="1">
      <c r="B25" t="s">
        <v>1077</v>
      </c>
      <c r="C25" t="s">
        <v>1078</v>
      </c>
      <c r="D25">
        <v>11</v>
      </c>
      <c r="E25" t="s">
        <v>1079</v>
      </c>
      <c r="F25">
        <v>1</v>
      </c>
    </row>
    <row r="26" spans="1:7" ht="15.75" customHeight="1">
      <c r="C26" t="s">
        <v>1080</v>
      </c>
      <c r="D26">
        <v>12</v>
      </c>
      <c r="E26" t="s">
        <v>1081</v>
      </c>
      <c r="F26">
        <v>2</v>
      </c>
    </row>
    <row r="27" spans="1:7" ht="15.75" customHeight="1">
      <c r="C27" t="s">
        <v>1082</v>
      </c>
      <c r="D27">
        <v>13</v>
      </c>
      <c r="E27" t="s">
        <v>1083</v>
      </c>
      <c r="F27">
        <v>3</v>
      </c>
    </row>
    <row r="28" spans="1:7" ht="15.75" customHeight="1">
      <c r="C28" t="s">
        <v>1084</v>
      </c>
      <c r="D28">
        <v>14</v>
      </c>
      <c r="E28" t="s">
        <v>1085</v>
      </c>
      <c r="F28">
        <v>4</v>
      </c>
    </row>
    <row r="29" spans="1:7" ht="15.75" customHeight="1">
      <c r="C29" t="s">
        <v>1086</v>
      </c>
      <c r="D29">
        <v>15</v>
      </c>
      <c r="E29" t="s">
        <v>1087</v>
      </c>
      <c r="F29">
        <v>5</v>
      </c>
    </row>
    <row r="30" spans="1:7" ht="15.75" customHeight="1">
      <c r="B30" t="s">
        <v>1088</v>
      </c>
      <c r="C30" t="s">
        <v>1078</v>
      </c>
      <c r="D30">
        <v>21</v>
      </c>
      <c r="E30" t="s">
        <v>1081</v>
      </c>
      <c r="F30">
        <v>6</v>
      </c>
    </row>
    <row r="31" spans="1:7" ht="15.75" customHeight="1">
      <c r="C31" t="s">
        <v>1080</v>
      </c>
      <c r="D31">
        <v>22</v>
      </c>
      <c r="E31" t="s">
        <v>1089</v>
      </c>
      <c r="F31">
        <v>7</v>
      </c>
    </row>
    <row r="32" spans="1:7" ht="15.75" customHeight="1">
      <c r="C32" t="s">
        <v>1082</v>
      </c>
      <c r="D32">
        <v>23</v>
      </c>
      <c r="E32" t="s">
        <v>1090</v>
      </c>
      <c r="F32">
        <v>8</v>
      </c>
    </row>
    <row r="33" spans="2:6" ht="15.75" customHeight="1">
      <c r="C33" t="s">
        <v>1084</v>
      </c>
      <c r="D33">
        <v>24</v>
      </c>
      <c r="E33" t="s">
        <v>1091</v>
      </c>
      <c r="F33">
        <v>9</v>
      </c>
    </row>
    <row r="34" spans="2:6" ht="15.75" customHeight="1">
      <c r="C34" t="s">
        <v>1086</v>
      </c>
      <c r="D34">
        <v>25</v>
      </c>
      <c r="E34" t="s">
        <v>1092</v>
      </c>
      <c r="F34">
        <v>10</v>
      </c>
    </row>
    <row r="35" spans="2:6" ht="15.75" customHeight="1">
      <c r="B35" t="s">
        <v>1093</v>
      </c>
      <c r="C35" t="s">
        <v>1078</v>
      </c>
      <c r="D35">
        <v>31</v>
      </c>
      <c r="E35" t="s">
        <v>1094</v>
      </c>
      <c r="F35">
        <v>11</v>
      </c>
    </row>
    <row r="36" spans="2:6" ht="15.75" customHeight="1">
      <c r="C36" t="s">
        <v>1080</v>
      </c>
      <c r="D36">
        <v>32</v>
      </c>
      <c r="E36" t="s">
        <v>1090</v>
      </c>
      <c r="F36">
        <v>12</v>
      </c>
    </row>
    <row r="37" spans="2:6" ht="15.75" customHeight="1">
      <c r="C37" t="s">
        <v>1082</v>
      </c>
      <c r="D37">
        <v>33</v>
      </c>
      <c r="E37" t="s">
        <v>1095</v>
      </c>
      <c r="F37">
        <v>13</v>
      </c>
    </row>
    <row r="38" spans="2:6" ht="15.75" customHeight="1">
      <c r="C38" t="s">
        <v>1084</v>
      </c>
      <c r="D38">
        <v>34</v>
      </c>
      <c r="E38" t="s">
        <v>1096</v>
      </c>
      <c r="F38">
        <v>14</v>
      </c>
    </row>
    <row r="39" spans="2:6" ht="15.75" customHeight="1">
      <c r="C39" t="s">
        <v>1086</v>
      </c>
      <c r="D39">
        <v>35</v>
      </c>
      <c r="E39" t="s">
        <v>1097</v>
      </c>
      <c r="F39">
        <v>15</v>
      </c>
    </row>
    <row r="40" spans="2:6" ht="15.75" customHeight="1">
      <c r="B40" t="s">
        <v>1098</v>
      </c>
      <c r="C40" t="s">
        <v>1078</v>
      </c>
      <c r="D40">
        <v>41</v>
      </c>
      <c r="E40" t="s">
        <v>1099</v>
      </c>
      <c r="F40">
        <v>16</v>
      </c>
    </row>
    <row r="41" spans="2:6" ht="15.75" customHeight="1">
      <c r="C41" t="s">
        <v>1080</v>
      </c>
      <c r="D41">
        <v>42</v>
      </c>
      <c r="E41" t="s">
        <v>1091</v>
      </c>
      <c r="F41">
        <v>17</v>
      </c>
    </row>
    <row r="42" spans="2:6" ht="15.75" customHeight="1">
      <c r="C42" t="s">
        <v>1082</v>
      </c>
      <c r="D42">
        <v>43</v>
      </c>
      <c r="E42" t="s">
        <v>1100</v>
      </c>
      <c r="F42">
        <v>18</v>
      </c>
    </row>
    <row r="43" spans="2:6" ht="15.75" customHeight="1">
      <c r="C43" t="s">
        <v>1084</v>
      </c>
      <c r="D43">
        <v>44</v>
      </c>
      <c r="E43" t="s">
        <v>1101</v>
      </c>
      <c r="F43">
        <v>19</v>
      </c>
    </row>
    <row r="44" spans="2:6" ht="15.75" customHeight="1">
      <c r="C44" t="s">
        <v>1086</v>
      </c>
      <c r="D44">
        <v>45</v>
      </c>
      <c r="E44" t="s">
        <v>1102</v>
      </c>
      <c r="F44">
        <v>20</v>
      </c>
    </row>
    <row r="45" spans="2:6" ht="15.75" customHeight="1">
      <c r="B45" t="s">
        <v>1103</v>
      </c>
      <c r="C45" t="s">
        <v>1078</v>
      </c>
      <c r="D45">
        <v>51</v>
      </c>
      <c r="E45" t="s">
        <v>1104</v>
      </c>
      <c r="F45">
        <v>21</v>
      </c>
    </row>
    <row r="46" spans="2:6" ht="15.75" customHeight="1">
      <c r="C46" t="s">
        <v>1080</v>
      </c>
      <c r="D46">
        <v>52</v>
      </c>
      <c r="E46" t="s">
        <v>1105</v>
      </c>
      <c r="F46">
        <v>22</v>
      </c>
    </row>
    <row r="47" spans="2:6" ht="15.75" customHeight="1">
      <c r="C47" t="s">
        <v>1082</v>
      </c>
      <c r="D47">
        <v>53</v>
      </c>
      <c r="E47" t="s">
        <v>1097</v>
      </c>
      <c r="F47">
        <v>23</v>
      </c>
    </row>
    <row r="48" spans="2:6" ht="15.75" customHeight="1">
      <c r="C48" t="s">
        <v>1084</v>
      </c>
      <c r="D48">
        <v>54</v>
      </c>
      <c r="E48" t="s">
        <v>1102</v>
      </c>
      <c r="F48">
        <v>24</v>
      </c>
    </row>
    <row r="49" spans="2:6" ht="15.75" customHeight="1">
      <c r="C49" t="s">
        <v>1086</v>
      </c>
      <c r="D49">
        <v>55</v>
      </c>
      <c r="E49" t="s">
        <v>1106</v>
      </c>
      <c r="F49">
        <v>25</v>
      </c>
    </row>
    <row r="50" spans="2:6" ht="15.75" customHeight="1"/>
    <row r="51" spans="2:6" ht="15.75" customHeight="1"/>
    <row r="52" spans="2:6" ht="15.75" customHeight="1"/>
    <row r="53" spans="2:6" ht="15.75" customHeight="1">
      <c r="B53" t="s">
        <v>1077</v>
      </c>
      <c r="C53" t="s">
        <v>1107</v>
      </c>
      <c r="D53">
        <v>5</v>
      </c>
      <c r="E53" t="s">
        <v>1108</v>
      </c>
    </row>
    <row r="54" spans="2:6" ht="15.75" customHeight="1">
      <c r="C54" t="s">
        <v>1109</v>
      </c>
      <c r="D54">
        <v>10</v>
      </c>
      <c r="E54" t="s">
        <v>1105</v>
      </c>
    </row>
    <row r="55" spans="2:6" ht="15.75" customHeight="1">
      <c r="C55" t="s">
        <v>1110</v>
      </c>
      <c r="D55">
        <v>20</v>
      </c>
      <c r="E55" t="s">
        <v>1102</v>
      </c>
    </row>
    <row r="56" spans="2:6" ht="15.75" customHeight="1">
      <c r="B56" t="s">
        <v>1088</v>
      </c>
      <c r="C56" t="s">
        <v>1111</v>
      </c>
      <c r="D56">
        <v>10</v>
      </c>
      <c r="E56" t="s">
        <v>1112</v>
      </c>
    </row>
    <row r="57" spans="2:6" ht="15.75" customHeight="1">
      <c r="C57" t="s">
        <v>1113</v>
      </c>
      <c r="D57">
        <v>20</v>
      </c>
      <c r="E57" t="s">
        <v>1114</v>
      </c>
    </row>
    <row r="58" spans="2:6" ht="15.75" customHeight="1">
      <c r="C58" t="s">
        <v>1115</v>
      </c>
      <c r="D58">
        <v>40</v>
      </c>
      <c r="E58" t="s">
        <v>1116</v>
      </c>
    </row>
    <row r="59" spans="2:6" ht="15.75" customHeight="1">
      <c r="B59" t="s">
        <v>1093</v>
      </c>
      <c r="C59" t="s">
        <v>1111</v>
      </c>
      <c r="D59">
        <v>15</v>
      </c>
      <c r="E59" t="s">
        <v>1117</v>
      </c>
    </row>
    <row r="60" spans="2:6" ht="15.75" customHeight="1">
      <c r="C60" t="s">
        <v>1113</v>
      </c>
      <c r="D60">
        <v>30</v>
      </c>
      <c r="E60" t="s">
        <v>1118</v>
      </c>
    </row>
    <row r="61" spans="2:6" ht="15.75" customHeight="1">
      <c r="C61" t="s">
        <v>1115</v>
      </c>
      <c r="D61">
        <v>60</v>
      </c>
      <c r="E61" t="s">
        <v>1119</v>
      </c>
    </row>
    <row r="62" spans="2:6" ht="15.75" customHeight="1">
      <c r="B62" t="s">
        <v>1098</v>
      </c>
      <c r="C62" t="s">
        <v>1111</v>
      </c>
      <c r="D62">
        <v>20</v>
      </c>
      <c r="E62" t="s">
        <v>1114</v>
      </c>
    </row>
    <row r="63" spans="2:6" ht="15.75" customHeight="1">
      <c r="C63" t="s">
        <v>1113</v>
      </c>
      <c r="D63">
        <v>40</v>
      </c>
      <c r="E63" t="s">
        <v>1116</v>
      </c>
    </row>
    <row r="64" spans="2:6" ht="15.75" customHeight="1">
      <c r="C64" t="s">
        <v>1115</v>
      </c>
      <c r="D64">
        <v>80</v>
      </c>
      <c r="E64" t="s">
        <v>1120</v>
      </c>
    </row>
    <row r="65" spans="2:5" ht="15.75" customHeight="1">
      <c r="B65" t="s">
        <v>1103</v>
      </c>
      <c r="C65" t="s">
        <v>1111</v>
      </c>
      <c r="D65">
        <v>25</v>
      </c>
      <c r="E65" t="s">
        <v>1106</v>
      </c>
    </row>
    <row r="66" spans="2:5" ht="15.75" customHeight="1">
      <c r="C66" t="s">
        <v>1113</v>
      </c>
      <c r="D66">
        <v>50</v>
      </c>
      <c r="E66" t="s">
        <v>1121</v>
      </c>
    </row>
    <row r="67" spans="2:5" ht="15.75" customHeight="1">
      <c r="C67" t="s">
        <v>1115</v>
      </c>
      <c r="D67">
        <v>100</v>
      </c>
      <c r="E67" t="s">
        <v>1122</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topLeftCell="A4" zoomScale="60" zoomScaleNormal="60" workbookViewId="0">
      <selection activeCell="D16" sqref="D16"/>
    </sheetView>
  </sheetViews>
  <sheetFormatPr baseColWidth="10" defaultColWidth="14.42578125" defaultRowHeight="15" customHeight="1"/>
  <cols>
    <col min="1" max="1" width="40.42578125" customWidth="1"/>
    <col min="2" max="2" width="5.28515625" customWidth="1"/>
    <col min="3" max="3" width="58.85546875" customWidth="1"/>
    <col min="4" max="7" width="40.5703125" customWidth="1"/>
    <col min="8" max="8" width="34.7109375" customWidth="1"/>
    <col min="9" max="9" width="25.28515625" customWidth="1"/>
    <col min="10" max="11" width="21.85546875" customWidth="1"/>
  </cols>
  <sheetData>
    <row r="1" spans="1:11" ht="12.75" customHeight="1">
      <c r="A1" s="4"/>
      <c r="B1" s="4"/>
      <c r="C1" s="4"/>
      <c r="D1" s="4"/>
      <c r="E1" s="4"/>
      <c r="F1" s="4"/>
      <c r="G1" s="4"/>
      <c r="H1" s="4"/>
      <c r="I1" s="4"/>
      <c r="J1" s="4"/>
      <c r="K1" s="4"/>
    </row>
    <row r="2" spans="1:11" ht="18.75" customHeight="1">
      <c r="A2" s="326"/>
      <c r="B2" s="329" t="s">
        <v>0</v>
      </c>
      <c r="C2" s="321"/>
      <c r="D2" s="321"/>
      <c r="E2" s="321"/>
      <c r="F2" s="321"/>
      <c r="G2" s="330"/>
      <c r="H2" s="338" t="s">
        <v>1</v>
      </c>
      <c r="I2" s="324"/>
      <c r="J2" s="339"/>
      <c r="K2" s="4"/>
    </row>
    <row r="3" spans="1:11" ht="18.75" customHeight="1">
      <c r="A3" s="327"/>
      <c r="B3" s="331"/>
      <c r="C3" s="332"/>
      <c r="D3" s="332"/>
      <c r="E3" s="332"/>
      <c r="F3" s="332"/>
      <c r="G3" s="333"/>
      <c r="H3" s="338" t="s">
        <v>2</v>
      </c>
      <c r="I3" s="324"/>
      <c r="J3" s="339"/>
      <c r="K3" s="4"/>
    </row>
    <row r="4" spans="1:11" ht="18.75" customHeight="1">
      <c r="A4" s="327"/>
      <c r="B4" s="329" t="s">
        <v>3</v>
      </c>
      <c r="C4" s="321"/>
      <c r="D4" s="321"/>
      <c r="E4" s="321"/>
      <c r="F4" s="321"/>
      <c r="G4" s="330"/>
      <c r="H4" s="334" t="s">
        <v>4</v>
      </c>
      <c r="I4" s="321"/>
      <c r="J4" s="335"/>
      <c r="K4" s="4"/>
    </row>
    <row r="5" spans="1:11" ht="15.75" customHeight="1">
      <c r="A5" s="327"/>
      <c r="B5" s="331"/>
      <c r="C5" s="332"/>
      <c r="D5" s="332"/>
      <c r="E5" s="332"/>
      <c r="F5" s="332"/>
      <c r="G5" s="333"/>
      <c r="H5" s="336"/>
      <c r="I5" s="332"/>
      <c r="J5" s="337"/>
      <c r="K5" s="4"/>
    </row>
    <row r="6" spans="1:11" ht="15" customHeight="1">
      <c r="A6" s="328"/>
      <c r="B6" s="323"/>
      <c r="C6" s="324"/>
      <c r="D6" s="324"/>
      <c r="E6" s="324"/>
      <c r="F6" s="324"/>
      <c r="G6" s="324"/>
      <c r="H6" s="324"/>
      <c r="I6" s="324"/>
      <c r="J6" s="325"/>
      <c r="K6" s="4"/>
    </row>
    <row r="7" spans="1:11" ht="29.25" customHeight="1">
      <c r="A7" s="348" t="s">
        <v>5</v>
      </c>
      <c r="B7" s="342"/>
      <c r="C7" s="342"/>
      <c r="D7" s="342"/>
      <c r="E7" s="342"/>
      <c r="F7" s="342"/>
      <c r="G7" s="342"/>
      <c r="H7" s="343"/>
      <c r="I7" s="4"/>
      <c r="J7" s="4"/>
      <c r="K7" s="4"/>
    </row>
    <row r="8" spans="1:11" ht="12.75" customHeight="1">
      <c r="A8" s="349" t="s">
        <v>13</v>
      </c>
      <c r="B8" s="324"/>
      <c r="C8" s="324"/>
      <c r="D8" s="324"/>
      <c r="E8" s="324"/>
      <c r="F8" s="324"/>
      <c r="G8" s="324"/>
      <c r="H8" s="325"/>
      <c r="I8" s="4"/>
      <c r="J8" s="4"/>
      <c r="K8" s="4"/>
    </row>
    <row r="9" spans="1:11" ht="51.75" customHeight="1">
      <c r="A9" s="9" t="s">
        <v>14</v>
      </c>
      <c r="B9" s="350" t="s">
        <v>15</v>
      </c>
      <c r="C9" s="351"/>
      <c r="D9" s="10" t="s">
        <v>16</v>
      </c>
      <c r="E9" s="9" t="s">
        <v>17</v>
      </c>
      <c r="F9" s="10" t="s">
        <v>18</v>
      </c>
      <c r="G9" s="9" t="s">
        <v>19</v>
      </c>
      <c r="H9" s="10" t="s">
        <v>20</v>
      </c>
      <c r="I9" s="11"/>
      <c r="J9" s="4"/>
      <c r="K9" s="4"/>
    </row>
    <row r="10" spans="1:11" ht="101.25" customHeight="1">
      <c r="A10" s="344" t="s">
        <v>21</v>
      </c>
      <c r="B10" s="12" t="s">
        <v>22</v>
      </c>
      <c r="C10" s="13" t="s">
        <v>23</v>
      </c>
      <c r="D10" s="13" t="s">
        <v>24</v>
      </c>
      <c r="E10" s="13" t="s">
        <v>25</v>
      </c>
      <c r="F10" s="14" t="s">
        <v>26</v>
      </c>
      <c r="G10" s="15"/>
      <c r="H10" s="15"/>
      <c r="I10" s="11"/>
      <c r="J10" s="16"/>
      <c r="K10" s="11"/>
    </row>
    <row r="11" spans="1:11" ht="101.25" customHeight="1">
      <c r="A11" s="346"/>
      <c r="B11" s="12" t="s">
        <v>27</v>
      </c>
      <c r="C11" s="15" t="s">
        <v>28</v>
      </c>
      <c r="D11" s="15" t="s">
        <v>29</v>
      </c>
      <c r="E11" s="15" t="s">
        <v>25</v>
      </c>
      <c r="F11" s="15" t="s">
        <v>26</v>
      </c>
      <c r="G11" s="15"/>
      <c r="H11" s="15"/>
      <c r="I11" s="11"/>
      <c r="J11" s="16"/>
      <c r="K11" s="11"/>
    </row>
    <row r="12" spans="1:11" ht="74.25" customHeight="1">
      <c r="A12" s="345"/>
      <c r="B12" s="12" t="s">
        <v>30</v>
      </c>
      <c r="C12" s="15" t="s">
        <v>31</v>
      </c>
      <c r="D12" s="15" t="s">
        <v>32</v>
      </c>
      <c r="E12" s="15" t="s">
        <v>33</v>
      </c>
      <c r="F12" s="15" t="s">
        <v>34</v>
      </c>
      <c r="G12" s="15"/>
      <c r="H12" s="15"/>
      <c r="I12" s="11"/>
      <c r="J12" s="16"/>
      <c r="K12" s="11"/>
    </row>
    <row r="13" spans="1:11" ht="118.5" customHeight="1">
      <c r="A13" s="344" t="s">
        <v>35</v>
      </c>
      <c r="B13" s="12" t="s">
        <v>36</v>
      </c>
      <c r="C13" s="15" t="s">
        <v>37</v>
      </c>
      <c r="D13" s="15" t="s">
        <v>38</v>
      </c>
      <c r="E13" s="15" t="s">
        <v>33</v>
      </c>
      <c r="F13" s="15" t="s">
        <v>39</v>
      </c>
      <c r="G13" s="15"/>
      <c r="H13" s="17"/>
      <c r="I13" s="11"/>
      <c r="J13" s="16"/>
      <c r="K13" s="4"/>
    </row>
    <row r="14" spans="1:11" ht="178.5" customHeight="1">
      <c r="A14" s="347"/>
      <c r="B14" s="12" t="s">
        <v>40</v>
      </c>
      <c r="C14" s="15" t="s">
        <v>41</v>
      </c>
      <c r="D14" s="15" t="s">
        <v>42</v>
      </c>
      <c r="E14" s="15" t="s">
        <v>33</v>
      </c>
      <c r="F14" s="15" t="s">
        <v>43</v>
      </c>
      <c r="G14" s="15"/>
      <c r="H14" s="15"/>
      <c r="I14" s="11"/>
      <c r="J14" s="4"/>
      <c r="K14" s="4"/>
    </row>
    <row r="15" spans="1:11" ht="102.75" customHeight="1">
      <c r="A15" s="344" t="s">
        <v>44</v>
      </c>
      <c r="B15" s="12" t="s">
        <v>45</v>
      </c>
      <c r="C15" s="15" t="s">
        <v>46</v>
      </c>
      <c r="D15" s="15" t="s">
        <v>47</v>
      </c>
      <c r="E15" s="15" t="s">
        <v>33</v>
      </c>
      <c r="F15" s="15" t="s">
        <v>39</v>
      </c>
      <c r="G15" s="15"/>
      <c r="H15" s="15"/>
      <c r="I15" s="11"/>
      <c r="J15" s="4"/>
      <c r="K15" s="4"/>
    </row>
    <row r="16" spans="1:11" ht="122.25" customHeight="1">
      <c r="A16" s="345"/>
      <c r="B16" s="12" t="s">
        <v>48</v>
      </c>
      <c r="C16" s="15" t="s">
        <v>1125</v>
      </c>
      <c r="D16" s="15" t="s">
        <v>1126</v>
      </c>
      <c r="E16" s="15" t="s">
        <v>33</v>
      </c>
      <c r="F16" s="15" t="s">
        <v>43</v>
      </c>
      <c r="G16" s="15"/>
      <c r="H16" s="15"/>
      <c r="I16" s="11"/>
      <c r="J16" s="4"/>
      <c r="K16" s="4"/>
    </row>
    <row r="17" spans="1:11" ht="88.5" customHeight="1">
      <c r="A17" s="344" t="s">
        <v>49</v>
      </c>
      <c r="B17" s="12" t="s">
        <v>50</v>
      </c>
      <c r="C17" s="15" t="s">
        <v>51</v>
      </c>
      <c r="D17" s="17" t="s">
        <v>52</v>
      </c>
      <c r="E17" s="15" t="s">
        <v>33</v>
      </c>
      <c r="F17" s="17" t="s">
        <v>53</v>
      </c>
      <c r="G17" s="17"/>
      <c r="H17" s="15"/>
      <c r="I17" s="11"/>
      <c r="J17" s="4"/>
      <c r="K17" s="4"/>
    </row>
    <row r="18" spans="1:11" ht="84.75" customHeight="1">
      <c r="A18" s="346"/>
      <c r="B18" s="12" t="s">
        <v>54</v>
      </c>
      <c r="C18" s="15" t="s">
        <v>55</v>
      </c>
      <c r="D18" s="17" t="s">
        <v>56</v>
      </c>
      <c r="E18" s="15" t="s">
        <v>33</v>
      </c>
      <c r="F18" s="17" t="s">
        <v>57</v>
      </c>
      <c r="G18" s="17"/>
      <c r="H18" s="15"/>
      <c r="I18" s="11"/>
      <c r="J18" s="4"/>
      <c r="K18" s="4"/>
    </row>
    <row r="19" spans="1:11" ht="79.5" customHeight="1">
      <c r="A19" s="346"/>
      <c r="B19" s="12" t="s">
        <v>58</v>
      </c>
      <c r="C19" s="18" t="s">
        <v>59</v>
      </c>
      <c r="D19" s="18" t="s">
        <v>60</v>
      </c>
      <c r="E19" s="13" t="s">
        <v>61</v>
      </c>
      <c r="F19" s="19" t="s">
        <v>62</v>
      </c>
      <c r="G19" s="17"/>
      <c r="H19" s="15"/>
      <c r="I19" s="11"/>
      <c r="J19" s="4"/>
      <c r="K19" s="4"/>
    </row>
    <row r="20" spans="1:11" ht="109.5" customHeight="1">
      <c r="A20" s="346"/>
      <c r="B20" s="12" t="s">
        <v>63</v>
      </c>
      <c r="C20" s="18" t="s">
        <v>64</v>
      </c>
      <c r="D20" s="13" t="s">
        <v>65</v>
      </c>
      <c r="E20" s="13" t="s">
        <v>61</v>
      </c>
      <c r="F20" s="19" t="s">
        <v>66</v>
      </c>
      <c r="G20" s="15"/>
      <c r="H20" s="15"/>
      <c r="I20" s="11"/>
      <c r="J20" s="4"/>
      <c r="K20" s="4"/>
    </row>
    <row r="21" spans="1:11" ht="114" customHeight="1">
      <c r="A21" s="345"/>
      <c r="B21" s="12" t="s">
        <v>67</v>
      </c>
      <c r="C21" s="18" t="s">
        <v>68</v>
      </c>
      <c r="D21" s="13" t="s">
        <v>69</v>
      </c>
      <c r="E21" s="13" t="s">
        <v>70</v>
      </c>
      <c r="F21" s="19" t="s">
        <v>71</v>
      </c>
      <c r="G21" s="15"/>
      <c r="H21" s="15"/>
      <c r="I21" s="11"/>
      <c r="J21" s="4"/>
      <c r="K21" s="4"/>
    </row>
    <row r="22" spans="1:11" ht="92.25" customHeight="1">
      <c r="A22" s="20" t="s">
        <v>72</v>
      </c>
      <c r="B22" s="12" t="s">
        <v>73</v>
      </c>
      <c r="C22" s="15" t="s">
        <v>74</v>
      </c>
      <c r="D22" s="15" t="s">
        <v>75</v>
      </c>
      <c r="E22" s="15" t="s">
        <v>76</v>
      </c>
      <c r="F22" s="15" t="s">
        <v>77</v>
      </c>
      <c r="G22" s="15"/>
      <c r="H22" s="15"/>
      <c r="I22" s="11"/>
      <c r="J22" s="21"/>
      <c r="K22" s="4"/>
    </row>
    <row r="23" spans="1:11" ht="12.75" customHeight="1">
      <c r="A23" s="4"/>
      <c r="B23" s="4"/>
      <c r="C23" s="4"/>
      <c r="D23" s="4"/>
      <c r="E23" s="4"/>
      <c r="F23" s="4"/>
      <c r="G23" s="4"/>
      <c r="H23" s="4"/>
      <c r="I23" s="4"/>
      <c r="J23" s="4"/>
      <c r="K23" s="4"/>
    </row>
    <row r="24" spans="1:11" ht="12.75" customHeight="1">
      <c r="A24" s="4"/>
      <c r="B24" s="4"/>
      <c r="C24" s="4"/>
      <c r="D24" s="4"/>
      <c r="E24" s="4"/>
      <c r="F24" s="4"/>
      <c r="G24" s="4"/>
      <c r="H24" s="4"/>
      <c r="I24" s="4"/>
      <c r="J24" s="4"/>
      <c r="K24" s="4"/>
    </row>
    <row r="25" spans="1:11" ht="12.75" customHeight="1">
      <c r="A25" s="4"/>
      <c r="B25" s="4"/>
      <c r="C25" s="4"/>
      <c r="D25" s="4"/>
      <c r="E25" s="4"/>
      <c r="F25" s="4"/>
      <c r="G25" s="4"/>
      <c r="H25" s="4"/>
      <c r="I25" s="4"/>
      <c r="J25" s="4"/>
      <c r="K25" s="4"/>
    </row>
    <row r="26" spans="1:11" ht="12.75" customHeight="1">
      <c r="A26" s="4"/>
      <c r="B26" s="4"/>
      <c r="C26" s="4"/>
      <c r="D26" s="4"/>
      <c r="E26" s="4"/>
      <c r="F26" s="4"/>
      <c r="G26" s="4"/>
      <c r="H26" s="4"/>
      <c r="I26" s="4"/>
      <c r="J26" s="4"/>
      <c r="K26" s="4"/>
    </row>
    <row r="27" spans="1:11" ht="12.75" customHeight="1">
      <c r="A27" s="4"/>
      <c r="B27" s="4"/>
      <c r="C27" s="4"/>
      <c r="D27" s="4"/>
      <c r="E27" s="4"/>
      <c r="F27" s="4"/>
      <c r="G27" s="4"/>
      <c r="H27" s="4"/>
      <c r="I27" s="4"/>
      <c r="J27" s="4"/>
      <c r="K27" s="4"/>
    </row>
    <row r="28" spans="1:11" ht="12.75" customHeight="1">
      <c r="A28" s="4"/>
      <c r="B28" s="4"/>
      <c r="C28" s="4"/>
      <c r="D28" s="4"/>
      <c r="E28" s="4"/>
      <c r="F28" s="4"/>
      <c r="G28" s="4"/>
      <c r="H28" s="4"/>
      <c r="I28" s="4"/>
      <c r="J28" s="4"/>
      <c r="K28" s="4"/>
    </row>
    <row r="29" spans="1:11" ht="12.75" customHeight="1">
      <c r="A29" s="4"/>
      <c r="B29" s="4"/>
      <c r="C29" s="4"/>
      <c r="D29" s="4"/>
      <c r="E29" s="4"/>
      <c r="F29" s="4"/>
      <c r="G29" s="4"/>
      <c r="H29" s="4"/>
      <c r="I29" s="4"/>
      <c r="J29" s="4"/>
      <c r="K29" s="4"/>
    </row>
    <row r="30" spans="1:11" ht="12.75" customHeight="1">
      <c r="A30" s="4"/>
      <c r="B30" s="4"/>
      <c r="C30" s="4"/>
      <c r="D30" s="4"/>
      <c r="E30" s="4"/>
      <c r="F30" s="4"/>
      <c r="G30" s="4"/>
      <c r="H30" s="4"/>
      <c r="I30" s="4"/>
      <c r="J30" s="4"/>
      <c r="K30" s="4"/>
    </row>
    <row r="31" spans="1:11" ht="12.75" customHeight="1">
      <c r="A31" s="4"/>
      <c r="B31" s="4"/>
      <c r="C31" s="4"/>
      <c r="D31" s="4"/>
      <c r="E31" s="4"/>
      <c r="F31" s="4"/>
      <c r="G31" s="4"/>
      <c r="H31" s="4"/>
      <c r="I31" s="4"/>
      <c r="J31" s="4"/>
      <c r="K31" s="4"/>
    </row>
    <row r="32" spans="1:11" ht="12.75" customHeight="1">
      <c r="A32" s="4"/>
      <c r="B32" s="4"/>
      <c r="C32" s="4"/>
      <c r="D32" s="4"/>
      <c r="E32" s="4"/>
      <c r="F32" s="4"/>
      <c r="G32" s="4"/>
      <c r="H32" s="4"/>
      <c r="I32" s="4"/>
      <c r="J32" s="4"/>
      <c r="K32" s="4"/>
    </row>
    <row r="33" spans="1:11" ht="12.75" customHeight="1">
      <c r="A33" s="4"/>
      <c r="B33" s="4"/>
      <c r="C33" s="4"/>
      <c r="D33" s="4"/>
      <c r="E33" s="4"/>
      <c r="F33" s="4"/>
      <c r="G33" s="4"/>
      <c r="H33" s="4"/>
      <c r="I33" s="4"/>
      <c r="J33" s="4"/>
      <c r="K33" s="4"/>
    </row>
    <row r="34" spans="1:11" ht="12.75" customHeight="1">
      <c r="A34" s="4"/>
      <c r="B34" s="4"/>
      <c r="C34" s="4"/>
      <c r="D34" s="4"/>
      <c r="E34" s="4"/>
      <c r="F34" s="4"/>
      <c r="G34" s="4"/>
      <c r="H34" s="4"/>
      <c r="I34" s="4"/>
      <c r="J34" s="4"/>
      <c r="K34" s="4"/>
    </row>
    <row r="35" spans="1:11" ht="12.75" customHeight="1">
      <c r="A35" s="4"/>
      <c r="B35" s="4"/>
      <c r="C35" s="4"/>
      <c r="D35" s="4"/>
      <c r="E35" s="4"/>
      <c r="F35" s="4"/>
      <c r="G35" s="4"/>
      <c r="H35" s="4"/>
      <c r="I35" s="4"/>
      <c r="J35" s="4"/>
      <c r="K35" s="4"/>
    </row>
    <row r="36" spans="1:11" ht="12.75" customHeight="1">
      <c r="A36" s="4"/>
      <c r="B36" s="4"/>
      <c r="C36" s="4"/>
      <c r="D36" s="4"/>
      <c r="E36" s="4"/>
      <c r="F36" s="4"/>
      <c r="G36" s="4"/>
      <c r="H36" s="4"/>
      <c r="I36" s="4"/>
      <c r="J36" s="4"/>
      <c r="K36" s="4"/>
    </row>
    <row r="37" spans="1:11" ht="12.75" customHeight="1">
      <c r="A37" s="4"/>
      <c r="B37" s="4"/>
      <c r="C37" s="4"/>
      <c r="D37" s="4"/>
      <c r="E37" s="4"/>
      <c r="F37" s="4"/>
      <c r="G37" s="4"/>
      <c r="H37" s="4"/>
      <c r="I37" s="4"/>
      <c r="J37" s="4"/>
      <c r="K37" s="4"/>
    </row>
    <row r="38" spans="1:11" ht="12.75" customHeight="1">
      <c r="A38" s="4"/>
      <c r="B38" s="4"/>
      <c r="C38" s="4"/>
      <c r="D38" s="4"/>
      <c r="E38" s="4"/>
      <c r="F38" s="4"/>
      <c r="G38" s="4"/>
      <c r="H38" s="4"/>
      <c r="I38" s="4"/>
      <c r="J38" s="4"/>
      <c r="K38" s="4"/>
    </row>
    <row r="39" spans="1:11" ht="12.75" customHeight="1">
      <c r="A39" s="4"/>
      <c r="B39" s="4"/>
      <c r="C39" s="4"/>
      <c r="D39" s="4"/>
      <c r="E39" s="4"/>
      <c r="F39" s="4"/>
      <c r="G39" s="4"/>
      <c r="H39" s="4"/>
      <c r="I39" s="4"/>
      <c r="J39" s="4"/>
      <c r="K39" s="4"/>
    </row>
    <row r="40" spans="1:11" ht="12.75" customHeight="1">
      <c r="A40" s="4"/>
      <c r="B40" s="4"/>
      <c r="C40" s="4"/>
      <c r="D40" s="4"/>
      <c r="E40" s="4"/>
      <c r="F40" s="4"/>
      <c r="G40" s="4"/>
      <c r="H40" s="4"/>
      <c r="I40" s="4"/>
      <c r="J40" s="4"/>
      <c r="K40" s="4"/>
    </row>
    <row r="41" spans="1:11" ht="12.75" customHeight="1">
      <c r="A41" s="4"/>
      <c r="B41" s="4"/>
      <c r="C41" s="4"/>
      <c r="D41" s="4"/>
      <c r="E41" s="4"/>
      <c r="F41" s="4"/>
      <c r="G41" s="4"/>
      <c r="H41" s="4"/>
      <c r="I41" s="4"/>
      <c r="J41" s="4"/>
      <c r="K41" s="4"/>
    </row>
    <row r="42" spans="1:11" ht="12.75" customHeight="1">
      <c r="A42" s="4"/>
      <c r="B42" s="4"/>
      <c r="C42" s="4"/>
      <c r="D42" s="4"/>
      <c r="E42" s="4"/>
      <c r="F42" s="4"/>
      <c r="G42" s="4"/>
      <c r="H42" s="4"/>
      <c r="I42" s="4"/>
      <c r="J42" s="4"/>
      <c r="K42" s="4"/>
    </row>
    <row r="43" spans="1:11" ht="12.75" customHeight="1">
      <c r="A43" s="4"/>
      <c r="B43" s="4"/>
      <c r="C43" s="4"/>
      <c r="D43" s="4"/>
      <c r="E43" s="4"/>
      <c r="F43" s="4"/>
      <c r="G43" s="4"/>
      <c r="H43" s="4"/>
      <c r="I43" s="4"/>
      <c r="J43" s="4"/>
      <c r="K43" s="4"/>
    </row>
    <row r="44" spans="1:11" ht="12.75" customHeight="1">
      <c r="A44" s="4"/>
      <c r="B44" s="4"/>
      <c r="C44" s="4"/>
      <c r="D44" s="4"/>
      <c r="E44" s="4"/>
      <c r="F44" s="4"/>
      <c r="G44" s="4"/>
      <c r="H44" s="4"/>
      <c r="I44" s="4"/>
      <c r="J44" s="4"/>
      <c r="K44" s="4"/>
    </row>
    <row r="45" spans="1:11" ht="12.75" customHeight="1">
      <c r="A45" s="4"/>
      <c r="B45" s="4"/>
      <c r="C45" s="4"/>
      <c r="D45" s="4"/>
      <c r="E45" s="4"/>
      <c r="F45" s="4"/>
      <c r="G45" s="4"/>
      <c r="H45" s="4"/>
      <c r="I45" s="4"/>
      <c r="J45" s="4"/>
      <c r="K45" s="4"/>
    </row>
    <row r="46" spans="1:11" ht="12.75" customHeight="1">
      <c r="A46" s="4"/>
      <c r="B46" s="4"/>
      <c r="C46" s="4"/>
      <c r="D46" s="4"/>
      <c r="E46" s="4"/>
      <c r="F46" s="4"/>
      <c r="G46" s="4"/>
      <c r="H46" s="4"/>
      <c r="I46" s="4"/>
      <c r="J46" s="4"/>
      <c r="K46" s="4"/>
    </row>
    <row r="47" spans="1:11" ht="12.75" customHeight="1">
      <c r="A47" s="4"/>
      <c r="B47" s="4"/>
      <c r="C47" s="4"/>
      <c r="D47" s="4"/>
      <c r="E47" s="4"/>
      <c r="F47" s="4"/>
      <c r="G47" s="4"/>
      <c r="H47" s="4"/>
      <c r="I47" s="4"/>
      <c r="J47" s="4"/>
      <c r="K47" s="4"/>
    </row>
    <row r="48" spans="1:11" ht="12.75" customHeight="1">
      <c r="A48" s="4"/>
      <c r="B48" s="4"/>
      <c r="C48" s="4"/>
      <c r="D48" s="4"/>
      <c r="E48" s="4"/>
      <c r="F48" s="4"/>
      <c r="G48" s="4"/>
      <c r="H48" s="4"/>
      <c r="I48" s="4"/>
      <c r="J48" s="4"/>
      <c r="K48" s="4"/>
    </row>
    <row r="49" spans="1:11" ht="12.75" customHeight="1">
      <c r="A49" s="4"/>
      <c r="B49" s="4"/>
      <c r="C49" s="4"/>
      <c r="D49" s="4"/>
      <c r="E49" s="4"/>
      <c r="F49" s="4"/>
      <c r="G49" s="4"/>
      <c r="H49" s="4"/>
      <c r="I49" s="4"/>
      <c r="J49" s="4"/>
      <c r="K49" s="4"/>
    </row>
    <row r="50" spans="1:11" ht="12.75" customHeight="1">
      <c r="A50" s="4"/>
      <c r="B50" s="4"/>
      <c r="C50" s="4"/>
      <c r="D50" s="4"/>
      <c r="E50" s="4"/>
      <c r="F50" s="4"/>
      <c r="G50" s="4"/>
      <c r="H50" s="4"/>
      <c r="I50" s="4"/>
      <c r="J50" s="4"/>
      <c r="K50" s="4"/>
    </row>
    <row r="51" spans="1:11" ht="12.75" customHeight="1">
      <c r="A51" s="4"/>
      <c r="B51" s="4"/>
      <c r="C51" s="4"/>
      <c r="D51" s="4"/>
      <c r="E51" s="4"/>
      <c r="F51" s="4"/>
      <c r="G51" s="4"/>
      <c r="H51" s="4"/>
      <c r="I51" s="4"/>
      <c r="J51" s="4"/>
      <c r="K51" s="4"/>
    </row>
    <row r="52" spans="1:11" ht="12.75" customHeight="1">
      <c r="A52" s="4"/>
      <c r="B52" s="4"/>
      <c r="C52" s="4"/>
      <c r="D52" s="4"/>
      <c r="E52" s="4"/>
      <c r="F52" s="4"/>
      <c r="G52" s="4"/>
      <c r="H52" s="4"/>
      <c r="I52" s="4"/>
      <c r="J52" s="4"/>
      <c r="K52" s="4"/>
    </row>
    <row r="53" spans="1:11" ht="12.75" customHeight="1">
      <c r="A53" s="4"/>
      <c r="B53" s="4"/>
      <c r="C53" s="4"/>
      <c r="D53" s="4"/>
      <c r="E53" s="4"/>
      <c r="F53" s="4"/>
      <c r="G53" s="4"/>
      <c r="H53" s="4"/>
      <c r="I53" s="4"/>
      <c r="J53" s="4"/>
      <c r="K53" s="4"/>
    </row>
    <row r="54" spans="1:11" ht="12.75" customHeight="1">
      <c r="A54" s="4"/>
      <c r="B54" s="4"/>
      <c r="C54" s="4"/>
      <c r="D54" s="4"/>
      <c r="E54" s="4"/>
      <c r="F54" s="4"/>
      <c r="G54" s="4"/>
      <c r="H54" s="4"/>
      <c r="I54" s="4"/>
      <c r="J54" s="4"/>
      <c r="K54" s="4"/>
    </row>
    <row r="55" spans="1:11" ht="12.75" customHeight="1">
      <c r="A55" s="4"/>
      <c r="B55" s="4"/>
      <c r="C55" s="4"/>
      <c r="D55" s="4"/>
      <c r="E55" s="4"/>
      <c r="F55" s="4"/>
      <c r="G55" s="4"/>
      <c r="H55" s="4"/>
      <c r="I55" s="4"/>
      <c r="J55" s="4"/>
      <c r="K55" s="4"/>
    </row>
    <row r="56" spans="1:11" ht="12.75" customHeight="1">
      <c r="A56" s="4"/>
      <c r="B56" s="4"/>
      <c r="C56" s="4"/>
      <c r="D56" s="4"/>
      <c r="E56" s="4"/>
      <c r="F56" s="4"/>
      <c r="G56" s="4"/>
      <c r="H56" s="4"/>
      <c r="I56" s="4"/>
      <c r="J56" s="4"/>
      <c r="K56" s="4"/>
    </row>
    <row r="57" spans="1:11" ht="12.75" customHeight="1">
      <c r="A57" s="4"/>
      <c r="B57" s="4"/>
      <c r="C57" s="4"/>
      <c r="D57" s="4"/>
      <c r="E57" s="4"/>
      <c r="F57" s="4"/>
      <c r="G57" s="4"/>
      <c r="H57" s="4"/>
      <c r="I57" s="4"/>
      <c r="J57" s="4"/>
      <c r="K57" s="4"/>
    </row>
    <row r="58" spans="1:11" ht="12.75" customHeight="1">
      <c r="A58" s="4"/>
      <c r="B58" s="4"/>
      <c r="C58" s="4"/>
      <c r="D58" s="4"/>
      <c r="E58" s="4"/>
      <c r="F58" s="4"/>
      <c r="G58" s="4"/>
      <c r="H58" s="4"/>
      <c r="I58" s="4"/>
      <c r="J58" s="4"/>
      <c r="K58" s="4"/>
    </row>
    <row r="59" spans="1:11" ht="12.75" customHeight="1">
      <c r="A59" s="4"/>
      <c r="B59" s="4"/>
      <c r="C59" s="4"/>
      <c r="D59" s="4"/>
      <c r="E59" s="4"/>
      <c r="F59" s="4"/>
      <c r="G59" s="4"/>
      <c r="H59" s="4"/>
      <c r="I59" s="4"/>
      <c r="J59" s="4"/>
      <c r="K59" s="4"/>
    </row>
    <row r="60" spans="1:11" ht="12.75" customHeight="1">
      <c r="A60" s="4"/>
      <c r="B60" s="4"/>
      <c r="C60" s="4"/>
      <c r="D60" s="4"/>
      <c r="E60" s="4"/>
      <c r="F60" s="4"/>
      <c r="G60" s="4"/>
      <c r="H60" s="4"/>
      <c r="I60" s="4"/>
      <c r="J60" s="4"/>
      <c r="K60" s="4"/>
    </row>
    <row r="61" spans="1:11" ht="12.75" customHeight="1">
      <c r="A61" s="4"/>
      <c r="B61" s="4"/>
      <c r="C61" s="4"/>
      <c r="D61" s="4"/>
      <c r="E61" s="4"/>
      <c r="F61" s="4"/>
      <c r="G61" s="4"/>
      <c r="H61" s="4"/>
      <c r="I61" s="4"/>
      <c r="J61" s="4"/>
      <c r="K61" s="4"/>
    </row>
    <row r="62" spans="1:11" ht="12.75" customHeight="1">
      <c r="A62" s="4"/>
      <c r="B62" s="4"/>
      <c r="C62" s="4"/>
      <c r="D62" s="4"/>
      <c r="E62" s="4"/>
      <c r="F62" s="4"/>
      <c r="G62" s="4"/>
      <c r="H62" s="4"/>
      <c r="I62" s="4"/>
      <c r="J62" s="4"/>
      <c r="K62" s="4"/>
    </row>
    <row r="63" spans="1:11" ht="12.75" customHeight="1">
      <c r="A63" s="4"/>
      <c r="B63" s="4"/>
      <c r="C63" s="4"/>
      <c r="D63" s="4"/>
      <c r="E63" s="4"/>
      <c r="F63" s="4"/>
      <c r="G63" s="4"/>
      <c r="H63" s="4"/>
      <c r="I63" s="4"/>
      <c r="J63" s="4"/>
      <c r="K63" s="4"/>
    </row>
    <row r="64" spans="1:11" ht="12.75" customHeight="1">
      <c r="A64" s="4"/>
      <c r="B64" s="4"/>
      <c r="C64" s="4"/>
      <c r="D64" s="4"/>
      <c r="E64" s="4"/>
      <c r="F64" s="4"/>
      <c r="G64" s="4"/>
      <c r="H64" s="4"/>
      <c r="I64" s="4"/>
      <c r="J64" s="4"/>
      <c r="K64" s="4"/>
    </row>
    <row r="65" spans="1:11" ht="12.75" customHeight="1">
      <c r="A65" s="4"/>
      <c r="B65" s="4"/>
      <c r="C65" s="4"/>
      <c r="D65" s="4"/>
      <c r="E65" s="4"/>
      <c r="F65" s="4"/>
      <c r="G65" s="4"/>
      <c r="H65" s="4"/>
      <c r="I65" s="4"/>
      <c r="J65" s="4"/>
      <c r="K65" s="4"/>
    </row>
    <row r="66" spans="1:11" ht="12.75" customHeight="1">
      <c r="A66" s="4"/>
      <c r="B66" s="4"/>
      <c r="C66" s="4"/>
      <c r="D66" s="4"/>
      <c r="E66" s="4"/>
      <c r="F66" s="4"/>
      <c r="G66" s="4"/>
      <c r="H66" s="4"/>
      <c r="I66" s="4"/>
      <c r="J66" s="4"/>
      <c r="K66" s="4"/>
    </row>
    <row r="67" spans="1:11" ht="12.75" customHeight="1">
      <c r="A67" s="4"/>
      <c r="B67" s="4"/>
      <c r="C67" s="4"/>
      <c r="D67" s="4"/>
      <c r="E67" s="4"/>
      <c r="F67" s="4"/>
      <c r="G67" s="4"/>
      <c r="H67" s="4"/>
      <c r="I67" s="4"/>
      <c r="J67" s="4"/>
      <c r="K67" s="4"/>
    </row>
    <row r="68" spans="1:11" ht="12.75" customHeight="1">
      <c r="A68" s="4"/>
      <c r="B68" s="4"/>
      <c r="C68" s="4"/>
      <c r="D68" s="4"/>
      <c r="E68" s="4"/>
      <c r="F68" s="4"/>
      <c r="G68" s="4"/>
      <c r="H68" s="4"/>
      <c r="I68" s="4"/>
      <c r="J68" s="4"/>
      <c r="K68" s="4"/>
    </row>
    <row r="69" spans="1:11" ht="12.75" customHeight="1">
      <c r="A69" s="4"/>
      <c r="B69" s="4"/>
      <c r="C69" s="4"/>
      <c r="D69" s="4"/>
      <c r="E69" s="4"/>
      <c r="F69" s="4"/>
      <c r="G69" s="4"/>
      <c r="H69" s="4"/>
      <c r="I69" s="4"/>
      <c r="J69" s="4"/>
      <c r="K69" s="4"/>
    </row>
    <row r="70" spans="1:11" ht="12.75" customHeight="1">
      <c r="A70" s="4"/>
      <c r="B70" s="4"/>
      <c r="C70" s="4"/>
      <c r="D70" s="4"/>
      <c r="E70" s="4"/>
      <c r="F70" s="4"/>
      <c r="G70" s="4"/>
      <c r="H70" s="4"/>
      <c r="I70" s="4"/>
      <c r="J70" s="4"/>
      <c r="K70" s="4"/>
    </row>
    <row r="71" spans="1:11" ht="12.75" customHeight="1">
      <c r="A71" s="4"/>
      <c r="B71" s="4"/>
      <c r="C71" s="4"/>
      <c r="D71" s="4"/>
      <c r="E71" s="4"/>
      <c r="F71" s="4"/>
      <c r="G71" s="4"/>
      <c r="H71" s="4"/>
      <c r="I71" s="4"/>
      <c r="J71" s="4"/>
      <c r="K71" s="4"/>
    </row>
    <row r="72" spans="1:11" ht="12.75" customHeight="1">
      <c r="A72" s="4"/>
      <c r="B72" s="4"/>
      <c r="C72" s="4"/>
      <c r="D72" s="4"/>
      <c r="E72" s="4"/>
      <c r="F72" s="4"/>
      <c r="G72" s="4"/>
      <c r="H72" s="4"/>
      <c r="I72" s="4"/>
      <c r="J72" s="4"/>
      <c r="K72" s="4"/>
    </row>
    <row r="73" spans="1:11" ht="12.75" customHeight="1">
      <c r="A73" s="4"/>
      <c r="B73" s="4"/>
      <c r="C73" s="4"/>
      <c r="D73" s="4"/>
      <c r="E73" s="4"/>
      <c r="F73" s="4"/>
      <c r="G73" s="4"/>
      <c r="H73" s="4"/>
      <c r="I73" s="4"/>
      <c r="J73" s="4"/>
      <c r="K73" s="4"/>
    </row>
    <row r="74" spans="1:11" ht="12.75" customHeight="1">
      <c r="A74" s="4"/>
      <c r="B74" s="4"/>
      <c r="C74" s="4"/>
      <c r="D74" s="4"/>
      <c r="E74" s="4"/>
      <c r="F74" s="4"/>
      <c r="G74" s="4"/>
      <c r="H74" s="4"/>
      <c r="I74" s="4"/>
      <c r="J74" s="4"/>
      <c r="K74" s="4"/>
    </row>
    <row r="75" spans="1:11" ht="12.75" customHeight="1">
      <c r="A75" s="4"/>
      <c r="B75" s="4"/>
      <c r="C75" s="4"/>
      <c r="D75" s="4"/>
      <c r="E75" s="4"/>
      <c r="F75" s="4"/>
      <c r="G75" s="4"/>
      <c r="H75" s="4"/>
      <c r="I75" s="4"/>
      <c r="J75" s="4"/>
      <c r="K75" s="4"/>
    </row>
    <row r="76" spans="1:11" ht="12.75" customHeight="1">
      <c r="A76" s="4"/>
      <c r="B76" s="4"/>
      <c r="C76" s="4"/>
      <c r="D76" s="4"/>
      <c r="E76" s="4"/>
      <c r="F76" s="4"/>
      <c r="G76" s="4"/>
      <c r="H76" s="4"/>
      <c r="I76" s="4"/>
      <c r="J76" s="4"/>
      <c r="K76" s="4"/>
    </row>
    <row r="77" spans="1:11" ht="12.75" customHeight="1">
      <c r="A77" s="4"/>
      <c r="B77" s="4"/>
      <c r="C77" s="4"/>
      <c r="D77" s="4"/>
      <c r="E77" s="4"/>
      <c r="F77" s="4"/>
      <c r="G77" s="4"/>
      <c r="H77" s="4"/>
      <c r="I77" s="4"/>
      <c r="J77" s="4"/>
      <c r="K77" s="4"/>
    </row>
    <row r="78" spans="1:11" ht="12.75" customHeight="1">
      <c r="A78" s="4"/>
      <c r="B78" s="4"/>
      <c r="C78" s="4"/>
      <c r="D78" s="4"/>
      <c r="E78" s="4"/>
      <c r="F78" s="4"/>
      <c r="G78" s="4"/>
      <c r="H78" s="4"/>
      <c r="I78" s="4"/>
      <c r="J78" s="4"/>
      <c r="K78" s="4"/>
    </row>
    <row r="79" spans="1:11" ht="12.75" customHeight="1">
      <c r="A79" s="4"/>
      <c r="B79" s="4"/>
      <c r="C79" s="4"/>
      <c r="D79" s="4"/>
      <c r="E79" s="4"/>
      <c r="F79" s="4"/>
      <c r="G79" s="4"/>
      <c r="H79" s="4"/>
      <c r="I79" s="4"/>
      <c r="J79" s="4"/>
      <c r="K79" s="4"/>
    </row>
    <row r="80" spans="1:11" ht="12.75" customHeight="1">
      <c r="A80" s="4"/>
      <c r="B80" s="4"/>
      <c r="C80" s="4"/>
      <c r="D80" s="4"/>
      <c r="E80" s="4"/>
      <c r="F80" s="4"/>
      <c r="G80" s="4"/>
      <c r="H80" s="4"/>
      <c r="I80" s="4"/>
      <c r="J80" s="4"/>
      <c r="K80" s="4"/>
    </row>
    <row r="81" spans="1:11" ht="12.75" customHeight="1">
      <c r="A81" s="4"/>
      <c r="B81" s="4"/>
      <c r="C81" s="4"/>
      <c r="D81" s="4"/>
      <c r="E81" s="4"/>
      <c r="F81" s="4"/>
      <c r="G81" s="4"/>
      <c r="H81" s="4"/>
      <c r="I81" s="4"/>
      <c r="J81" s="4"/>
      <c r="K81" s="4"/>
    </row>
    <row r="82" spans="1:11" ht="12.75" customHeight="1">
      <c r="A82" s="4"/>
      <c r="B82" s="4"/>
      <c r="C82" s="4"/>
      <c r="D82" s="4"/>
      <c r="E82" s="4"/>
      <c r="F82" s="4"/>
      <c r="G82" s="4"/>
      <c r="H82" s="4"/>
      <c r="I82" s="4"/>
      <c r="J82" s="4"/>
      <c r="K82" s="4"/>
    </row>
    <row r="83" spans="1:11" ht="12.75" customHeight="1">
      <c r="A83" s="4"/>
      <c r="B83" s="4"/>
      <c r="C83" s="4"/>
      <c r="D83" s="4"/>
      <c r="E83" s="4"/>
      <c r="F83" s="4"/>
      <c r="G83" s="4"/>
      <c r="H83" s="4"/>
      <c r="I83" s="4"/>
      <c r="J83" s="4"/>
      <c r="K83" s="4"/>
    </row>
    <row r="84" spans="1:11" ht="12.75" customHeight="1">
      <c r="A84" s="4"/>
      <c r="B84" s="4"/>
      <c r="C84" s="4"/>
      <c r="D84" s="4"/>
      <c r="E84" s="4"/>
      <c r="F84" s="4"/>
      <c r="G84" s="4"/>
      <c r="H84" s="4"/>
      <c r="I84" s="4"/>
      <c r="J84" s="4"/>
      <c r="K84" s="4"/>
    </row>
    <row r="85" spans="1:11" ht="12.75" customHeight="1">
      <c r="A85" s="4"/>
      <c r="B85" s="4"/>
      <c r="C85" s="4"/>
      <c r="D85" s="4"/>
      <c r="E85" s="4"/>
      <c r="F85" s="4"/>
      <c r="G85" s="4"/>
      <c r="H85" s="4"/>
      <c r="I85" s="4"/>
      <c r="J85" s="4"/>
      <c r="K85" s="4"/>
    </row>
    <row r="86" spans="1:11" ht="12.75" customHeight="1">
      <c r="A86" s="4"/>
      <c r="B86" s="4"/>
      <c r="C86" s="4"/>
      <c r="D86" s="4"/>
      <c r="E86" s="4"/>
      <c r="F86" s="4"/>
      <c r="G86" s="4"/>
      <c r="H86" s="4"/>
      <c r="I86" s="4"/>
      <c r="J86" s="4"/>
      <c r="K86" s="4"/>
    </row>
    <row r="87" spans="1:11" ht="12.75" customHeight="1">
      <c r="A87" s="4"/>
      <c r="B87" s="4"/>
      <c r="C87" s="4"/>
      <c r="D87" s="4"/>
      <c r="E87" s="4"/>
      <c r="F87" s="4"/>
      <c r="G87" s="4"/>
      <c r="H87" s="4"/>
      <c r="I87" s="4"/>
      <c r="J87" s="4"/>
      <c r="K87" s="4"/>
    </row>
    <row r="88" spans="1:11" ht="12.75" customHeight="1">
      <c r="A88" s="4"/>
      <c r="B88" s="4"/>
      <c r="C88" s="4"/>
      <c r="D88" s="4"/>
      <c r="E88" s="4"/>
      <c r="F88" s="4"/>
      <c r="G88" s="4"/>
      <c r="H88" s="4"/>
      <c r="I88" s="4"/>
      <c r="J88" s="4"/>
      <c r="K88" s="4"/>
    </row>
    <row r="89" spans="1:11" ht="12.75" customHeight="1">
      <c r="A89" s="4"/>
      <c r="B89" s="4"/>
      <c r="C89" s="4"/>
      <c r="D89" s="4"/>
      <c r="E89" s="4"/>
      <c r="F89" s="4"/>
      <c r="G89" s="4"/>
      <c r="H89" s="4"/>
      <c r="I89" s="4"/>
      <c r="J89" s="4"/>
      <c r="K89" s="4"/>
    </row>
    <row r="90" spans="1:11" ht="12.75" customHeight="1">
      <c r="A90" s="4"/>
      <c r="B90" s="4"/>
      <c r="C90" s="4"/>
      <c r="D90" s="4"/>
      <c r="E90" s="4"/>
      <c r="F90" s="4"/>
      <c r="G90" s="4"/>
      <c r="H90" s="4"/>
      <c r="I90" s="4"/>
      <c r="J90" s="4"/>
      <c r="K90" s="4"/>
    </row>
    <row r="91" spans="1:11" ht="12.75" customHeight="1">
      <c r="A91" s="4"/>
      <c r="B91" s="4"/>
      <c r="C91" s="4"/>
      <c r="D91" s="4"/>
      <c r="E91" s="4"/>
      <c r="F91" s="4"/>
      <c r="G91" s="4"/>
      <c r="H91" s="4"/>
      <c r="I91" s="4"/>
      <c r="J91" s="4"/>
      <c r="K91" s="4"/>
    </row>
    <row r="92" spans="1:11" ht="12.75" customHeight="1">
      <c r="A92" s="4"/>
      <c r="B92" s="4"/>
      <c r="C92" s="4"/>
      <c r="D92" s="4"/>
      <c r="E92" s="4"/>
      <c r="F92" s="4"/>
      <c r="G92" s="4"/>
      <c r="H92" s="4"/>
      <c r="I92" s="4"/>
      <c r="J92" s="4"/>
      <c r="K92" s="4"/>
    </row>
    <row r="93" spans="1:11" ht="12.75" customHeight="1">
      <c r="A93" s="4"/>
      <c r="B93" s="4"/>
      <c r="C93" s="4"/>
      <c r="D93" s="4"/>
      <c r="E93" s="4"/>
      <c r="F93" s="4"/>
      <c r="G93" s="4"/>
      <c r="H93" s="4"/>
      <c r="I93" s="4"/>
      <c r="J93" s="4"/>
      <c r="K93" s="4"/>
    </row>
    <row r="94" spans="1:11" ht="12.75" customHeight="1">
      <c r="A94" s="4"/>
      <c r="B94" s="4"/>
      <c r="C94" s="4"/>
      <c r="D94" s="4"/>
      <c r="E94" s="4"/>
      <c r="F94" s="4"/>
      <c r="G94" s="4"/>
      <c r="H94" s="4"/>
      <c r="I94" s="4"/>
      <c r="J94" s="4"/>
      <c r="K94" s="4"/>
    </row>
    <row r="95" spans="1:11" ht="12.75" customHeight="1">
      <c r="A95" s="4"/>
      <c r="B95" s="4"/>
      <c r="C95" s="4"/>
      <c r="D95" s="4"/>
      <c r="E95" s="4"/>
      <c r="F95" s="4"/>
      <c r="G95" s="4"/>
      <c r="H95" s="4"/>
      <c r="I95" s="4"/>
      <c r="J95" s="4"/>
      <c r="K95" s="4"/>
    </row>
    <row r="96" spans="1:11" ht="12.75" customHeight="1">
      <c r="A96" s="4"/>
      <c r="B96" s="4"/>
      <c r="C96" s="4"/>
      <c r="D96" s="4"/>
      <c r="E96" s="4"/>
      <c r="F96" s="4"/>
      <c r="G96" s="4"/>
      <c r="H96" s="4"/>
      <c r="I96" s="4"/>
      <c r="J96" s="4"/>
      <c r="K96" s="4"/>
    </row>
    <row r="97" spans="1:11" ht="12.75" customHeight="1">
      <c r="A97" s="4"/>
      <c r="B97" s="4"/>
      <c r="C97" s="4"/>
      <c r="D97" s="4"/>
      <c r="E97" s="4"/>
      <c r="F97" s="4"/>
      <c r="G97" s="4"/>
      <c r="H97" s="4"/>
      <c r="I97" s="4"/>
      <c r="J97" s="4"/>
      <c r="K97" s="4"/>
    </row>
    <row r="98" spans="1:11" ht="12.75" customHeight="1">
      <c r="A98" s="4"/>
      <c r="B98" s="4"/>
      <c r="C98" s="4"/>
      <c r="D98" s="4"/>
      <c r="E98" s="4"/>
      <c r="F98" s="4"/>
      <c r="G98" s="4"/>
      <c r="H98" s="4"/>
      <c r="I98" s="4"/>
      <c r="J98" s="4"/>
      <c r="K98" s="4"/>
    </row>
    <row r="99" spans="1:11" ht="12.75" customHeight="1">
      <c r="A99" s="4"/>
      <c r="B99" s="4"/>
      <c r="C99" s="4"/>
      <c r="D99" s="4"/>
      <c r="E99" s="4"/>
      <c r="F99" s="4"/>
      <c r="G99" s="4"/>
      <c r="H99" s="4"/>
      <c r="I99" s="4"/>
      <c r="J99" s="4"/>
      <c r="K99" s="4"/>
    </row>
    <row r="100" spans="1:11" ht="12.75" customHeight="1">
      <c r="A100" s="4"/>
      <c r="B100" s="4"/>
      <c r="C100" s="4"/>
      <c r="D100" s="4"/>
      <c r="E100" s="4"/>
      <c r="F100" s="4"/>
      <c r="G100" s="4"/>
      <c r="H100" s="4"/>
      <c r="I100" s="4"/>
      <c r="J100" s="4"/>
      <c r="K100" s="4"/>
    </row>
  </sheetData>
  <mergeCells count="14">
    <mergeCell ref="H3:J3"/>
    <mergeCell ref="B2:G3"/>
    <mergeCell ref="A15:A16"/>
    <mergeCell ref="A17:A21"/>
    <mergeCell ref="A13:A14"/>
    <mergeCell ref="H2:J2"/>
    <mergeCell ref="H4:J5"/>
    <mergeCell ref="A2:A6"/>
    <mergeCell ref="A7:H7"/>
    <mergeCell ref="B4:G5"/>
    <mergeCell ref="B6:J6"/>
    <mergeCell ref="A10:A12"/>
    <mergeCell ref="A8:H8"/>
    <mergeCell ref="B9:C9"/>
  </mergeCells>
  <pageMargins left="0.70866141732283472" right="0.70866141732283472" top="0.74803149606299213" bottom="0.74803149606299213" header="0" footer="0"/>
  <pageSetup scale="5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sheetPr>
  <dimension ref="A1:BQ100"/>
  <sheetViews>
    <sheetView showGridLines="0" workbookViewId="0"/>
  </sheetViews>
  <sheetFormatPr baseColWidth="10" defaultColWidth="14.42578125" defaultRowHeight="15" customHeight="1"/>
  <cols>
    <col min="1" max="1" width="4.140625" customWidth="1"/>
    <col min="2" max="2" width="39.5703125" customWidth="1"/>
    <col min="3" max="3" width="38.140625" customWidth="1"/>
    <col min="4" max="4" width="52.5703125" customWidth="1"/>
    <col min="5" max="5" width="22" customWidth="1"/>
    <col min="6" max="6" width="48.28515625" customWidth="1"/>
    <col min="7" max="7" width="16.140625" customWidth="1"/>
    <col min="8" max="8" width="39" customWidth="1"/>
    <col min="9" max="15" width="7" customWidth="1"/>
    <col min="16" max="16" width="9.28515625" customWidth="1"/>
    <col min="17" max="27" width="7" customWidth="1"/>
    <col min="28" max="28" width="11.85546875" hidden="1" customWidth="1"/>
    <col min="29" max="29" width="10.85546875" hidden="1" customWidth="1"/>
    <col min="30" max="30" width="15.140625" customWidth="1"/>
    <col min="31" max="31" width="14.5703125" hidden="1" customWidth="1"/>
    <col min="32" max="32" width="14.5703125" customWidth="1"/>
    <col min="33" max="33" width="61.28515625" customWidth="1"/>
    <col min="34" max="34" width="15.7109375" customWidth="1"/>
    <col min="35" max="35" width="11.42578125" hidden="1" customWidth="1"/>
    <col min="36" max="36" width="16.140625" customWidth="1"/>
    <col min="37" max="37" width="10.28515625" hidden="1" customWidth="1"/>
    <col min="38" max="38" width="14.5703125" customWidth="1"/>
    <col min="39" max="39" width="11.42578125" hidden="1" customWidth="1"/>
    <col min="40" max="40" width="11.42578125" customWidth="1"/>
    <col min="41" max="41" width="11.42578125" hidden="1" customWidth="1"/>
    <col min="42" max="42" width="14.42578125" customWidth="1"/>
    <col min="43" max="43" width="11.42578125" hidden="1" customWidth="1"/>
    <col min="44" max="44" width="19" customWidth="1"/>
    <col min="45" max="45" width="11.42578125" hidden="1" customWidth="1"/>
    <col min="46" max="46" width="13.42578125" customWidth="1"/>
    <col min="47" max="47" width="11.42578125" hidden="1" customWidth="1"/>
    <col min="48" max="48" width="11.42578125" customWidth="1"/>
    <col min="49" max="49" width="37.42578125" customWidth="1"/>
    <col min="50" max="50" width="14.42578125" customWidth="1"/>
    <col min="51" max="51" width="11.42578125" customWidth="1"/>
    <col min="52" max="52" width="12.85546875" customWidth="1"/>
    <col min="53" max="54" width="12.85546875" hidden="1" customWidth="1"/>
    <col min="55" max="55" width="16.140625" customWidth="1"/>
    <col min="56" max="56" width="13.42578125" customWidth="1"/>
    <col min="57" max="58" width="15" hidden="1" customWidth="1"/>
    <col min="59" max="59" width="15.42578125" customWidth="1"/>
    <col min="60" max="60" width="20.7109375" hidden="1" customWidth="1"/>
    <col min="61" max="61" width="15.42578125" customWidth="1"/>
    <col min="62" max="62" width="11.42578125" hidden="1" customWidth="1"/>
    <col min="63" max="63" width="16.85546875" customWidth="1"/>
    <col min="64" max="64" width="35.7109375" customWidth="1"/>
    <col min="65" max="65" width="29.28515625" customWidth="1"/>
    <col min="66" max="66" width="21.140625" customWidth="1"/>
    <col min="67" max="67" width="25.42578125" customWidth="1"/>
    <col min="68" max="68" width="25.85546875" customWidth="1"/>
    <col min="69" max="69" width="18.28515625" customWidth="1"/>
  </cols>
  <sheetData>
    <row r="1" spans="1:69">
      <c r="A1" s="22"/>
      <c r="B1" s="23"/>
      <c r="C1" s="23"/>
      <c r="D1" s="23"/>
      <c r="E1" s="24"/>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5"/>
      <c r="AI1" s="25"/>
      <c r="AJ1" s="25"/>
      <c r="AK1" s="25"/>
      <c r="AL1" s="25"/>
      <c r="AM1" s="25"/>
      <c r="AN1" s="25"/>
      <c r="AO1" s="25"/>
      <c r="AP1" s="25"/>
      <c r="AQ1" s="23"/>
      <c r="AR1" s="23"/>
      <c r="AS1" s="23"/>
      <c r="AT1" s="23"/>
      <c r="AU1" s="23"/>
      <c r="AV1" s="23"/>
      <c r="AW1" s="23"/>
      <c r="AX1" s="26"/>
      <c r="AY1" s="26"/>
      <c r="AZ1" s="26"/>
      <c r="BA1" s="23"/>
      <c r="BB1" s="23"/>
      <c r="BC1" s="26"/>
      <c r="BD1" s="26"/>
      <c r="BE1" s="26"/>
      <c r="BF1" s="26"/>
      <c r="BG1" s="26"/>
      <c r="BH1" s="26"/>
      <c r="BI1" s="26"/>
      <c r="BJ1" s="26"/>
      <c r="BK1" s="26"/>
      <c r="BL1" s="23"/>
      <c r="BM1" s="25"/>
      <c r="BN1" s="23"/>
      <c r="BO1" s="26"/>
      <c r="BP1" s="24"/>
      <c r="BQ1" s="23"/>
    </row>
    <row r="2" spans="1:69">
      <c r="A2" s="22"/>
      <c r="B2" s="23"/>
      <c r="C2" s="23"/>
      <c r="D2" s="23"/>
      <c r="E2" s="24"/>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5"/>
      <c r="AI2" s="25"/>
      <c r="AJ2" s="25"/>
      <c r="AK2" s="25"/>
      <c r="AL2" s="25"/>
      <c r="AM2" s="25"/>
      <c r="AN2" s="25"/>
      <c r="AO2" s="25"/>
      <c r="AP2" s="25"/>
      <c r="AQ2" s="23"/>
      <c r="AR2" s="23"/>
      <c r="AS2" s="23"/>
      <c r="AT2" s="23"/>
      <c r="AU2" s="23"/>
      <c r="AV2" s="23"/>
      <c r="AW2" s="23"/>
      <c r="AX2" s="26"/>
      <c r="AY2" s="26"/>
      <c r="AZ2" s="26"/>
      <c r="BA2" s="23"/>
      <c r="BB2" s="23"/>
      <c r="BC2" s="26"/>
      <c r="BD2" s="26"/>
      <c r="BE2" s="26"/>
      <c r="BF2" s="26"/>
      <c r="BG2" s="26"/>
      <c r="BH2" s="26"/>
      <c r="BI2" s="26"/>
      <c r="BJ2" s="26"/>
      <c r="BK2" s="26"/>
      <c r="BL2" s="23"/>
      <c r="BM2" s="25"/>
      <c r="BN2" s="23"/>
      <c r="BO2" s="26"/>
      <c r="BP2" s="24"/>
      <c r="BQ2" s="23"/>
    </row>
    <row r="3" spans="1:69" ht="18" customHeight="1">
      <c r="A3" s="22"/>
      <c r="B3" s="389"/>
      <c r="C3" s="391" t="s">
        <v>0</v>
      </c>
      <c r="D3" s="376"/>
      <c r="E3" s="376"/>
      <c r="F3" s="376"/>
      <c r="G3" s="370"/>
      <c r="H3" s="387" t="s">
        <v>78</v>
      </c>
      <c r="I3" s="388"/>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69" ht="18.75" customHeight="1">
      <c r="A4" s="22"/>
      <c r="B4" s="365"/>
      <c r="C4" s="377"/>
      <c r="D4" s="378"/>
      <c r="E4" s="378"/>
      <c r="F4" s="378"/>
      <c r="G4" s="379"/>
      <c r="H4" s="387" t="s">
        <v>79</v>
      </c>
      <c r="I4" s="388"/>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1:69" ht="18.75" customHeight="1">
      <c r="A5" s="22"/>
      <c r="B5" s="365"/>
      <c r="C5" s="391" t="s">
        <v>80</v>
      </c>
      <c r="D5" s="376"/>
      <c r="E5" s="376"/>
      <c r="F5" s="376"/>
      <c r="G5" s="370"/>
      <c r="H5" s="393" t="s">
        <v>81</v>
      </c>
      <c r="I5" s="370"/>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ht="15.75" customHeight="1">
      <c r="A6" s="22"/>
      <c r="B6" s="365"/>
      <c r="C6" s="371"/>
      <c r="D6" s="392"/>
      <c r="E6" s="392"/>
      <c r="F6" s="392"/>
      <c r="G6" s="372"/>
      <c r="H6" s="371"/>
      <c r="I6" s="372"/>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row>
    <row r="7" spans="1:69" ht="15" customHeight="1">
      <c r="A7" s="22"/>
      <c r="B7" s="390"/>
      <c r="C7" s="377"/>
      <c r="D7" s="378"/>
      <c r="E7" s="378"/>
      <c r="F7" s="378"/>
      <c r="G7" s="379"/>
      <c r="H7" s="377"/>
      <c r="I7" s="379"/>
      <c r="J7" s="23"/>
      <c r="K7" s="23"/>
      <c r="L7" s="23"/>
      <c r="M7" s="23"/>
      <c r="N7" s="23"/>
      <c r="O7" s="23"/>
      <c r="P7" s="23"/>
      <c r="Q7" s="23"/>
      <c r="R7" s="23"/>
      <c r="S7" s="23"/>
      <c r="T7" s="23"/>
      <c r="U7" s="23"/>
      <c r="V7" s="23"/>
      <c r="W7" s="23"/>
      <c r="X7" s="23"/>
      <c r="Y7" s="23"/>
      <c r="Z7" s="23"/>
      <c r="AA7" s="23"/>
      <c r="AB7" s="23"/>
      <c r="AC7" s="23"/>
      <c r="AD7" s="23"/>
      <c r="AE7" s="23"/>
      <c r="AF7" s="23"/>
      <c r="AG7" s="23"/>
      <c r="AH7" s="25"/>
      <c r="AI7" s="25"/>
      <c r="AJ7" s="25"/>
      <c r="AK7" s="25"/>
      <c r="AL7" s="25"/>
      <c r="AM7" s="25"/>
      <c r="AN7" s="25"/>
      <c r="AO7" s="25"/>
      <c r="AP7" s="25"/>
      <c r="AQ7" s="23"/>
      <c r="AR7" s="23"/>
      <c r="AS7" s="23"/>
      <c r="AT7" s="23"/>
      <c r="AU7" s="23"/>
      <c r="AV7" s="23"/>
      <c r="AW7" s="23"/>
      <c r="AX7" s="26"/>
      <c r="AY7" s="26"/>
      <c r="AZ7" s="26"/>
      <c r="BA7" s="23"/>
      <c r="BB7" s="23"/>
      <c r="BC7" s="26"/>
      <c r="BD7" s="26"/>
      <c r="BE7" s="26"/>
      <c r="BF7" s="26"/>
      <c r="BG7" s="26"/>
      <c r="BH7" s="26"/>
      <c r="BI7" s="26"/>
      <c r="BJ7" s="26"/>
      <c r="BK7" s="26"/>
      <c r="BL7" s="23"/>
      <c r="BM7" s="25"/>
      <c r="BN7" s="23"/>
      <c r="BO7" s="26"/>
      <c r="BP7" s="24"/>
      <c r="BQ7" s="23"/>
    </row>
    <row r="8" spans="1:69">
      <c r="A8" s="22"/>
      <c r="B8" s="23"/>
      <c r="C8" s="23"/>
      <c r="D8" s="23"/>
      <c r="E8" s="24"/>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5"/>
      <c r="AI8" s="25"/>
      <c r="AJ8" s="25"/>
      <c r="AK8" s="25"/>
      <c r="AL8" s="25"/>
      <c r="AM8" s="25"/>
      <c r="AN8" s="25"/>
      <c r="AO8" s="25"/>
      <c r="AP8" s="25"/>
      <c r="AQ8" s="23"/>
      <c r="AR8" s="23"/>
      <c r="AS8" s="23"/>
      <c r="AT8" s="23"/>
      <c r="AU8" s="23"/>
      <c r="AV8" s="23"/>
      <c r="AW8" s="23"/>
      <c r="AX8" s="26"/>
      <c r="AY8" s="26"/>
      <c r="AZ8" s="26"/>
      <c r="BA8" s="23"/>
      <c r="BB8" s="23"/>
      <c r="BC8" s="26"/>
      <c r="BD8" s="26"/>
      <c r="BE8" s="26"/>
      <c r="BF8" s="26"/>
      <c r="BG8" s="26"/>
      <c r="BH8" s="26"/>
      <c r="BI8" s="26"/>
      <c r="BJ8" s="26"/>
      <c r="BK8" s="26"/>
      <c r="BL8" s="23"/>
      <c r="BM8" s="25"/>
      <c r="BN8" s="23"/>
      <c r="BO8" s="26"/>
      <c r="BP8" s="24"/>
      <c r="BQ8" s="23"/>
    </row>
    <row r="9" spans="1:69" ht="21" customHeight="1">
      <c r="A9" s="22"/>
      <c r="B9" s="23"/>
      <c r="C9" s="23"/>
      <c r="D9" s="23"/>
      <c r="E9" s="24"/>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5"/>
      <c r="AI9" s="25"/>
      <c r="AJ9" s="25"/>
      <c r="AK9" s="25"/>
      <c r="AL9" s="25"/>
      <c r="AM9" s="25"/>
      <c r="AN9" s="25"/>
      <c r="AO9" s="25"/>
      <c r="AP9" s="25"/>
      <c r="AQ9" s="23"/>
      <c r="AR9" s="23"/>
      <c r="AS9" s="23"/>
      <c r="AT9" s="23"/>
      <c r="AU9" s="23"/>
      <c r="AV9" s="23"/>
      <c r="AW9" s="23"/>
      <c r="AX9" s="26"/>
      <c r="AY9" s="26"/>
      <c r="AZ9" s="26"/>
      <c r="BA9" s="23"/>
      <c r="BB9" s="23"/>
      <c r="BC9" s="26"/>
      <c r="BD9" s="26"/>
      <c r="BE9" s="26"/>
      <c r="BF9" s="26"/>
      <c r="BG9" s="26"/>
      <c r="BH9" s="26"/>
      <c r="BI9" s="26"/>
      <c r="BJ9" s="26"/>
      <c r="BK9" s="26"/>
      <c r="BL9" s="23"/>
      <c r="BM9" s="25"/>
      <c r="BN9" s="23"/>
      <c r="BO9" s="26"/>
      <c r="BP9" s="24"/>
      <c r="BQ9" s="23"/>
    </row>
    <row r="10" spans="1:69">
      <c r="A10" s="22"/>
      <c r="B10" s="23"/>
      <c r="C10" s="23"/>
      <c r="D10" s="23"/>
      <c r="E10" s="24"/>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5"/>
      <c r="AI10" s="25"/>
      <c r="AJ10" s="25"/>
      <c r="AK10" s="25"/>
      <c r="AL10" s="25"/>
      <c r="AM10" s="25"/>
      <c r="AN10" s="25"/>
      <c r="AO10" s="25"/>
      <c r="AP10" s="25"/>
      <c r="AQ10" s="23"/>
      <c r="AR10" s="23"/>
      <c r="AS10" s="23"/>
      <c r="AT10" s="23"/>
      <c r="AU10" s="23"/>
      <c r="AV10" s="23"/>
      <c r="AW10" s="23"/>
      <c r="AX10" s="26"/>
      <c r="AY10" s="26"/>
      <c r="AZ10" s="26"/>
      <c r="BA10" s="23"/>
      <c r="BB10" s="23"/>
      <c r="BC10" s="26"/>
      <c r="BD10" s="26"/>
      <c r="BE10" s="26"/>
      <c r="BF10" s="26"/>
      <c r="BG10" s="26"/>
      <c r="BH10" s="26"/>
      <c r="BI10" s="26"/>
      <c r="BJ10" s="26"/>
      <c r="BK10" s="26"/>
      <c r="BL10" s="23"/>
      <c r="BM10" s="25"/>
      <c r="BN10" s="23"/>
      <c r="BO10" s="26"/>
      <c r="BP10" s="24"/>
      <c r="BQ10" s="23"/>
    </row>
    <row r="11" spans="1:69" ht="15" customHeight="1">
      <c r="A11" s="27"/>
      <c r="B11" s="368" t="s">
        <v>82</v>
      </c>
      <c r="C11" s="368" t="s">
        <v>83</v>
      </c>
      <c r="D11" s="368" t="s">
        <v>84</v>
      </c>
      <c r="E11" s="368" t="s">
        <v>85</v>
      </c>
      <c r="F11" s="394" t="s">
        <v>86</v>
      </c>
      <c r="G11" s="397" t="s">
        <v>87</v>
      </c>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88"/>
      <c r="AG11" s="368" t="s">
        <v>88</v>
      </c>
      <c r="AH11" s="386" t="s">
        <v>89</v>
      </c>
      <c r="AI11" s="364"/>
      <c r="AJ11" s="386" t="s">
        <v>90</v>
      </c>
      <c r="AK11" s="364"/>
      <c r="AL11" s="386" t="s">
        <v>91</v>
      </c>
      <c r="AM11" s="364"/>
      <c r="AN11" s="386" t="s">
        <v>92</v>
      </c>
      <c r="AO11" s="364"/>
      <c r="AP11" s="386" t="s">
        <v>93</v>
      </c>
      <c r="AQ11" s="367"/>
      <c r="AR11" s="368" t="s">
        <v>94</v>
      </c>
      <c r="AS11" s="367"/>
      <c r="AT11" s="368" t="s">
        <v>95</v>
      </c>
      <c r="AU11" s="367"/>
      <c r="AV11" s="368" t="s">
        <v>96</v>
      </c>
      <c r="AW11" s="368" t="s">
        <v>97</v>
      </c>
      <c r="AX11" s="368" t="s">
        <v>98</v>
      </c>
      <c r="AY11" s="368" t="s">
        <v>99</v>
      </c>
      <c r="AZ11" s="368" t="s">
        <v>100</v>
      </c>
      <c r="BA11" s="369" t="s">
        <v>101</v>
      </c>
      <c r="BB11" s="370"/>
      <c r="BC11" s="368" t="s">
        <v>102</v>
      </c>
      <c r="BD11" s="368" t="s">
        <v>103</v>
      </c>
      <c r="BE11" s="375" t="s">
        <v>104</v>
      </c>
      <c r="BF11" s="376"/>
      <c r="BG11" s="376"/>
      <c r="BH11" s="376"/>
      <c r="BI11" s="376"/>
      <c r="BJ11" s="376"/>
      <c r="BK11" s="370"/>
      <c r="BL11" s="380" t="s">
        <v>105</v>
      </c>
      <c r="BM11" s="381"/>
      <c r="BN11" s="381"/>
      <c r="BO11" s="381"/>
      <c r="BP11" s="382"/>
      <c r="BQ11" s="23"/>
    </row>
    <row r="12" spans="1:69" ht="15" customHeight="1">
      <c r="A12" s="28"/>
      <c r="B12" s="365"/>
      <c r="C12" s="365"/>
      <c r="D12" s="365"/>
      <c r="E12" s="365"/>
      <c r="F12" s="365"/>
      <c r="G12" s="368" t="s">
        <v>106</v>
      </c>
      <c r="H12" s="29"/>
      <c r="I12" s="395" t="s">
        <v>107</v>
      </c>
      <c r="J12" s="396"/>
      <c r="K12" s="396"/>
      <c r="L12" s="396"/>
      <c r="M12" s="396"/>
      <c r="N12" s="396"/>
      <c r="O12" s="396"/>
      <c r="P12" s="396"/>
      <c r="Q12" s="396"/>
      <c r="R12" s="396"/>
      <c r="S12" s="396"/>
      <c r="T12" s="396"/>
      <c r="U12" s="396"/>
      <c r="V12" s="396"/>
      <c r="W12" s="396"/>
      <c r="X12" s="396"/>
      <c r="Y12" s="396"/>
      <c r="Z12" s="396"/>
      <c r="AA12" s="388"/>
      <c r="AB12" s="29"/>
      <c r="AC12" s="29"/>
      <c r="AD12" s="368" t="s">
        <v>108</v>
      </c>
      <c r="AE12" s="29"/>
      <c r="AF12" s="368" t="s">
        <v>109</v>
      </c>
      <c r="AG12" s="365"/>
      <c r="AH12" s="365"/>
      <c r="AI12" s="365"/>
      <c r="AJ12" s="365"/>
      <c r="AK12" s="365"/>
      <c r="AL12" s="365"/>
      <c r="AM12" s="365"/>
      <c r="AN12" s="365"/>
      <c r="AO12" s="365"/>
      <c r="AP12" s="365"/>
      <c r="AQ12" s="365"/>
      <c r="AR12" s="365"/>
      <c r="AS12" s="365"/>
      <c r="AT12" s="365"/>
      <c r="AU12" s="365"/>
      <c r="AV12" s="365"/>
      <c r="AW12" s="365"/>
      <c r="AX12" s="365"/>
      <c r="AY12" s="365"/>
      <c r="AZ12" s="365"/>
      <c r="BA12" s="371"/>
      <c r="BB12" s="372"/>
      <c r="BC12" s="365"/>
      <c r="BD12" s="365"/>
      <c r="BE12" s="377"/>
      <c r="BF12" s="378"/>
      <c r="BG12" s="378"/>
      <c r="BH12" s="378"/>
      <c r="BI12" s="378"/>
      <c r="BJ12" s="378"/>
      <c r="BK12" s="379"/>
      <c r="BL12" s="377"/>
      <c r="BM12" s="378"/>
      <c r="BN12" s="378"/>
      <c r="BO12" s="378"/>
      <c r="BP12" s="383"/>
      <c r="BQ12" s="23"/>
    </row>
    <row r="13" spans="1:69" ht="163.5" customHeight="1">
      <c r="A13" s="28" t="s">
        <v>110</v>
      </c>
      <c r="B13" s="366"/>
      <c r="C13" s="366"/>
      <c r="D13" s="366"/>
      <c r="E13" s="366"/>
      <c r="F13" s="366"/>
      <c r="G13" s="366"/>
      <c r="H13" s="27" t="s">
        <v>106</v>
      </c>
      <c r="I13" s="30" t="s">
        <v>111</v>
      </c>
      <c r="J13" s="30" t="s">
        <v>112</v>
      </c>
      <c r="K13" s="30" t="s">
        <v>113</v>
      </c>
      <c r="L13" s="30" t="s">
        <v>114</v>
      </c>
      <c r="M13" s="30" t="s">
        <v>115</v>
      </c>
      <c r="N13" s="30" t="s">
        <v>116</v>
      </c>
      <c r="O13" s="30" t="s">
        <v>117</v>
      </c>
      <c r="P13" s="30" t="s">
        <v>118</v>
      </c>
      <c r="Q13" s="30" t="s">
        <v>119</v>
      </c>
      <c r="R13" s="30" t="s">
        <v>120</v>
      </c>
      <c r="S13" s="30" t="s">
        <v>121</v>
      </c>
      <c r="T13" s="30" t="s">
        <v>122</v>
      </c>
      <c r="U13" s="30" t="s">
        <v>123</v>
      </c>
      <c r="V13" s="30" t="s">
        <v>124</v>
      </c>
      <c r="W13" s="30" t="s">
        <v>125</v>
      </c>
      <c r="X13" s="30" t="s">
        <v>126</v>
      </c>
      <c r="Y13" s="30" t="s">
        <v>127</v>
      </c>
      <c r="Z13" s="30" t="s">
        <v>128</v>
      </c>
      <c r="AA13" s="30" t="s">
        <v>129</v>
      </c>
      <c r="AB13" s="31" t="s">
        <v>130</v>
      </c>
      <c r="AC13" s="31" t="s">
        <v>131</v>
      </c>
      <c r="AD13" s="366"/>
      <c r="AE13" s="31" t="s">
        <v>132</v>
      </c>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73"/>
      <c r="BB13" s="374"/>
      <c r="BC13" s="366"/>
      <c r="BD13" s="366"/>
      <c r="BE13" s="384" t="s">
        <v>106</v>
      </c>
      <c r="BF13" s="385"/>
      <c r="BG13" s="27" t="s">
        <v>106</v>
      </c>
      <c r="BH13" s="31" t="s">
        <v>108</v>
      </c>
      <c r="BI13" s="27" t="s">
        <v>108</v>
      </c>
      <c r="BJ13" s="31" t="s">
        <v>133</v>
      </c>
      <c r="BK13" s="27" t="s">
        <v>109</v>
      </c>
      <c r="BL13" s="27" t="s">
        <v>134</v>
      </c>
      <c r="BM13" s="32" t="s">
        <v>135</v>
      </c>
      <c r="BN13" s="27" t="s">
        <v>136</v>
      </c>
      <c r="BO13" s="27" t="s">
        <v>137</v>
      </c>
      <c r="BP13" s="27" t="s">
        <v>138</v>
      </c>
      <c r="BQ13" s="23"/>
    </row>
    <row r="14" spans="1:69" ht="24.75" customHeight="1">
      <c r="A14" s="359">
        <v>1</v>
      </c>
      <c r="B14" s="360"/>
      <c r="C14" s="361"/>
      <c r="D14" s="35"/>
      <c r="E14" s="362"/>
      <c r="F14" s="363"/>
      <c r="G14" s="354"/>
      <c r="H14" s="354"/>
      <c r="I14" s="354"/>
      <c r="J14" s="354"/>
      <c r="K14" s="354"/>
      <c r="L14" s="354"/>
      <c r="M14" s="354"/>
      <c r="N14" s="354"/>
      <c r="O14" s="354"/>
      <c r="P14" s="354"/>
      <c r="Q14" s="354"/>
      <c r="R14" s="354"/>
      <c r="S14" s="354"/>
      <c r="T14" s="354"/>
      <c r="U14" s="354"/>
      <c r="V14" s="354"/>
      <c r="W14" s="354"/>
      <c r="X14" s="354"/>
      <c r="Y14" s="354"/>
      <c r="Z14" s="354"/>
      <c r="AA14" s="354"/>
      <c r="AB14" s="39"/>
      <c r="AC14" s="39"/>
      <c r="AD14" s="354"/>
      <c r="AE14" s="354"/>
      <c r="AF14" s="354"/>
      <c r="AG14" s="35"/>
      <c r="AH14" s="40"/>
      <c r="AI14" s="40"/>
      <c r="AJ14" s="40"/>
      <c r="AK14" s="40"/>
      <c r="AL14" s="40"/>
      <c r="AM14" s="40"/>
      <c r="AN14" s="40"/>
      <c r="AO14" s="40"/>
      <c r="AP14" s="40"/>
      <c r="AQ14" s="40"/>
      <c r="AR14" s="40"/>
      <c r="AS14" s="40"/>
      <c r="AT14" s="40"/>
      <c r="AU14" s="40"/>
      <c r="AV14" s="40"/>
      <c r="AW14" s="40"/>
      <c r="AX14" s="41"/>
      <c r="AY14" s="41"/>
      <c r="AZ14" s="41"/>
      <c r="BA14" s="42"/>
      <c r="BB14" s="354"/>
      <c r="BC14" s="352"/>
      <c r="BD14" s="352"/>
      <c r="BE14" s="43"/>
      <c r="BF14" s="43"/>
      <c r="BG14" s="352"/>
      <c r="BH14" s="43"/>
      <c r="BI14" s="352"/>
      <c r="BJ14" s="43"/>
      <c r="BK14" s="352"/>
      <c r="BL14" s="35"/>
      <c r="BM14" s="35"/>
      <c r="BN14" s="44"/>
      <c r="BO14" s="355"/>
      <c r="BP14" s="357"/>
      <c r="BQ14" s="25"/>
    </row>
    <row r="15" spans="1:69" ht="24.75" customHeight="1">
      <c r="A15" s="358"/>
      <c r="B15" s="337"/>
      <c r="C15" s="353"/>
      <c r="D15" s="46"/>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47"/>
      <c r="AC15" s="47"/>
      <c r="AD15" s="353"/>
      <c r="AE15" s="353"/>
      <c r="AF15" s="353"/>
      <c r="AG15" s="48"/>
      <c r="AH15" s="49"/>
      <c r="AI15" s="50"/>
      <c r="AJ15" s="49"/>
      <c r="AK15" s="50"/>
      <c r="AL15" s="49"/>
      <c r="AM15" s="50"/>
      <c r="AN15" s="49"/>
      <c r="AO15" s="50"/>
      <c r="AP15" s="49"/>
      <c r="AQ15" s="50"/>
      <c r="AR15" s="49"/>
      <c r="AS15" s="50"/>
      <c r="AT15" s="49"/>
      <c r="AU15" s="49"/>
      <c r="AV15" s="50"/>
      <c r="AW15" s="46"/>
      <c r="AX15" s="51"/>
      <c r="AY15" s="52"/>
      <c r="AZ15" s="51"/>
      <c r="BA15" s="53"/>
      <c r="BB15" s="353"/>
      <c r="BC15" s="353"/>
      <c r="BD15" s="353"/>
      <c r="BE15" s="51"/>
      <c r="BF15" s="51"/>
      <c r="BG15" s="353"/>
      <c r="BH15" s="51"/>
      <c r="BI15" s="353"/>
      <c r="BJ15" s="51"/>
      <c r="BK15" s="353"/>
      <c r="BL15" s="46"/>
      <c r="BM15" s="48"/>
      <c r="BN15" s="54"/>
      <c r="BO15" s="356"/>
      <c r="BP15" s="358"/>
      <c r="BQ15" s="25"/>
    </row>
    <row r="16" spans="1:69" ht="24.75" customHeight="1">
      <c r="A16" s="359">
        <v>2</v>
      </c>
      <c r="B16" s="360"/>
      <c r="C16" s="361"/>
      <c r="D16" s="35"/>
      <c r="E16" s="362"/>
      <c r="F16" s="363"/>
      <c r="G16" s="354"/>
      <c r="H16" s="354"/>
      <c r="I16" s="354"/>
      <c r="J16" s="354"/>
      <c r="K16" s="354"/>
      <c r="L16" s="354"/>
      <c r="M16" s="354"/>
      <c r="N16" s="354"/>
      <c r="O16" s="354"/>
      <c r="P16" s="354"/>
      <c r="Q16" s="354"/>
      <c r="R16" s="354"/>
      <c r="S16" s="354"/>
      <c r="T16" s="354"/>
      <c r="U16" s="354"/>
      <c r="V16" s="354"/>
      <c r="W16" s="354"/>
      <c r="X16" s="354"/>
      <c r="Y16" s="354"/>
      <c r="Z16" s="354"/>
      <c r="AA16" s="354"/>
      <c r="AB16" s="39"/>
      <c r="AC16" s="39"/>
      <c r="AD16" s="354"/>
      <c r="AE16" s="354"/>
      <c r="AF16" s="354"/>
      <c r="AG16" s="35"/>
      <c r="AH16" s="40"/>
      <c r="AI16" s="40"/>
      <c r="AJ16" s="40"/>
      <c r="AK16" s="40"/>
      <c r="AL16" s="40"/>
      <c r="AM16" s="40"/>
      <c r="AN16" s="40"/>
      <c r="AO16" s="40"/>
      <c r="AP16" s="40"/>
      <c r="AQ16" s="40"/>
      <c r="AR16" s="40"/>
      <c r="AS16" s="40"/>
      <c r="AT16" s="40"/>
      <c r="AU16" s="40"/>
      <c r="AV16" s="40"/>
      <c r="AW16" s="40"/>
      <c r="AX16" s="41"/>
      <c r="AY16" s="41"/>
      <c r="AZ16" s="41"/>
      <c r="BA16" s="42"/>
      <c r="BB16" s="354"/>
      <c r="BC16" s="352"/>
      <c r="BD16" s="352"/>
      <c r="BE16" s="43"/>
      <c r="BF16" s="43"/>
      <c r="BG16" s="352"/>
      <c r="BH16" s="43"/>
      <c r="BI16" s="352"/>
      <c r="BJ16" s="43"/>
      <c r="BK16" s="352"/>
      <c r="BL16" s="35"/>
      <c r="BM16" s="35"/>
      <c r="BN16" s="44"/>
      <c r="BO16" s="355"/>
      <c r="BP16" s="357"/>
      <c r="BQ16" s="55"/>
    </row>
    <row r="17" spans="1:69" ht="24.75" customHeight="1">
      <c r="A17" s="358"/>
      <c r="B17" s="337"/>
      <c r="C17" s="353"/>
      <c r="D17" s="46"/>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47"/>
      <c r="AC17" s="47"/>
      <c r="AD17" s="353"/>
      <c r="AE17" s="353"/>
      <c r="AF17" s="353"/>
      <c r="AG17" s="48"/>
      <c r="AH17" s="49"/>
      <c r="AI17" s="50"/>
      <c r="AJ17" s="49"/>
      <c r="AK17" s="50"/>
      <c r="AL17" s="49"/>
      <c r="AM17" s="50"/>
      <c r="AN17" s="49"/>
      <c r="AO17" s="50"/>
      <c r="AP17" s="49"/>
      <c r="AQ17" s="50"/>
      <c r="AR17" s="49"/>
      <c r="AS17" s="50"/>
      <c r="AT17" s="49"/>
      <c r="AU17" s="49"/>
      <c r="AV17" s="50"/>
      <c r="AW17" s="46"/>
      <c r="AX17" s="51"/>
      <c r="AY17" s="52"/>
      <c r="AZ17" s="51"/>
      <c r="BA17" s="53"/>
      <c r="BB17" s="353"/>
      <c r="BC17" s="353"/>
      <c r="BD17" s="353"/>
      <c r="BE17" s="51"/>
      <c r="BF17" s="51"/>
      <c r="BG17" s="353"/>
      <c r="BH17" s="51"/>
      <c r="BI17" s="353"/>
      <c r="BJ17" s="51"/>
      <c r="BK17" s="353"/>
      <c r="BL17" s="46"/>
      <c r="BM17" s="48"/>
      <c r="BN17" s="54"/>
      <c r="BO17" s="356"/>
      <c r="BP17" s="358"/>
      <c r="BQ17" s="55"/>
    </row>
    <row r="18" spans="1:69" ht="24.75" customHeight="1">
      <c r="A18" s="359">
        <v>3</v>
      </c>
      <c r="B18" s="360"/>
      <c r="C18" s="361"/>
      <c r="D18" s="35"/>
      <c r="E18" s="362"/>
      <c r="F18" s="363"/>
      <c r="G18" s="354"/>
      <c r="H18" s="354"/>
      <c r="I18" s="354"/>
      <c r="J18" s="354"/>
      <c r="K18" s="354"/>
      <c r="L18" s="354"/>
      <c r="M18" s="354"/>
      <c r="N18" s="354"/>
      <c r="O18" s="354"/>
      <c r="P18" s="354"/>
      <c r="Q18" s="354"/>
      <c r="R18" s="354"/>
      <c r="S18" s="354"/>
      <c r="T18" s="354"/>
      <c r="U18" s="354"/>
      <c r="V18" s="354"/>
      <c r="W18" s="354"/>
      <c r="X18" s="354"/>
      <c r="Y18" s="354"/>
      <c r="Z18" s="354"/>
      <c r="AA18" s="354"/>
      <c r="AB18" s="39"/>
      <c r="AC18" s="39"/>
      <c r="AD18" s="354"/>
      <c r="AE18" s="354"/>
      <c r="AF18" s="354"/>
      <c r="AG18" s="35"/>
      <c r="AH18" s="40"/>
      <c r="AI18" s="40"/>
      <c r="AJ18" s="40"/>
      <c r="AK18" s="40"/>
      <c r="AL18" s="40"/>
      <c r="AM18" s="40"/>
      <c r="AN18" s="40"/>
      <c r="AO18" s="40"/>
      <c r="AP18" s="40"/>
      <c r="AQ18" s="40"/>
      <c r="AR18" s="40"/>
      <c r="AS18" s="40"/>
      <c r="AT18" s="40"/>
      <c r="AU18" s="40"/>
      <c r="AV18" s="40"/>
      <c r="AW18" s="40"/>
      <c r="AX18" s="41"/>
      <c r="AY18" s="41"/>
      <c r="AZ18" s="41"/>
      <c r="BA18" s="42"/>
      <c r="BB18" s="354"/>
      <c r="BC18" s="352"/>
      <c r="BD18" s="352"/>
      <c r="BE18" s="43"/>
      <c r="BF18" s="43"/>
      <c r="BG18" s="352"/>
      <c r="BH18" s="43"/>
      <c r="BI18" s="352"/>
      <c r="BJ18" s="43"/>
      <c r="BK18" s="352"/>
      <c r="BL18" s="35"/>
      <c r="BM18" s="35"/>
      <c r="BN18" s="44"/>
      <c r="BO18" s="355"/>
      <c r="BP18" s="357"/>
      <c r="BQ18" s="55"/>
    </row>
    <row r="19" spans="1:69" ht="24.75" customHeight="1">
      <c r="A19" s="358"/>
      <c r="B19" s="337"/>
      <c r="C19" s="353"/>
      <c r="D19" s="46"/>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47"/>
      <c r="AC19" s="47"/>
      <c r="AD19" s="353"/>
      <c r="AE19" s="353"/>
      <c r="AF19" s="353"/>
      <c r="AG19" s="48"/>
      <c r="AH19" s="49"/>
      <c r="AI19" s="50"/>
      <c r="AJ19" s="49"/>
      <c r="AK19" s="50"/>
      <c r="AL19" s="49"/>
      <c r="AM19" s="50"/>
      <c r="AN19" s="49"/>
      <c r="AO19" s="50"/>
      <c r="AP19" s="49"/>
      <c r="AQ19" s="50"/>
      <c r="AR19" s="49"/>
      <c r="AS19" s="50"/>
      <c r="AT19" s="49"/>
      <c r="AU19" s="49"/>
      <c r="AV19" s="50"/>
      <c r="AW19" s="46"/>
      <c r="AX19" s="51"/>
      <c r="AY19" s="52"/>
      <c r="AZ19" s="51"/>
      <c r="BA19" s="53"/>
      <c r="BB19" s="353"/>
      <c r="BC19" s="353"/>
      <c r="BD19" s="353"/>
      <c r="BE19" s="51"/>
      <c r="BF19" s="51"/>
      <c r="BG19" s="353"/>
      <c r="BH19" s="51"/>
      <c r="BI19" s="353"/>
      <c r="BJ19" s="51"/>
      <c r="BK19" s="353"/>
      <c r="BL19" s="46"/>
      <c r="BM19" s="48"/>
      <c r="BN19" s="54"/>
      <c r="BO19" s="356"/>
      <c r="BP19" s="358"/>
      <c r="BQ19" s="55"/>
    </row>
    <row r="20" spans="1:69" ht="24.75" customHeight="1">
      <c r="A20" s="359">
        <v>4</v>
      </c>
      <c r="B20" s="360"/>
      <c r="C20" s="361"/>
      <c r="D20" s="35"/>
      <c r="E20" s="362"/>
      <c r="F20" s="363"/>
      <c r="G20" s="354"/>
      <c r="H20" s="354"/>
      <c r="I20" s="354"/>
      <c r="J20" s="354"/>
      <c r="K20" s="354"/>
      <c r="L20" s="354"/>
      <c r="M20" s="354"/>
      <c r="N20" s="354"/>
      <c r="O20" s="354"/>
      <c r="P20" s="354"/>
      <c r="Q20" s="354"/>
      <c r="R20" s="354"/>
      <c r="S20" s="354"/>
      <c r="T20" s="354"/>
      <c r="U20" s="354"/>
      <c r="V20" s="354"/>
      <c r="W20" s="354"/>
      <c r="X20" s="354"/>
      <c r="Y20" s="354"/>
      <c r="Z20" s="354"/>
      <c r="AA20" s="354"/>
      <c r="AB20" s="39"/>
      <c r="AC20" s="39"/>
      <c r="AD20" s="354"/>
      <c r="AE20" s="354"/>
      <c r="AF20" s="354"/>
      <c r="AG20" s="35"/>
      <c r="AH20" s="40"/>
      <c r="AI20" s="40"/>
      <c r="AJ20" s="40"/>
      <c r="AK20" s="40"/>
      <c r="AL20" s="40"/>
      <c r="AM20" s="40"/>
      <c r="AN20" s="40"/>
      <c r="AO20" s="40"/>
      <c r="AP20" s="40"/>
      <c r="AQ20" s="40"/>
      <c r="AR20" s="40"/>
      <c r="AS20" s="40"/>
      <c r="AT20" s="40"/>
      <c r="AU20" s="40"/>
      <c r="AV20" s="40"/>
      <c r="AW20" s="40"/>
      <c r="AX20" s="41"/>
      <c r="AY20" s="41"/>
      <c r="AZ20" s="41"/>
      <c r="BA20" s="42"/>
      <c r="BB20" s="354"/>
      <c r="BC20" s="352"/>
      <c r="BD20" s="352"/>
      <c r="BE20" s="43"/>
      <c r="BF20" s="43"/>
      <c r="BG20" s="352"/>
      <c r="BH20" s="43"/>
      <c r="BI20" s="352"/>
      <c r="BJ20" s="43"/>
      <c r="BK20" s="352"/>
      <c r="BL20" s="35"/>
      <c r="BM20" s="35"/>
      <c r="BN20" s="44"/>
      <c r="BO20" s="355"/>
      <c r="BP20" s="357"/>
      <c r="BQ20" s="55"/>
    </row>
    <row r="21" spans="1:69" ht="24.75" customHeight="1">
      <c r="A21" s="358"/>
      <c r="B21" s="337"/>
      <c r="C21" s="353"/>
      <c r="D21" s="46"/>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47"/>
      <c r="AC21" s="47"/>
      <c r="AD21" s="353"/>
      <c r="AE21" s="353"/>
      <c r="AF21" s="353"/>
      <c r="AG21" s="48"/>
      <c r="AH21" s="49"/>
      <c r="AI21" s="50"/>
      <c r="AJ21" s="49"/>
      <c r="AK21" s="50"/>
      <c r="AL21" s="49"/>
      <c r="AM21" s="50"/>
      <c r="AN21" s="49"/>
      <c r="AO21" s="50"/>
      <c r="AP21" s="49"/>
      <c r="AQ21" s="50"/>
      <c r="AR21" s="49"/>
      <c r="AS21" s="50"/>
      <c r="AT21" s="49"/>
      <c r="AU21" s="49"/>
      <c r="AV21" s="50"/>
      <c r="AW21" s="46"/>
      <c r="AX21" s="51"/>
      <c r="AY21" s="52"/>
      <c r="AZ21" s="51"/>
      <c r="BA21" s="53"/>
      <c r="BB21" s="353"/>
      <c r="BC21" s="353"/>
      <c r="BD21" s="353"/>
      <c r="BE21" s="51"/>
      <c r="BF21" s="51"/>
      <c r="BG21" s="353"/>
      <c r="BH21" s="51"/>
      <c r="BI21" s="353"/>
      <c r="BJ21" s="51"/>
      <c r="BK21" s="353"/>
      <c r="BL21" s="46"/>
      <c r="BM21" s="48"/>
      <c r="BN21" s="54"/>
      <c r="BO21" s="356"/>
      <c r="BP21" s="358"/>
      <c r="BQ21" s="55"/>
    </row>
    <row r="22" spans="1:69" ht="24.75" customHeight="1">
      <c r="A22" s="359">
        <v>5</v>
      </c>
      <c r="B22" s="360"/>
      <c r="C22" s="361"/>
      <c r="D22" s="35"/>
      <c r="E22" s="362"/>
      <c r="F22" s="363"/>
      <c r="G22" s="354"/>
      <c r="H22" s="354"/>
      <c r="I22" s="354"/>
      <c r="J22" s="354"/>
      <c r="K22" s="354"/>
      <c r="L22" s="354"/>
      <c r="M22" s="354"/>
      <c r="N22" s="354"/>
      <c r="O22" s="354"/>
      <c r="P22" s="354"/>
      <c r="Q22" s="354"/>
      <c r="R22" s="354"/>
      <c r="S22" s="354"/>
      <c r="T22" s="354"/>
      <c r="U22" s="354"/>
      <c r="V22" s="354"/>
      <c r="W22" s="354"/>
      <c r="X22" s="354"/>
      <c r="Y22" s="354"/>
      <c r="Z22" s="354"/>
      <c r="AA22" s="354"/>
      <c r="AB22" s="39"/>
      <c r="AC22" s="39"/>
      <c r="AD22" s="354"/>
      <c r="AE22" s="354"/>
      <c r="AF22" s="354"/>
      <c r="AG22" s="35"/>
      <c r="AH22" s="40"/>
      <c r="AI22" s="40"/>
      <c r="AJ22" s="40"/>
      <c r="AK22" s="40"/>
      <c r="AL22" s="40"/>
      <c r="AM22" s="40"/>
      <c r="AN22" s="40"/>
      <c r="AO22" s="40"/>
      <c r="AP22" s="40"/>
      <c r="AQ22" s="40"/>
      <c r="AR22" s="40"/>
      <c r="AS22" s="40"/>
      <c r="AT22" s="40"/>
      <c r="AU22" s="40"/>
      <c r="AV22" s="40"/>
      <c r="AW22" s="40"/>
      <c r="AX22" s="41"/>
      <c r="AY22" s="41"/>
      <c r="AZ22" s="41"/>
      <c r="BA22" s="42"/>
      <c r="BB22" s="354"/>
      <c r="BC22" s="352"/>
      <c r="BD22" s="352"/>
      <c r="BE22" s="43"/>
      <c r="BF22" s="43"/>
      <c r="BG22" s="352"/>
      <c r="BH22" s="43"/>
      <c r="BI22" s="352"/>
      <c r="BJ22" s="43"/>
      <c r="BK22" s="352"/>
      <c r="BL22" s="35"/>
      <c r="BM22" s="35"/>
      <c r="BN22" s="44"/>
      <c r="BO22" s="355"/>
      <c r="BP22" s="357"/>
      <c r="BQ22" s="55"/>
    </row>
    <row r="23" spans="1:69" ht="24.75" customHeight="1">
      <c r="A23" s="358"/>
      <c r="B23" s="337"/>
      <c r="C23" s="353"/>
      <c r="D23" s="46"/>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47"/>
      <c r="AC23" s="47"/>
      <c r="AD23" s="353"/>
      <c r="AE23" s="353"/>
      <c r="AF23" s="353"/>
      <c r="AG23" s="48"/>
      <c r="AH23" s="49"/>
      <c r="AI23" s="50"/>
      <c r="AJ23" s="49"/>
      <c r="AK23" s="50"/>
      <c r="AL23" s="49"/>
      <c r="AM23" s="50"/>
      <c r="AN23" s="49"/>
      <c r="AO23" s="50"/>
      <c r="AP23" s="49"/>
      <c r="AQ23" s="50"/>
      <c r="AR23" s="49"/>
      <c r="AS23" s="50"/>
      <c r="AT23" s="49"/>
      <c r="AU23" s="49"/>
      <c r="AV23" s="50"/>
      <c r="AW23" s="46"/>
      <c r="AX23" s="51"/>
      <c r="AY23" s="52"/>
      <c r="AZ23" s="51"/>
      <c r="BA23" s="53"/>
      <c r="BB23" s="353"/>
      <c r="BC23" s="353"/>
      <c r="BD23" s="353"/>
      <c r="BE23" s="51"/>
      <c r="BF23" s="51"/>
      <c r="BG23" s="353"/>
      <c r="BH23" s="51"/>
      <c r="BI23" s="353"/>
      <c r="BJ23" s="51"/>
      <c r="BK23" s="353"/>
      <c r="BL23" s="46"/>
      <c r="BM23" s="48"/>
      <c r="BN23" s="54"/>
      <c r="BO23" s="356"/>
      <c r="BP23" s="358"/>
      <c r="BQ23" s="55"/>
    </row>
    <row r="24" spans="1:69" ht="24.75" customHeight="1">
      <c r="A24" s="359">
        <v>6</v>
      </c>
      <c r="B24" s="33"/>
      <c r="C24" s="34"/>
      <c r="D24" s="35"/>
      <c r="E24" s="36"/>
      <c r="F24" s="37"/>
      <c r="G24" s="38"/>
      <c r="H24" s="38"/>
      <c r="I24" s="38"/>
      <c r="J24" s="38"/>
      <c r="K24" s="38"/>
      <c r="L24" s="38"/>
      <c r="M24" s="38"/>
      <c r="N24" s="38"/>
      <c r="O24" s="38"/>
      <c r="P24" s="38"/>
      <c r="Q24" s="38"/>
      <c r="R24" s="38"/>
      <c r="S24" s="38"/>
      <c r="T24" s="38"/>
      <c r="U24" s="38"/>
      <c r="V24" s="38"/>
      <c r="W24" s="38"/>
      <c r="X24" s="38"/>
      <c r="Y24" s="38"/>
      <c r="Z24" s="38"/>
      <c r="AA24" s="38"/>
      <c r="AB24" s="39"/>
      <c r="AC24" s="39"/>
      <c r="AD24" s="38"/>
      <c r="AE24" s="38"/>
      <c r="AF24" s="38"/>
      <c r="AG24" s="35"/>
      <c r="AH24" s="40"/>
      <c r="AI24" s="40"/>
      <c r="AJ24" s="40"/>
      <c r="AK24" s="40"/>
      <c r="AL24" s="40"/>
      <c r="AM24" s="40"/>
      <c r="AN24" s="40"/>
      <c r="AO24" s="40"/>
      <c r="AP24" s="40"/>
      <c r="AQ24" s="40"/>
      <c r="AR24" s="40"/>
      <c r="AS24" s="40"/>
      <c r="AT24" s="40"/>
      <c r="AU24" s="40"/>
      <c r="AV24" s="40"/>
      <c r="AW24" s="40"/>
      <c r="AX24" s="41"/>
      <c r="AY24" s="41"/>
      <c r="AZ24" s="41"/>
      <c r="BA24" s="42"/>
      <c r="BB24" s="38"/>
      <c r="BC24" s="43"/>
      <c r="BD24" s="43"/>
      <c r="BE24" s="43"/>
      <c r="BF24" s="43"/>
      <c r="BG24" s="43"/>
      <c r="BH24" s="43"/>
      <c r="BI24" s="43"/>
      <c r="BJ24" s="43"/>
      <c r="BK24" s="43"/>
      <c r="BL24" s="35"/>
      <c r="BM24" s="35"/>
      <c r="BN24" s="44"/>
      <c r="BO24" s="45"/>
      <c r="BP24" s="56"/>
      <c r="BQ24" s="55"/>
    </row>
    <row r="25" spans="1:69" ht="24.75" customHeight="1">
      <c r="A25" s="358"/>
      <c r="B25" s="57"/>
      <c r="C25" s="58"/>
      <c r="D25" s="46"/>
      <c r="E25" s="59"/>
      <c r="F25" s="60"/>
      <c r="G25" s="61"/>
      <c r="H25" s="61"/>
      <c r="I25" s="61"/>
      <c r="J25" s="61"/>
      <c r="K25" s="61"/>
      <c r="L25" s="61"/>
      <c r="M25" s="61"/>
      <c r="N25" s="61"/>
      <c r="O25" s="61"/>
      <c r="P25" s="61"/>
      <c r="Q25" s="61"/>
      <c r="R25" s="61"/>
      <c r="S25" s="61"/>
      <c r="T25" s="61"/>
      <c r="U25" s="61"/>
      <c r="V25" s="61"/>
      <c r="W25" s="61"/>
      <c r="X25" s="61"/>
      <c r="Y25" s="61"/>
      <c r="Z25" s="61"/>
      <c r="AA25" s="61"/>
      <c r="AB25" s="47"/>
      <c r="AC25" s="47"/>
      <c r="AD25" s="61"/>
      <c r="AE25" s="61"/>
      <c r="AF25" s="61"/>
      <c r="AG25" s="48"/>
      <c r="AH25" s="49"/>
      <c r="AI25" s="50"/>
      <c r="AJ25" s="49"/>
      <c r="AK25" s="50"/>
      <c r="AL25" s="49"/>
      <c r="AM25" s="50"/>
      <c r="AN25" s="49"/>
      <c r="AO25" s="50"/>
      <c r="AP25" s="49"/>
      <c r="AQ25" s="50"/>
      <c r="AR25" s="49"/>
      <c r="AS25" s="50"/>
      <c r="AT25" s="49"/>
      <c r="AU25" s="49"/>
      <c r="AV25" s="50"/>
      <c r="AW25" s="46"/>
      <c r="AX25" s="51"/>
      <c r="AY25" s="52"/>
      <c r="AZ25" s="51"/>
      <c r="BA25" s="53"/>
      <c r="BB25" s="61"/>
      <c r="BC25" s="62"/>
      <c r="BD25" s="62"/>
      <c r="BE25" s="51"/>
      <c r="BF25" s="51"/>
      <c r="BG25" s="62"/>
      <c r="BH25" s="51"/>
      <c r="BI25" s="62"/>
      <c r="BJ25" s="51"/>
      <c r="BK25" s="62"/>
      <c r="BL25" s="46"/>
      <c r="BM25" s="48"/>
      <c r="BN25" s="54"/>
      <c r="BO25" s="63"/>
      <c r="BP25" s="64"/>
      <c r="BQ25" s="55"/>
    </row>
    <row r="26" spans="1:69" ht="15.75" customHeight="1">
      <c r="A26" s="22"/>
      <c r="B26" s="23"/>
      <c r="C26" s="23"/>
      <c r="D26" s="23"/>
      <c r="E26" s="24"/>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5"/>
      <c r="AI26" s="25"/>
      <c r="AJ26" s="25"/>
      <c r="AK26" s="25"/>
      <c r="AL26" s="25"/>
      <c r="AM26" s="25"/>
      <c r="AN26" s="25"/>
      <c r="AO26" s="25"/>
      <c r="AP26" s="25"/>
      <c r="AQ26" s="23"/>
      <c r="AR26" s="23"/>
      <c r="AS26" s="23"/>
      <c r="AT26" s="23"/>
      <c r="AU26" s="23"/>
      <c r="AV26" s="23"/>
      <c r="AW26" s="23"/>
      <c r="AX26" s="26"/>
      <c r="AY26" s="26"/>
      <c r="AZ26" s="26"/>
      <c r="BA26" s="23"/>
      <c r="BB26" s="23"/>
      <c r="BC26" s="26"/>
      <c r="BD26" s="26"/>
      <c r="BE26" s="26"/>
      <c r="BF26" s="26"/>
      <c r="BG26" s="26"/>
      <c r="BH26" s="26"/>
      <c r="BI26" s="26"/>
      <c r="BJ26" s="26"/>
      <c r="BK26" s="26"/>
      <c r="BL26" s="23"/>
      <c r="BM26" s="25"/>
      <c r="BN26" s="23"/>
      <c r="BO26" s="26"/>
      <c r="BP26" s="24"/>
      <c r="BQ26" s="55"/>
    </row>
    <row r="27" spans="1:69" ht="15.75" customHeight="1">
      <c r="A27" s="22"/>
      <c r="B27" s="23"/>
      <c r="C27" s="23"/>
      <c r="D27" s="23"/>
      <c r="E27" s="24"/>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5"/>
      <c r="AI27" s="25"/>
      <c r="AJ27" s="25"/>
      <c r="AK27" s="25"/>
      <c r="AL27" s="25"/>
      <c r="AM27" s="25"/>
      <c r="AN27" s="25"/>
      <c r="AO27" s="25"/>
      <c r="AP27" s="25"/>
      <c r="AQ27" s="23"/>
      <c r="AR27" s="23"/>
      <c r="AS27" s="23"/>
      <c r="AT27" s="23"/>
      <c r="AU27" s="23"/>
      <c r="AV27" s="23"/>
      <c r="AW27" s="23"/>
      <c r="AX27" s="26"/>
      <c r="AY27" s="26"/>
      <c r="AZ27" s="26"/>
      <c r="BA27" s="23"/>
      <c r="BB27" s="23"/>
      <c r="BC27" s="26"/>
      <c r="BD27" s="26"/>
      <c r="BE27" s="26"/>
      <c r="BF27" s="26"/>
      <c r="BG27" s="26"/>
      <c r="BH27" s="26"/>
      <c r="BI27" s="26"/>
      <c r="BJ27" s="26"/>
      <c r="BK27" s="26"/>
      <c r="BL27" s="23"/>
      <c r="BM27" s="25"/>
      <c r="BN27" s="23"/>
      <c r="BO27" s="26"/>
      <c r="BP27" s="24"/>
      <c r="BQ27" s="55"/>
    </row>
    <row r="28" spans="1:69" ht="15.75" customHeight="1">
      <c r="A28" s="22"/>
      <c r="B28" s="23"/>
      <c r="C28" s="23"/>
      <c r="D28" s="23"/>
      <c r="E28" s="24"/>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5"/>
      <c r="AI28" s="25"/>
      <c r="AJ28" s="25"/>
      <c r="AK28" s="25"/>
      <c r="AL28" s="25"/>
      <c r="AM28" s="25"/>
      <c r="AN28" s="25"/>
      <c r="AO28" s="25"/>
      <c r="AP28" s="25"/>
      <c r="AQ28" s="23"/>
      <c r="AR28" s="23"/>
      <c r="AS28" s="23"/>
      <c r="AT28" s="23"/>
      <c r="AU28" s="23"/>
      <c r="AV28" s="23"/>
      <c r="AW28" s="23"/>
      <c r="AX28" s="26"/>
      <c r="AY28" s="26"/>
      <c r="AZ28" s="26"/>
      <c r="BA28" s="23"/>
      <c r="BB28" s="23"/>
      <c r="BC28" s="26"/>
      <c r="BD28" s="26"/>
      <c r="BE28" s="26"/>
      <c r="BF28" s="26"/>
      <c r="BG28" s="26"/>
      <c r="BH28" s="26"/>
      <c r="BI28" s="26"/>
      <c r="BJ28" s="26"/>
      <c r="BK28" s="26"/>
      <c r="BL28" s="23"/>
      <c r="BM28" s="25"/>
      <c r="BN28" s="23"/>
      <c r="BO28" s="26"/>
      <c r="BP28" s="24"/>
      <c r="BQ28" s="55"/>
    </row>
    <row r="29" spans="1:69" ht="15.75" customHeight="1">
      <c r="A29" s="22"/>
      <c r="B29" s="23"/>
      <c r="C29" s="23"/>
      <c r="D29" s="23"/>
      <c r="E29" s="24"/>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5"/>
      <c r="AI29" s="25"/>
      <c r="AJ29" s="25"/>
      <c r="AK29" s="25"/>
      <c r="AL29" s="25"/>
      <c r="AM29" s="25"/>
      <c r="AN29" s="25"/>
      <c r="AO29" s="25"/>
      <c r="AP29" s="25"/>
      <c r="AQ29" s="23"/>
      <c r="AR29" s="23"/>
      <c r="AS29" s="23"/>
      <c r="AT29" s="23"/>
      <c r="AU29" s="23"/>
      <c r="AV29" s="23"/>
      <c r="AW29" s="23"/>
      <c r="AX29" s="26"/>
      <c r="AY29" s="26"/>
      <c r="AZ29" s="26"/>
      <c r="BA29" s="23"/>
      <c r="BB29" s="23"/>
      <c r="BC29" s="26"/>
      <c r="BD29" s="26"/>
      <c r="BE29" s="26"/>
      <c r="BF29" s="26"/>
      <c r="BG29" s="26"/>
      <c r="BH29" s="26"/>
      <c r="BI29" s="26"/>
      <c r="BJ29" s="26"/>
      <c r="BK29" s="26"/>
      <c r="BL29" s="23"/>
      <c r="BM29" s="25"/>
      <c r="BN29" s="23"/>
      <c r="BO29" s="26"/>
      <c r="BP29" s="24"/>
      <c r="BQ29" s="55"/>
    </row>
    <row r="30" spans="1:69" ht="15.75" customHeight="1">
      <c r="A30" s="22"/>
      <c r="B30" s="23"/>
      <c r="C30" s="23"/>
      <c r="D30" s="23"/>
      <c r="E30" s="24"/>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5"/>
      <c r="AI30" s="25"/>
      <c r="AJ30" s="25"/>
      <c r="AK30" s="25"/>
      <c r="AL30" s="25"/>
      <c r="AM30" s="25"/>
      <c r="AN30" s="25"/>
      <c r="AO30" s="25"/>
      <c r="AP30" s="25"/>
      <c r="AQ30" s="23"/>
      <c r="AR30" s="23"/>
      <c r="AS30" s="23"/>
      <c r="AT30" s="23"/>
      <c r="AU30" s="23"/>
      <c r="AV30" s="23"/>
      <c r="AW30" s="23"/>
      <c r="AX30" s="26"/>
      <c r="AY30" s="26"/>
      <c r="AZ30" s="26"/>
      <c r="BA30" s="23"/>
      <c r="BB30" s="23"/>
      <c r="BC30" s="26"/>
      <c r="BD30" s="26"/>
      <c r="BE30" s="26"/>
      <c r="BF30" s="26"/>
      <c r="BG30" s="26"/>
      <c r="BH30" s="26"/>
      <c r="BI30" s="26"/>
      <c r="BJ30" s="26"/>
      <c r="BK30" s="26"/>
      <c r="BL30" s="23"/>
      <c r="BM30" s="25"/>
      <c r="BN30" s="23"/>
      <c r="BO30" s="26"/>
      <c r="BP30" s="24"/>
      <c r="BQ30" s="55"/>
    </row>
    <row r="31" spans="1:69" ht="15.75" customHeight="1">
      <c r="A31" s="22"/>
      <c r="B31" s="23"/>
      <c r="C31" s="23"/>
      <c r="D31" s="23"/>
      <c r="E31" s="24"/>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5"/>
      <c r="AI31" s="25"/>
      <c r="AJ31" s="25"/>
      <c r="AK31" s="25"/>
      <c r="AL31" s="25"/>
      <c r="AM31" s="25"/>
      <c r="AN31" s="25"/>
      <c r="AO31" s="25"/>
      <c r="AP31" s="25"/>
      <c r="AQ31" s="23"/>
      <c r="AR31" s="23"/>
      <c r="AS31" s="23"/>
      <c r="AT31" s="23"/>
      <c r="AU31" s="23"/>
      <c r="AV31" s="23"/>
      <c r="AW31" s="23"/>
      <c r="AX31" s="26"/>
      <c r="AY31" s="26"/>
      <c r="AZ31" s="26"/>
      <c r="BA31" s="23"/>
      <c r="BB31" s="23"/>
      <c r="BC31" s="26"/>
      <c r="BD31" s="26"/>
      <c r="BE31" s="26"/>
      <c r="BF31" s="26"/>
      <c r="BG31" s="26"/>
      <c r="BH31" s="26"/>
      <c r="BI31" s="26"/>
      <c r="BJ31" s="26"/>
      <c r="BK31" s="26"/>
      <c r="BL31" s="23"/>
      <c r="BM31" s="25"/>
      <c r="BN31" s="23"/>
      <c r="BO31" s="26"/>
      <c r="BP31" s="24"/>
      <c r="BQ31" s="55"/>
    </row>
    <row r="32" spans="1:69" ht="15.75" customHeight="1">
      <c r="A32" s="22"/>
      <c r="B32" s="23"/>
      <c r="C32" s="23"/>
      <c r="D32" s="23"/>
      <c r="E32" s="24"/>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5"/>
      <c r="AI32" s="25"/>
      <c r="AJ32" s="25"/>
      <c r="AK32" s="25"/>
      <c r="AL32" s="25"/>
      <c r="AM32" s="25"/>
      <c r="AN32" s="25"/>
      <c r="AO32" s="25"/>
      <c r="AP32" s="25"/>
      <c r="AQ32" s="23"/>
      <c r="AR32" s="23"/>
      <c r="AS32" s="23"/>
      <c r="AT32" s="23"/>
      <c r="AU32" s="23"/>
      <c r="AV32" s="23"/>
      <c r="AW32" s="23"/>
      <c r="AX32" s="26"/>
      <c r="AY32" s="26"/>
      <c r="AZ32" s="26"/>
      <c r="BA32" s="23"/>
      <c r="BB32" s="23"/>
      <c r="BC32" s="26"/>
      <c r="BD32" s="26"/>
      <c r="BE32" s="26"/>
      <c r="BF32" s="26"/>
      <c r="BG32" s="26"/>
      <c r="BH32" s="26"/>
      <c r="BI32" s="26"/>
      <c r="BJ32" s="26"/>
      <c r="BK32" s="26"/>
      <c r="BL32" s="23"/>
      <c r="BM32" s="25"/>
      <c r="BN32" s="23"/>
      <c r="BO32" s="26"/>
      <c r="BP32" s="24"/>
      <c r="BQ32" s="55"/>
    </row>
    <row r="33" spans="1:69" ht="15.75" customHeight="1">
      <c r="A33" s="22"/>
      <c r="B33" s="23"/>
      <c r="C33" s="23"/>
      <c r="D33" s="23"/>
      <c r="E33" s="24"/>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5"/>
      <c r="AI33" s="25"/>
      <c r="AJ33" s="25"/>
      <c r="AK33" s="25"/>
      <c r="AL33" s="25"/>
      <c r="AM33" s="25"/>
      <c r="AN33" s="25"/>
      <c r="AO33" s="25"/>
      <c r="AP33" s="25"/>
      <c r="AQ33" s="23"/>
      <c r="AR33" s="23"/>
      <c r="AS33" s="23"/>
      <c r="AT33" s="23"/>
      <c r="AU33" s="23"/>
      <c r="AV33" s="23"/>
      <c r="AW33" s="23"/>
      <c r="AX33" s="26"/>
      <c r="AY33" s="26"/>
      <c r="AZ33" s="26"/>
      <c r="BA33" s="23"/>
      <c r="BB33" s="23"/>
      <c r="BC33" s="26"/>
      <c r="BD33" s="26"/>
      <c r="BE33" s="26"/>
      <c r="BF33" s="26"/>
      <c r="BG33" s="26"/>
      <c r="BH33" s="26"/>
      <c r="BI33" s="26"/>
      <c r="BJ33" s="26"/>
      <c r="BK33" s="26"/>
      <c r="BL33" s="23"/>
      <c r="BM33" s="25"/>
      <c r="BN33" s="23"/>
      <c r="BO33" s="26"/>
      <c r="BP33" s="24"/>
      <c r="BQ33" s="55"/>
    </row>
    <row r="34" spans="1:69" ht="15.75" customHeight="1">
      <c r="A34" s="22"/>
      <c r="B34" s="23"/>
      <c r="C34" s="23"/>
      <c r="D34" s="23"/>
      <c r="E34" s="24"/>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5"/>
      <c r="AI34" s="25"/>
      <c r="AJ34" s="25"/>
      <c r="AK34" s="25"/>
      <c r="AL34" s="25"/>
      <c r="AM34" s="25"/>
      <c r="AN34" s="25"/>
      <c r="AO34" s="25"/>
      <c r="AP34" s="25"/>
      <c r="AQ34" s="23"/>
      <c r="AR34" s="23"/>
      <c r="AS34" s="23"/>
      <c r="AT34" s="23"/>
      <c r="AU34" s="23"/>
      <c r="AV34" s="23"/>
      <c r="AW34" s="23"/>
      <c r="AX34" s="26"/>
      <c r="AY34" s="26"/>
      <c r="AZ34" s="26"/>
      <c r="BA34" s="23"/>
      <c r="BB34" s="23"/>
      <c r="BC34" s="26"/>
      <c r="BD34" s="26"/>
      <c r="BE34" s="26"/>
      <c r="BF34" s="26"/>
      <c r="BG34" s="26"/>
      <c r="BH34" s="26"/>
      <c r="BI34" s="26"/>
      <c r="BJ34" s="26"/>
      <c r="BK34" s="26"/>
      <c r="BL34" s="23"/>
      <c r="BM34" s="25"/>
      <c r="BN34" s="23"/>
      <c r="BO34" s="26"/>
      <c r="BP34" s="24"/>
      <c r="BQ34" s="55"/>
    </row>
    <row r="35" spans="1:69" ht="15.75" customHeight="1">
      <c r="A35" s="22"/>
      <c r="B35" s="23"/>
      <c r="C35" s="23"/>
      <c r="D35" s="23"/>
      <c r="E35" s="24"/>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5"/>
      <c r="AI35" s="25"/>
      <c r="AJ35" s="25"/>
      <c r="AK35" s="25"/>
      <c r="AL35" s="25"/>
      <c r="AM35" s="25"/>
      <c r="AN35" s="25"/>
      <c r="AO35" s="25"/>
      <c r="AP35" s="25"/>
      <c r="AQ35" s="23"/>
      <c r="AR35" s="23"/>
      <c r="AS35" s="23"/>
      <c r="AT35" s="23"/>
      <c r="AU35" s="23"/>
      <c r="AV35" s="23"/>
      <c r="AW35" s="23"/>
      <c r="AX35" s="26"/>
      <c r="AY35" s="26"/>
      <c r="AZ35" s="26"/>
      <c r="BA35" s="23"/>
      <c r="BB35" s="23"/>
      <c r="BC35" s="26"/>
      <c r="BD35" s="26"/>
      <c r="BE35" s="26"/>
      <c r="BF35" s="26"/>
      <c r="BG35" s="26"/>
      <c r="BH35" s="26"/>
      <c r="BI35" s="26"/>
      <c r="BJ35" s="26"/>
      <c r="BK35" s="26"/>
      <c r="BL35" s="23"/>
      <c r="BM35" s="25"/>
      <c r="BN35" s="23"/>
      <c r="BO35" s="26"/>
      <c r="BP35" s="24"/>
      <c r="BQ35" s="55"/>
    </row>
    <row r="36" spans="1:69" ht="15.75" customHeight="1">
      <c r="A36" s="22"/>
      <c r="B36" s="23"/>
      <c r="C36" s="23"/>
      <c r="D36" s="23"/>
      <c r="E36" s="24"/>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5"/>
      <c r="AI36" s="25"/>
      <c r="AJ36" s="25"/>
      <c r="AK36" s="25"/>
      <c r="AL36" s="25"/>
      <c r="AM36" s="25"/>
      <c r="AN36" s="25"/>
      <c r="AO36" s="25"/>
      <c r="AP36" s="25"/>
      <c r="AQ36" s="23"/>
      <c r="AR36" s="23"/>
      <c r="AS36" s="23"/>
      <c r="AT36" s="23"/>
      <c r="AU36" s="23"/>
      <c r="AV36" s="23"/>
      <c r="AW36" s="23"/>
      <c r="AX36" s="26"/>
      <c r="AY36" s="26"/>
      <c r="AZ36" s="26"/>
      <c r="BA36" s="23"/>
      <c r="BB36" s="23"/>
      <c r="BC36" s="26"/>
      <c r="BD36" s="26"/>
      <c r="BE36" s="26"/>
      <c r="BF36" s="26"/>
      <c r="BG36" s="26"/>
      <c r="BH36" s="26"/>
      <c r="BI36" s="26"/>
      <c r="BJ36" s="26"/>
      <c r="BK36" s="26"/>
      <c r="BL36" s="23"/>
      <c r="BM36" s="25"/>
      <c r="BN36" s="23"/>
      <c r="BO36" s="26"/>
      <c r="BP36" s="24"/>
      <c r="BQ36" s="55"/>
    </row>
    <row r="37" spans="1:69" ht="15.75" customHeight="1">
      <c r="A37" s="22"/>
      <c r="B37" s="23"/>
      <c r="C37" s="23"/>
      <c r="D37" s="23"/>
      <c r="E37" s="24"/>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5"/>
      <c r="AI37" s="25"/>
      <c r="AJ37" s="25"/>
      <c r="AK37" s="25"/>
      <c r="AL37" s="25"/>
      <c r="AM37" s="25"/>
      <c r="AN37" s="25"/>
      <c r="AO37" s="25"/>
      <c r="AP37" s="25"/>
      <c r="AQ37" s="23"/>
      <c r="AR37" s="23"/>
      <c r="AS37" s="23"/>
      <c r="AT37" s="23"/>
      <c r="AU37" s="23"/>
      <c r="AV37" s="23"/>
      <c r="AW37" s="23"/>
      <c r="AX37" s="26"/>
      <c r="AY37" s="26"/>
      <c r="AZ37" s="26"/>
      <c r="BA37" s="23"/>
      <c r="BB37" s="23"/>
      <c r="BC37" s="26"/>
      <c r="BD37" s="26"/>
      <c r="BE37" s="26"/>
      <c r="BF37" s="26"/>
      <c r="BG37" s="26"/>
      <c r="BH37" s="26"/>
      <c r="BI37" s="26"/>
      <c r="BJ37" s="26"/>
      <c r="BK37" s="26"/>
      <c r="BL37" s="23"/>
      <c r="BM37" s="25"/>
      <c r="BN37" s="23"/>
      <c r="BO37" s="26"/>
      <c r="BP37" s="24"/>
      <c r="BQ37" s="55"/>
    </row>
    <row r="38" spans="1:69" ht="15.75" customHeight="1">
      <c r="A38" s="22"/>
      <c r="B38" s="23"/>
      <c r="C38" s="23"/>
      <c r="D38" s="23"/>
      <c r="E38" s="24"/>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5"/>
      <c r="AI38" s="25"/>
      <c r="AJ38" s="25"/>
      <c r="AK38" s="25"/>
      <c r="AL38" s="25"/>
      <c r="AM38" s="25"/>
      <c r="AN38" s="25"/>
      <c r="AO38" s="25"/>
      <c r="AP38" s="25"/>
      <c r="AQ38" s="23"/>
      <c r="AR38" s="23"/>
      <c r="AS38" s="23"/>
      <c r="AT38" s="23"/>
      <c r="AU38" s="23"/>
      <c r="AV38" s="23"/>
      <c r="AW38" s="23"/>
      <c r="AX38" s="26"/>
      <c r="AY38" s="26"/>
      <c r="AZ38" s="26"/>
      <c r="BA38" s="23"/>
      <c r="BB38" s="23"/>
      <c r="BC38" s="26"/>
      <c r="BD38" s="26"/>
      <c r="BE38" s="26"/>
      <c r="BF38" s="26"/>
      <c r="BG38" s="26"/>
      <c r="BH38" s="26"/>
      <c r="BI38" s="26"/>
      <c r="BJ38" s="26"/>
      <c r="BK38" s="26"/>
      <c r="BL38" s="23"/>
      <c r="BM38" s="25"/>
      <c r="BN38" s="23"/>
      <c r="BO38" s="26"/>
      <c r="BP38" s="24"/>
      <c r="BQ38" s="55"/>
    </row>
    <row r="39" spans="1:69" ht="15.75" customHeight="1">
      <c r="A39" s="22"/>
      <c r="B39" s="23"/>
      <c r="C39" s="23"/>
      <c r="D39" s="23"/>
      <c r="E39" s="24"/>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5"/>
      <c r="AI39" s="25"/>
      <c r="AJ39" s="25"/>
      <c r="AK39" s="25"/>
      <c r="AL39" s="25"/>
      <c r="AM39" s="25"/>
      <c r="AN39" s="25"/>
      <c r="AO39" s="25"/>
      <c r="AP39" s="25"/>
      <c r="AQ39" s="23"/>
      <c r="AR39" s="23"/>
      <c r="AS39" s="23"/>
      <c r="AT39" s="23"/>
      <c r="AU39" s="23"/>
      <c r="AV39" s="23"/>
      <c r="AW39" s="23"/>
      <c r="AX39" s="26"/>
      <c r="AY39" s="26"/>
      <c r="AZ39" s="26"/>
      <c r="BA39" s="23"/>
      <c r="BB39" s="23"/>
      <c r="BC39" s="26"/>
      <c r="BD39" s="26"/>
      <c r="BE39" s="26"/>
      <c r="BF39" s="26"/>
      <c r="BG39" s="26"/>
      <c r="BH39" s="26"/>
      <c r="BI39" s="26"/>
      <c r="BJ39" s="26"/>
      <c r="BK39" s="26"/>
      <c r="BL39" s="23"/>
      <c r="BM39" s="25"/>
      <c r="BN39" s="23"/>
      <c r="BO39" s="26"/>
      <c r="BP39" s="24"/>
      <c r="BQ39" s="55"/>
    </row>
    <row r="40" spans="1:69" ht="15.75" customHeight="1">
      <c r="A40" s="22"/>
      <c r="B40" s="23"/>
      <c r="C40" s="23"/>
      <c r="D40" s="23"/>
      <c r="E40" s="24"/>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5"/>
      <c r="AI40" s="25"/>
      <c r="AJ40" s="25"/>
      <c r="AK40" s="25"/>
      <c r="AL40" s="25"/>
      <c r="AM40" s="25"/>
      <c r="AN40" s="25"/>
      <c r="AO40" s="25"/>
      <c r="AP40" s="25"/>
      <c r="AQ40" s="23"/>
      <c r="AR40" s="23"/>
      <c r="AS40" s="23"/>
      <c r="AT40" s="23"/>
      <c r="AU40" s="23"/>
      <c r="AV40" s="23"/>
      <c r="AW40" s="23"/>
      <c r="AX40" s="26"/>
      <c r="AY40" s="26"/>
      <c r="AZ40" s="26"/>
      <c r="BA40" s="23"/>
      <c r="BB40" s="23"/>
      <c r="BC40" s="26"/>
      <c r="BD40" s="26"/>
      <c r="BE40" s="26"/>
      <c r="BF40" s="26"/>
      <c r="BG40" s="26"/>
      <c r="BH40" s="26"/>
      <c r="BI40" s="26"/>
      <c r="BJ40" s="26"/>
      <c r="BK40" s="26"/>
      <c r="BL40" s="23"/>
      <c r="BM40" s="25"/>
      <c r="BN40" s="23"/>
      <c r="BO40" s="26"/>
      <c r="BP40" s="24"/>
      <c r="BQ40" s="55"/>
    </row>
    <row r="41" spans="1:69" ht="15.75" customHeight="1">
      <c r="A41" s="22"/>
      <c r="B41" s="23"/>
      <c r="C41" s="23"/>
      <c r="D41" s="23"/>
      <c r="E41" s="24"/>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5"/>
      <c r="AI41" s="25"/>
      <c r="AJ41" s="25"/>
      <c r="AK41" s="25"/>
      <c r="AL41" s="25"/>
      <c r="AM41" s="25"/>
      <c r="AN41" s="25"/>
      <c r="AO41" s="25"/>
      <c r="AP41" s="25"/>
      <c r="AQ41" s="23"/>
      <c r="AR41" s="23"/>
      <c r="AS41" s="23"/>
      <c r="AT41" s="23"/>
      <c r="AU41" s="23"/>
      <c r="AV41" s="23"/>
      <c r="AW41" s="23"/>
      <c r="AX41" s="26"/>
      <c r="AY41" s="26"/>
      <c r="AZ41" s="26"/>
      <c r="BA41" s="23"/>
      <c r="BB41" s="23"/>
      <c r="BC41" s="26"/>
      <c r="BD41" s="26"/>
      <c r="BE41" s="26"/>
      <c r="BF41" s="26"/>
      <c r="BG41" s="26"/>
      <c r="BH41" s="26"/>
      <c r="BI41" s="26"/>
      <c r="BJ41" s="26"/>
      <c r="BK41" s="26"/>
      <c r="BL41" s="23"/>
      <c r="BM41" s="25"/>
      <c r="BN41" s="23"/>
      <c r="BO41" s="26"/>
      <c r="BP41" s="24"/>
      <c r="BQ41" s="55"/>
    </row>
    <row r="42" spans="1:69" ht="15.75" customHeight="1">
      <c r="A42" s="22"/>
      <c r="B42" s="23"/>
      <c r="C42" s="23"/>
      <c r="D42" s="23"/>
      <c r="E42" s="24"/>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5"/>
      <c r="AI42" s="25"/>
      <c r="AJ42" s="25"/>
      <c r="AK42" s="25"/>
      <c r="AL42" s="25"/>
      <c r="AM42" s="25"/>
      <c r="AN42" s="25"/>
      <c r="AO42" s="25"/>
      <c r="AP42" s="25"/>
      <c r="AQ42" s="23"/>
      <c r="AR42" s="23"/>
      <c r="AS42" s="23"/>
      <c r="AT42" s="23"/>
      <c r="AU42" s="23"/>
      <c r="AV42" s="23"/>
      <c r="AW42" s="23"/>
      <c r="AX42" s="26"/>
      <c r="AY42" s="26"/>
      <c r="AZ42" s="26"/>
      <c r="BA42" s="23"/>
      <c r="BB42" s="23"/>
      <c r="BC42" s="26"/>
      <c r="BD42" s="26"/>
      <c r="BE42" s="26"/>
      <c r="BF42" s="26"/>
      <c r="BG42" s="26"/>
      <c r="BH42" s="26"/>
      <c r="BI42" s="26"/>
      <c r="BJ42" s="26"/>
      <c r="BK42" s="26"/>
      <c r="BL42" s="23"/>
      <c r="BM42" s="25"/>
      <c r="BN42" s="23"/>
      <c r="BO42" s="26"/>
      <c r="BP42" s="24"/>
      <c r="BQ42" s="55"/>
    </row>
    <row r="43" spans="1:69" ht="15.75" customHeight="1">
      <c r="A43" s="22"/>
      <c r="B43" s="23"/>
      <c r="C43" s="23"/>
      <c r="D43" s="23"/>
      <c r="E43" s="24"/>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5"/>
      <c r="AI43" s="25"/>
      <c r="AJ43" s="25"/>
      <c r="AK43" s="25"/>
      <c r="AL43" s="25"/>
      <c r="AM43" s="25"/>
      <c r="AN43" s="25"/>
      <c r="AO43" s="25"/>
      <c r="AP43" s="25"/>
      <c r="AQ43" s="23"/>
      <c r="AR43" s="23"/>
      <c r="AS43" s="23"/>
      <c r="AT43" s="23"/>
      <c r="AU43" s="23"/>
      <c r="AV43" s="23"/>
      <c r="AW43" s="23"/>
      <c r="AX43" s="26"/>
      <c r="AY43" s="26"/>
      <c r="AZ43" s="26"/>
      <c r="BA43" s="23"/>
      <c r="BB43" s="23"/>
      <c r="BC43" s="26"/>
      <c r="BD43" s="26"/>
      <c r="BE43" s="26"/>
      <c r="BF43" s="26"/>
      <c r="BG43" s="26"/>
      <c r="BH43" s="26"/>
      <c r="BI43" s="26"/>
      <c r="BJ43" s="26"/>
      <c r="BK43" s="26"/>
      <c r="BL43" s="23"/>
      <c r="BM43" s="25"/>
      <c r="BN43" s="23"/>
      <c r="BO43" s="26"/>
      <c r="BP43" s="24"/>
      <c r="BQ43" s="55"/>
    </row>
    <row r="44" spans="1:69" ht="15.75" customHeight="1">
      <c r="A44" s="22"/>
      <c r="B44" s="23"/>
      <c r="C44" s="23"/>
      <c r="D44" s="23"/>
      <c r="E44" s="24"/>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5"/>
      <c r="AI44" s="25"/>
      <c r="AJ44" s="25"/>
      <c r="AK44" s="25"/>
      <c r="AL44" s="25"/>
      <c r="AM44" s="25"/>
      <c r="AN44" s="25"/>
      <c r="AO44" s="25"/>
      <c r="AP44" s="25"/>
      <c r="AQ44" s="23"/>
      <c r="AR44" s="23"/>
      <c r="AS44" s="23"/>
      <c r="AT44" s="23"/>
      <c r="AU44" s="23"/>
      <c r="AV44" s="23"/>
      <c r="AW44" s="23"/>
      <c r="AX44" s="26"/>
      <c r="AY44" s="26"/>
      <c r="AZ44" s="26"/>
      <c r="BA44" s="23"/>
      <c r="BB44" s="23"/>
      <c r="BC44" s="26"/>
      <c r="BD44" s="26"/>
      <c r="BE44" s="26"/>
      <c r="BF44" s="26"/>
      <c r="BG44" s="26"/>
      <c r="BH44" s="26"/>
      <c r="BI44" s="26"/>
      <c r="BJ44" s="26"/>
      <c r="BK44" s="26"/>
      <c r="BL44" s="23"/>
      <c r="BM44" s="25"/>
      <c r="BN44" s="23"/>
      <c r="BO44" s="26"/>
      <c r="BP44" s="24"/>
      <c r="BQ44" s="23"/>
    </row>
    <row r="45" spans="1:69" ht="15.75" customHeight="1">
      <c r="A45" s="22"/>
      <c r="B45" s="23"/>
      <c r="C45" s="23"/>
      <c r="D45" s="23"/>
      <c r="E45" s="24"/>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5"/>
      <c r="AI45" s="25"/>
      <c r="AJ45" s="25"/>
      <c r="AK45" s="25"/>
      <c r="AL45" s="25"/>
      <c r="AM45" s="25"/>
      <c r="AN45" s="25"/>
      <c r="AO45" s="25"/>
      <c r="AP45" s="25"/>
      <c r="AQ45" s="23"/>
      <c r="AR45" s="23"/>
      <c r="AS45" s="23"/>
      <c r="AT45" s="23"/>
      <c r="AU45" s="23"/>
      <c r="AV45" s="23"/>
      <c r="AW45" s="23"/>
      <c r="AX45" s="26"/>
      <c r="AY45" s="26"/>
      <c r="AZ45" s="26"/>
      <c r="BA45" s="23"/>
      <c r="BB45" s="23"/>
      <c r="BC45" s="26"/>
      <c r="BD45" s="26"/>
      <c r="BE45" s="26"/>
      <c r="BF45" s="26"/>
      <c r="BG45" s="26"/>
      <c r="BH45" s="26"/>
      <c r="BI45" s="26"/>
      <c r="BJ45" s="26"/>
      <c r="BK45" s="26"/>
      <c r="BL45" s="23"/>
      <c r="BM45" s="25"/>
      <c r="BN45" s="23"/>
      <c r="BO45" s="26"/>
      <c r="BP45" s="24"/>
      <c r="BQ45" s="23"/>
    </row>
    <row r="46" spans="1:69" ht="15.75" customHeight="1">
      <c r="A46" s="22"/>
      <c r="B46" s="23"/>
      <c r="C46" s="23"/>
      <c r="D46" s="23"/>
      <c r="E46" s="24"/>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5"/>
      <c r="AI46" s="25"/>
      <c r="AJ46" s="25"/>
      <c r="AK46" s="25"/>
      <c r="AL46" s="25"/>
      <c r="AM46" s="25"/>
      <c r="AN46" s="25"/>
      <c r="AO46" s="25"/>
      <c r="AP46" s="25"/>
      <c r="AQ46" s="23"/>
      <c r="AR46" s="23"/>
      <c r="AS46" s="23"/>
      <c r="AT46" s="23"/>
      <c r="AU46" s="23"/>
      <c r="AV46" s="23"/>
      <c r="AW46" s="23"/>
      <c r="AX46" s="26"/>
      <c r="AY46" s="26"/>
      <c r="AZ46" s="26"/>
      <c r="BA46" s="23"/>
      <c r="BB46" s="23"/>
      <c r="BC46" s="26"/>
      <c r="BD46" s="26"/>
      <c r="BE46" s="26"/>
      <c r="BF46" s="26"/>
      <c r="BG46" s="26"/>
      <c r="BH46" s="26"/>
      <c r="BI46" s="26"/>
      <c r="BJ46" s="26"/>
      <c r="BK46" s="26"/>
      <c r="BL46" s="23"/>
      <c r="BM46" s="25"/>
      <c r="BN46" s="23"/>
      <c r="BO46" s="26"/>
      <c r="BP46" s="24"/>
      <c r="BQ46" s="23"/>
    </row>
    <row r="47" spans="1:69" ht="15.75" customHeight="1">
      <c r="A47" s="22"/>
      <c r="B47" s="23"/>
      <c r="C47" s="23"/>
      <c r="D47" s="23"/>
      <c r="E47" s="24"/>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5"/>
      <c r="AI47" s="25"/>
      <c r="AJ47" s="25"/>
      <c r="AK47" s="25"/>
      <c r="AL47" s="25"/>
      <c r="AM47" s="25"/>
      <c r="AN47" s="25"/>
      <c r="AO47" s="25"/>
      <c r="AP47" s="25"/>
      <c r="AQ47" s="23"/>
      <c r="AR47" s="23"/>
      <c r="AS47" s="23"/>
      <c r="AT47" s="23"/>
      <c r="AU47" s="23"/>
      <c r="AV47" s="23"/>
      <c r="AW47" s="23"/>
      <c r="AX47" s="26"/>
      <c r="AY47" s="26"/>
      <c r="AZ47" s="26"/>
      <c r="BA47" s="23"/>
      <c r="BB47" s="23"/>
      <c r="BC47" s="26"/>
      <c r="BD47" s="26"/>
      <c r="BE47" s="26"/>
      <c r="BF47" s="26"/>
      <c r="BG47" s="26"/>
      <c r="BH47" s="26"/>
      <c r="BI47" s="26"/>
      <c r="BJ47" s="26"/>
      <c r="BK47" s="26"/>
      <c r="BL47" s="23"/>
      <c r="BM47" s="25"/>
      <c r="BN47" s="23"/>
      <c r="BO47" s="26"/>
      <c r="BP47" s="24"/>
      <c r="BQ47" s="23"/>
    </row>
    <row r="48" spans="1:69" ht="15.75" customHeight="1">
      <c r="A48" s="22"/>
      <c r="B48" s="23"/>
      <c r="C48" s="23"/>
      <c r="D48" s="23"/>
      <c r="E48" s="24"/>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5"/>
      <c r="AI48" s="25"/>
      <c r="AJ48" s="25"/>
      <c r="AK48" s="25"/>
      <c r="AL48" s="25"/>
      <c r="AM48" s="25"/>
      <c r="AN48" s="25"/>
      <c r="AO48" s="25"/>
      <c r="AP48" s="25"/>
      <c r="AQ48" s="23"/>
      <c r="AR48" s="23"/>
      <c r="AS48" s="23"/>
      <c r="AT48" s="23"/>
      <c r="AU48" s="23"/>
      <c r="AV48" s="23"/>
      <c r="AW48" s="23"/>
      <c r="AX48" s="26"/>
      <c r="AY48" s="26"/>
      <c r="AZ48" s="26"/>
      <c r="BA48" s="23"/>
      <c r="BB48" s="23"/>
      <c r="BC48" s="26"/>
      <c r="BD48" s="26"/>
      <c r="BE48" s="26"/>
      <c r="BF48" s="26"/>
      <c r="BG48" s="26"/>
      <c r="BH48" s="26"/>
      <c r="BI48" s="26"/>
      <c r="BJ48" s="26"/>
      <c r="BK48" s="26"/>
      <c r="BL48" s="23"/>
      <c r="BM48" s="25"/>
      <c r="BN48" s="23"/>
      <c r="BO48" s="26"/>
      <c r="BP48" s="24"/>
      <c r="BQ48" s="23"/>
    </row>
    <row r="49" spans="1:69" ht="15.75" customHeight="1">
      <c r="A49" s="22"/>
      <c r="B49" s="23"/>
      <c r="C49" s="23"/>
      <c r="D49" s="23"/>
      <c r="E49" s="24"/>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5"/>
      <c r="AI49" s="25"/>
      <c r="AJ49" s="25"/>
      <c r="AK49" s="25"/>
      <c r="AL49" s="25"/>
      <c r="AM49" s="25"/>
      <c r="AN49" s="25"/>
      <c r="AO49" s="25"/>
      <c r="AP49" s="25"/>
      <c r="AQ49" s="23"/>
      <c r="AR49" s="23"/>
      <c r="AS49" s="23"/>
      <c r="AT49" s="23"/>
      <c r="AU49" s="23"/>
      <c r="AV49" s="23"/>
      <c r="AW49" s="23"/>
      <c r="AX49" s="26"/>
      <c r="AY49" s="26"/>
      <c r="AZ49" s="26"/>
      <c r="BA49" s="23"/>
      <c r="BB49" s="23"/>
      <c r="BC49" s="26"/>
      <c r="BD49" s="26"/>
      <c r="BE49" s="26"/>
      <c r="BF49" s="26"/>
      <c r="BG49" s="26"/>
      <c r="BH49" s="26"/>
      <c r="BI49" s="26"/>
      <c r="BJ49" s="26"/>
      <c r="BK49" s="26"/>
      <c r="BL49" s="23"/>
      <c r="BM49" s="25"/>
      <c r="BN49" s="23"/>
      <c r="BO49" s="26"/>
      <c r="BP49" s="24"/>
      <c r="BQ49" s="23"/>
    </row>
    <row r="50" spans="1:69" ht="15.75" customHeight="1">
      <c r="A50" s="22"/>
      <c r="B50" s="23"/>
      <c r="C50" s="23"/>
      <c r="D50" s="23"/>
      <c r="E50" s="24"/>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5"/>
      <c r="AI50" s="25"/>
      <c r="AJ50" s="25"/>
      <c r="AK50" s="25"/>
      <c r="AL50" s="25"/>
      <c r="AM50" s="25"/>
      <c r="AN50" s="25"/>
      <c r="AO50" s="25"/>
      <c r="AP50" s="25"/>
      <c r="AQ50" s="23"/>
      <c r="AR50" s="23"/>
      <c r="AS50" s="23"/>
      <c r="AT50" s="23"/>
      <c r="AU50" s="23"/>
      <c r="AV50" s="23"/>
      <c r="AW50" s="23"/>
      <c r="AX50" s="26"/>
      <c r="AY50" s="26"/>
      <c r="AZ50" s="26"/>
      <c r="BA50" s="23"/>
      <c r="BB50" s="23"/>
      <c r="BC50" s="26"/>
      <c r="BD50" s="26"/>
      <c r="BE50" s="26"/>
      <c r="BF50" s="26"/>
      <c r="BG50" s="26"/>
      <c r="BH50" s="26"/>
      <c r="BI50" s="26"/>
      <c r="BJ50" s="26"/>
      <c r="BK50" s="26"/>
      <c r="BL50" s="23"/>
      <c r="BM50" s="25"/>
      <c r="BN50" s="23"/>
      <c r="BO50" s="26"/>
      <c r="BP50" s="24"/>
      <c r="BQ50" s="23"/>
    </row>
    <row r="51" spans="1:69" ht="15.75" customHeight="1">
      <c r="A51" s="22"/>
      <c r="B51" s="23"/>
      <c r="C51" s="23"/>
      <c r="D51" s="23"/>
      <c r="E51" s="24"/>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5"/>
      <c r="AI51" s="25"/>
      <c r="AJ51" s="25"/>
      <c r="AK51" s="25"/>
      <c r="AL51" s="25"/>
      <c r="AM51" s="25"/>
      <c r="AN51" s="25"/>
      <c r="AO51" s="25"/>
      <c r="AP51" s="25"/>
      <c r="AQ51" s="23"/>
      <c r="AR51" s="23"/>
      <c r="AS51" s="23"/>
      <c r="AT51" s="23"/>
      <c r="AU51" s="23"/>
      <c r="AV51" s="23"/>
      <c r="AW51" s="23"/>
      <c r="AX51" s="26"/>
      <c r="AY51" s="26"/>
      <c r="AZ51" s="26"/>
      <c r="BA51" s="23"/>
      <c r="BB51" s="23"/>
      <c r="BC51" s="26"/>
      <c r="BD51" s="26"/>
      <c r="BE51" s="26"/>
      <c r="BF51" s="26"/>
      <c r="BG51" s="26"/>
      <c r="BH51" s="26"/>
      <c r="BI51" s="26"/>
      <c r="BJ51" s="26"/>
      <c r="BK51" s="26"/>
      <c r="BL51" s="23"/>
      <c r="BM51" s="25"/>
      <c r="BN51" s="23"/>
      <c r="BO51" s="26"/>
      <c r="BP51" s="24"/>
      <c r="BQ51" s="23"/>
    </row>
    <row r="52" spans="1:69" ht="15.75" customHeight="1">
      <c r="A52" s="22"/>
      <c r="B52" s="23"/>
      <c r="C52" s="23"/>
      <c r="D52" s="23"/>
      <c r="E52" s="24"/>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5"/>
      <c r="AI52" s="25"/>
      <c r="AJ52" s="25"/>
      <c r="AK52" s="25"/>
      <c r="AL52" s="25"/>
      <c r="AM52" s="25"/>
      <c r="AN52" s="25"/>
      <c r="AO52" s="25"/>
      <c r="AP52" s="25"/>
      <c r="AQ52" s="23"/>
      <c r="AR52" s="23"/>
      <c r="AS52" s="23"/>
      <c r="AT52" s="23"/>
      <c r="AU52" s="23"/>
      <c r="AV52" s="23"/>
      <c r="AW52" s="23"/>
      <c r="AX52" s="26"/>
      <c r="AY52" s="26"/>
      <c r="AZ52" s="26"/>
      <c r="BA52" s="23"/>
      <c r="BB52" s="23"/>
      <c r="BC52" s="26"/>
      <c r="BD52" s="26"/>
      <c r="BE52" s="26"/>
      <c r="BF52" s="26"/>
      <c r="BG52" s="26"/>
      <c r="BH52" s="26"/>
      <c r="BI52" s="26"/>
      <c r="BJ52" s="26"/>
      <c r="BK52" s="26"/>
      <c r="BL52" s="23"/>
      <c r="BM52" s="25"/>
      <c r="BN52" s="23"/>
      <c r="BO52" s="26"/>
      <c r="BP52" s="24"/>
      <c r="BQ52" s="23"/>
    </row>
    <row r="53" spans="1:69" ht="15.75" customHeight="1">
      <c r="A53" s="22"/>
      <c r="B53" s="23"/>
      <c r="C53" s="23"/>
      <c r="D53" s="23"/>
      <c r="E53" s="24"/>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5"/>
      <c r="AI53" s="25"/>
      <c r="AJ53" s="25"/>
      <c r="AK53" s="25"/>
      <c r="AL53" s="25"/>
      <c r="AM53" s="25"/>
      <c r="AN53" s="25"/>
      <c r="AO53" s="25"/>
      <c r="AP53" s="25"/>
      <c r="AQ53" s="23"/>
      <c r="AR53" s="23"/>
      <c r="AS53" s="23"/>
      <c r="AT53" s="23"/>
      <c r="AU53" s="23"/>
      <c r="AV53" s="23"/>
      <c r="AW53" s="23"/>
      <c r="AX53" s="26"/>
      <c r="AY53" s="26"/>
      <c r="AZ53" s="26"/>
      <c r="BA53" s="23"/>
      <c r="BB53" s="23"/>
      <c r="BC53" s="26"/>
      <c r="BD53" s="26"/>
      <c r="BE53" s="26"/>
      <c r="BF53" s="26"/>
      <c r="BG53" s="26"/>
      <c r="BH53" s="26"/>
      <c r="BI53" s="26"/>
      <c r="BJ53" s="26"/>
      <c r="BK53" s="26"/>
      <c r="BL53" s="23"/>
      <c r="BM53" s="25"/>
      <c r="BN53" s="23"/>
      <c r="BO53" s="26"/>
      <c r="BP53" s="24"/>
      <c r="BQ53" s="23"/>
    </row>
    <row r="54" spans="1:69" ht="15.75" customHeight="1">
      <c r="A54" s="22"/>
      <c r="B54" s="23"/>
      <c r="C54" s="23"/>
      <c r="D54" s="23"/>
      <c r="E54" s="24"/>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5"/>
      <c r="AI54" s="25"/>
      <c r="AJ54" s="25"/>
      <c r="AK54" s="25"/>
      <c r="AL54" s="25"/>
      <c r="AM54" s="25"/>
      <c r="AN54" s="25"/>
      <c r="AO54" s="25"/>
      <c r="AP54" s="25"/>
      <c r="AQ54" s="23"/>
      <c r="AR54" s="23"/>
      <c r="AS54" s="23"/>
      <c r="AT54" s="23"/>
      <c r="AU54" s="23"/>
      <c r="AV54" s="23"/>
      <c r="AW54" s="23"/>
      <c r="AX54" s="26"/>
      <c r="AY54" s="26"/>
      <c r="AZ54" s="26"/>
      <c r="BA54" s="23"/>
      <c r="BB54" s="23"/>
      <c r="BC54" s="26"/>
      <c r="BD54" s="26"/>
      <c r="BE54" s="26"/>
      <c r="BF54" s="26"/>
      <c r="BG54" s="26"/>
      <c r="BH54" s="26"/>
      <c r="BI54" s="26"/>
      <c r="BJ54" s="26"/>
      <c r="BK54" s="26"/>
      <c r="BL54" s="23"/>
      <c r="BM54" s="25"/>
      <c r="BN54" s="23"/>
      <c r="BO54" s="26"/>
      <c r="BP54" s="24"/>
      <c r="BQ54" s="23"/>
    </row>
    <row r="55" spans="1:69" ht="15.75" customHeight="1">
      <c r="A55" s="22"/>
      <c r="B55" s="23"/>
      <c r="C55" s="23"/>
      <c r="D55" s="23"/>
      <c r="E55" s="24"/>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5"/>
      <c r="AI55" s="25"/>
      <c r="AJ55" s="25"/>
      <c r="AK55" s="25"/>
      <c r="AL55" s="25"/>
      <c r="AM55" s="25"/>
      <c r="AN55" s="25"/>
      <c r="AO55" s="25"/>
      <c r="AP55" s="25"/>
      <c r="AQ55" s="23"/>
      <c r="AR55" s="23"/>
      <c r="AS55" s="23"/>
      <c r="AT55" s="23"/>
      <c r="AU55" s="23"/>
      <c r="AV55" s="23"/>
      <c r="AW55" s="23"/>
      <c r="AX55" s="26"/>
      <c r="AY55" s="26"/>
      <c r="AZ55" s="26"/>
      <c r="BA55" s="23"/>
      <c r="BB55" s="23"/>
      <c r="BC55" s="26"/>
      <c r="BD55" s="26"/>
      <c r="BE55" s="26"/>
      <c r="BF55" s="26"/>
      <c r="BG55" s="26"/>
      <c r="BH55" s="26"/>
      <c r="BI55" s="26"/>
      <c r="BJ55" s="26"/>
      <c r="BK55" s="26"/>
      <c r="BL55" s="23"/>
      <c r="BM55" s="25"/>
      <c r="BN55" s="23"/>
      <c r="BO55" s="26"/>
      <c r="BP55" s="24"/>
      <c r="BQ55" s="23"/>
    </row>
    <row r="56" spans="1:69" ht="15.75" customHeight="1">
      <c r="A56" s="22"/>
      <c r="B56" s="23"/>
      <c r="C56" s="23"/>
      <c r="D56" s="23"/>
      <c r="E56" s="24"/>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5"/>
      <c r="AI56" s="25"/>
      <c r="AJ56" s="25"/>
      <c r="AK56" s="25"/>
      <c r="AL56" s="25"/>
      <c r="AM56" s="25"/>
      <c r="AN56" s="25"/>
      <c r="AO56" s="25"/>
      <c r="AP56" s="25"/>
      <c r="AQ56" s="23"/>
      <c r="AR56" s="23"/>
      <c r="AS56" s="23"/>
      <c r="AT56" s="23"/>
      <c r="AU56" s="23"/>
      <c r="AV56" s="23"/>
      <c r="AW56" s="23"/>
      <c r="AX56" s="26"/>
      <c r="AY56" s="26"/>
      <c r="AZ56" s="26"/>
      <c r="BA56" s="23"/>
      <c r="BB56" s="23"/>
      <c r="BC56" s="26"/>
      <c r="BD56" s="26"/>
      <c r="BE56" s="26"/>
      <c r="BF56" s="26"/>
      <c r="BG56" s="26"/>
      <c r="BH56" s="26"/>
      <c r="BI56" s="26"/>
      <c r="BJ56" s="26"/>
      <c r="BK56" s="26"/>
      <c r="BL56" s="23"/>
      <c r="BM56" s="25"/>
      <c r="BN56" s="23"/>
      <c r="BO56" s="26"/>
      <c r="BP56" s="24"/>
      <c r="BQ56" s="23"/>
    </row>
    <row r="57" spans="1:69" ht="15.75" customHeight="1">
      <c r="A57" s="22"/>
      <c r="B57" s="23"/>
      <c r="C57" s="23"/>
      <c r="D57" s="23"/>
      <c r="E57" s="24"/>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5"/>
      <c r="AI57" s="25"/>
      <c r="AJ57" s="25"/>
      <c r="AK57" s="25"/>
      <c r="AL57" s="25"/>
      <c r="AM57" s="25"/>
      <c r="AN57" s="25"/>
      <c r="AO57" s="25"/>
      <c r="AP57" s="25"/>
      <c r="AQ57" s="23"/>
      <c r="AR57" s="23"/>
      <c r="AS57" s="23"/>
      <c r="AT57" s="23"/>
      <c r="AU57" s="23"/>
      <c r="AV57" s="23"/>
      <c r="AW57" s="23"/>
      <c r="AX57" s="26"/>
      <c r="AY57" s="26"/>
      <c r="AZ57" s="26"/>
      <c r="BA57" s="23"/>
      <c r="BB57" s="23"/>
      <c r="BC57" s="26"/>
      <c r="BD57" s="26"/>
      <c r="BE57" s="26"/>
      <c r="BF57" s="26"/>
      <c r="BG57" s="26"/>
      <c r="BH57" s="26"/>
      <c r="BI57" s="26"/>
      <c r="BJ57" s="26"/>
      <c r="BK57" s="26"/>
      <c r="BL57" s="23"/>
      <c r="BM57" s="25"/>
      <c r="BN57" s="23"/>
      <c r="BO57" s="26"/>
      <c r="BP57" s="24"/>
      <c r="BQ57" s="23"/>
    </row>
    <row r="58" spans="1:69" ht="15.75" customHeight="1">
      <c r="A58" s="22"/>
      <c r="B58" s="23"/>
      <c r="C58" s="23"/>
      <c r="D58" s="23"/>
      <c r="E58" s="24"/>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5"/>
      <c r="AI58" s="25"/>
      <c r="AJ58" s="25"/>
      <c r="AK58" s="25"/>
      <c r="AL58" s="25"/>
      <c r="AM58" s="25"/>
      <c r="AN58" s="25"/>
      <c r="AO58" s="25"/>
      <c r="AP58" s="25"/>
      <c r="AQ58" s="23"/>
      <c r="AR58" s="23"/>
      <c r="AS58" s="23"/>
      <c r="AT58" s="23"/>
      <c r="AU58" s="23"/>
      <c r="AV58" s="23"/>
      <c r="AW58" s="23"/>
      <c r="AX58" s="26"/>
      <c r="AY58" s="26"/>
      <c r="AZ58" s="26"/>
      <c r="BA58" s="23"/>
      <c r="BB58" s="23"/>
      <c r="BC58" s="26"/>
      <c r="BD58" s="26"/>
      <c r="BE58" s="26"/>
      <c r="BF58" s="26"/>
      <c r="BG58" s="26"/>
      <c r="BH58" s="26"/>
      <c r="BI58" s="26"/>
      <c r="BJ58" s="26"/>
      <c r="BK58" s="26"/>
      <c r="BL58" s="23"/>
      <c r="BM58" s="25"/>
      <c r="BN58" s="23"/>
      <c r="BO58" s="26"/>
      <c r="BP58" s="24"/>
      <c r="BQ58" s="23"/>
    </row>
    <row r="59" spans="1:69" ht="15.75" customHeight="1">
      <c r="A59" s="22"/>
      <c r="B59" s="23"/>
      <c r="C59" s="23"/>
      <c r="D59" s="23"/>
      <c r="E59" s="24"/>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5"/>
      <c r="AI59" s="25"/>
      <c r="AJ59" s="25"/>
      <c r="AK59" s="25"/>
      <c r="AL59" s="25"/>
      <c r="AM59" s="25"/>
      <c r="AN59" s="25"/>
      <c r="AO59" s="25"/>
      <c r="AP59" s="25"/>
      <c r="AQ59" s="23"/>
      <c r="AR59" s="23"/>
      <c r="AS59" s="23"/>
      <c r="AT59" s="23"/>
      <c r="AU59" s="23"/>
      <c r="AV59" s="23"/>
      <c r="AW59" s="23"/>
      <c r="AX59" s="26"/>
      <c r="AY59" s="26"/>
      <c r="AZ59" s="26"/>
      <c r="BA59" s="23"/>
      <c r="BB59" s="23"/>
      <c r="BC59" s="26"/>
      <c r="BD59" s="26"/>
      <c r="BE59" s="26"/>
      <c r="BF59" s="26"/>
      <c r="BG59" s="26"/>
      <c r="BH59" s="26"/>
      <c r="BI59" s="26"/>
      <c r="BJ59" s="26"/>
      <c r="BK59" s="26"/>
      <c r="BL59" s="23"/>
      <c r="BM59" s="25"/>
      <c r="BN59" s="23"/>
      <c r="BO59" s="26"/>
      <c r="BP59" s="24"/>
      <c r="BQ59" s="23"/>
    </row>
    <row r="60" spans="1:69" ht="15.75" customHeight="1">
      <c r="A60" s="22"/>
      <c r="B60" s="23"/>
      <c r="C60" s="23"/>
      <c r="D60" s="23"/>
      <c r="E60" s="24"/>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5"/>
      <c r="AI60" s="25"/>
      <c r="AJ60" s="25"/>
      <c r="AK60" s="25"/>
      <c r="AL60" s="25"/>
      <c r="AM60" s="25"/>
      <c r="AN60" s="25"/>
      <c r="AO60" s="25"/>
      <c r="AP60" s="25"/>
      <c r="AQ60" s="23"/>
      <c r="AR60" s="23"/>
      <c r="AS60" s="23"/>
      <c r="AT60" s="23"/>
      <c r="AU60" s="23"/>
      <c r="AV60" s="23"/>
      <c r="AW60" s="23"/>
      <c r="AX60" s="26"/>
      <c r="AY60" s="26"/>
      <c r="AZ60" s="26"/>
      <c r="BA60" s="23"/>
      <c r="BB60" s="23"/>
      <c r="BC60" s="26"/>
      <c r="BD60" s="26"/>
      <c r="BE60" s="26"/>
      <c r="BF60" s="26"/>
      <c r="BG60" s="26"/>
      <c r="BH60" s="26"/>
      <c r="BI60" s="26"/>
      <c r="BJ60" s="26"/>
      <c r="BK60" s="26"/>
      <c r="BL60" s="23"/>
      <c r="BM60" s="25"/>
      <c r="BN60" s="23"/>
      <c r="BO60" s="26"/>
      <c r="BP60" s="24"/>
      <c r="BQ60" s="23"/>
    </row>
    <row r="61" spans="1:69" ht="15.75" customHeight="1">
      <c r="A61" s="22"/>
      <c r="B61" s="23"/>
      <c r="C61" s="23"/>
      <c r="D61" s="23"/>
      <c r="E61" s="24"/>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5"/>
      <c r="AI61" s="25"/>
      <c r="AJ61" s="25"/>
      <c r="AK61" s="25"/>
      <c r="AL61" s="25"/>
      <c r="AM61" s="25"/>
      <c r="AN61" s="25"/>
      <c r="AO61" s="25"/>
      <c r="AP61" s="25"/>
      <c r="AQ61" s="23"/>
      <c r="AR61" s="23"/>
      <c r="AS61" s="23"/>
      <c r="AT61" s="23"/>
      <c r="AU61" s="23"/>
      <c r="AV61" s="23"/>
      <c r="AW61" s="23"/>
      <c r="AX61" s="26"/>
      <c r="AY61" s="26"/>
      <c r="AZ61" s="26"/>
      <c r="BA61" s="23"/>
      <c r="BB61" s="23"/>
      <c r="BC61" s="26"/>
      <c r="BD61" s="26"/>
      <c r="BE61" s="26"/>
      <c r="BF61" s="26"/>
      <c r="BG61" s="26"/>
      <c r="BH61" s="26"/>
      <c r="BI61" s="26"/>
      <c r="BJ61" s="26"/>
      <c r="BK61" s="26"/>
      <c r="BL61" s="23"/>
      <c r="BM61" s="25"/>
      <c r="BN61" s="23"/>
      <c r="BO61" s="26"/>
      <c r="BP61" s="24"/>
      <c r="BQ61" s="23"/>
    </row>
    <row r="62" spans="1:69" ht="15.75" customHeight="1">
      <c r="A62" s="22"/>
      <c r="B62" s="23"/>
      <c r="C62" s="23"/>
      <c r="D62" s="23"/>
      <c r="E62" s="24"/>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5"/>
      <c r="AI62" s="25"/>
      <c r="AJ62" s="25"/>
      <c r="AK62" s="25"/>
      <c r="AL62" s="25"/>
      <c r="AM62" s="25"/>
      <c r="AN62" s="25"/>
      <c r="AO62" s="25"/>
      <c r="AP62" s="25"/>
      <c r="AQ62" s="23"/>
      <c r="AR62" s="23"/>
      <c r="AS62" s="23"/>
      <c r="AT62" s="23"/>
      <c r="AU62" s="23"/>
      <c r="AV62" s="23"/>
      <c r="AW62" s="23"/>
      <c r="AX62" s="26"/>
      <c r="AY62" s="26"/>
      <c r="AZ62" s="26"/>
      <c r="BA62" s="23"/>
      <c r="BB62" s="23"/>
      <c r="BC62" s="26"/>
      <c r="BD62" s="26"/>
      <c r="BE62" s="26"/>
      <c r="BF62" s="26"/>
      <c r="BG62" s="26"/>
      <c r="BH62" s="26"/>
      <c r="BI62" s="26"/>
      <c r="BJ62" s="26"/>
      <c r="BK62" s="26"/>
      <c r="BL62" s="23"/>
      <c r="BM62" s="25"/>
      <c r="BN62" s="23"/>
      <c r="BO62" s="26"/>
      <c r="BP62" s="24"/>
      <c r="BQ62" s="23"/>
    </row>
    <row r="63" spans="1:69" ht="15.75" customHeight="1">
      <c r="A63" s="22"/>
      <c r="B63" s="23"/>
      <c r="C63" s="23"/>
      <c r="D63" s="23"/>
      <c r="E63" s="24"/>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5"/>
      <c r="AI63" s="25"/>
      <c r="AJ63" s="25"/>
      <c r="AK63" s="25"/>
      <c r="AL63" s="25"/>
      <c r="AM63" s="25"/>
      <c r="AN63" s="25"/>
      <c r="AO63" s="25"/>
      <c r="AP63" s="25"/>
      <c r="AQ63" s="23"/>
      <c r="AR63" s="23"/>
      <c r="AS63" s="23"/>
      <c r="AT63" s="23"/>
      <c r="AU63" s="23"/>
      <c r="AV63" s="23"/>
      <c r="AW63" s="23"/>
      <c r="AX63" s="26"/>
      <c r="AY63" s="26"/>
      <c r="AZ63" s="26"/>
      <c r="BA63" s="23"/>
      <c r="BB63" s="23"/>
      <c r="BC63" s="26"/>
      <c r="BD63" s="26"/>
      <c r="BE63" s="26"/>
      <c r="BF63" s="26"/>
      <c r="BG63" s="26"/>
      <c r="BH63" s="26"/>
      <c r="BI63" s="26"/>
      <c r="BJ63" s="26"/>
      <c r="BK63" s="26"/>
      <c r="BL63" s="23"/>
      <c r="BM63" s="25"/>
      <c r="BN63" s="23"/>
      <c r="BO63" s="26"/>
      <c r="BP63" s="24"/>
      <c r="BQ63" s="23"/>
    </row>
    <row r="64" spans="1:69" ht="15.75" customHeight="1">
      <c r="A64" s="22"/>
      <c r="B64" s="23"/>
      <c r="C64" s="23"/>
      <c r="D64" s="23"/>
      <c r="E64" s="24"/>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5"/>
      <c r="AI64" s="25"/>
      <c r="AJ64" s="25"/>
      <c r="AK64" s="25"/>
      <c r="AL64" s="25"/>
      <c r="AM64" s="25"/>
      <c r="AN64" s="25"/>
      <c r="AO64" s="25"/>
      <c r="AP64" s="25"/>
      <c r="AQ64" s="23"/>
      <c r="AR64" s="23"/>
      <c r="AS64" s="23"/>
      <c r="AT64" s="23"/>
      <c r="AU64" s="23"/>
      <c r="AV64" s="23"/>
      <c r="AW64" s="23"/>
      <c r="AX64" s="26"/>
      <c r="AY64" s="26"/>
      <c r="AZ64" s="26"/>
      <c r="BA64" s="23"/>
      <c r="BB64" s="23"/>
      <c r="BC64" s="26"/>
      <c r="BD64" s="26"/>
      <c r="BE64" s="26"/>
      <c r="BF64" s="26"/>
      <c r="BG64" s="26"/>
      <c r="BH64" s="26"/>
      <c r="BI64" s="26"/>
      <c r="BJ64" s="26"/>
      <c r="BK64" s="26"/>
      <c r="BL64" s="23"/>
      <c r="BM64" s="25"/>
      <c r="BN64" s="23"/>
      <c r="BO64" s="26"/>
      <c r="BP64" s="24"/>
      <c r="BQ64" s="23"/>
    </row>
    <row r="65" spans="1:69" ht="15.75" customHeight="1">
      <c r="A65" s="22"/>
      <c r="B65" s="23"/>
      <c r="C65" s="23"/>
      <c r="D65" s="23"/>
      <c r="E65" s="24"/>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5"/>
      <c r="AI65" s="25"/>
      <c r="AJ65" s="25"/>
      <c r="AK65" s="25"/>
      <c r="AL65" s="25"/>
      <c r="AM65" s="25"/>
      <c r="AN65" s="25"/>
      <c r="AO65" s="25"/>
      <c r="AP65" s="25"/>
      <c r="AQ65" s="23"/>
      <c r="AR65" s="23"/>
      <c r="AS65" s="23"/>
      <c r="AT65" s="23"/>
      <c r="AU65" s="23"/>
      <c r="AV65" s="23"/>
      <c r="AW65" s="23"/>
      <c r="AX65" s="26"/>
      <c r="AY65" s="26"/>
      <c r="AZ65" s="26"/>
      <c r="BA65" s="23"/>
      <c r="BB65" s="23"/>
      <c r="BC65" s="26"/>
      <c r="BD65" s="26"/>
      <c r="BE65" s="26"/>
      <c r="BF65" s="26"/>
      <c r="BG65" s="26"/>
      <c r="BH65" s="26"/>
      <c r="BI65" s="26"/>
      <c r="BJ65" s="26"/>
      <c r="BK65" s="26"/>
      <c r="BL65" s="23"/>
      <c r="BM65" s="25"/>
      <c r="BN65" s="23"/>
      <c r="BO65" s="26"/>
      <c r="BP65" s="24"/>
      <c r="BQ65" s="23"/>
    </row>
    <row r="66" spans="1:69" ht="15.75" customHeight="1">
      <c r="A66" s="22"/>
      <c r="B66" s="23"/>
      <c r="C66" s="23"/>
      <c r="D66" s="23"/>
      <c r="E66" s="24"/>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5"/>
      <c r="AI66" s="25"/>
      <c r="AJ66" s="25"/>
      <c r="AK66" s="25"/>
      <c r="AL66" s="25"/>
      <c r="AM66" s="25"/>
      <c r="AN66" s="25"/>
      <c r="AO66" s="25"/>
      <c r="AP66" s="25"/>
      <c r="AQ66" s="23"/>
      <c r="AR66" s="23"/>
      <c r="AS66" s="23"/>
      <c r="AT66" s="23"/>
      <c r="AU66" s="23"/>
      <c r="AV66" s="23"/>
      <c r="AW66" s="23"/>
      <c r="AX66" s="26"/>
      <c r="AY66" s="26"/>
      <c r="AZ66" s="26"/>
      <c r="BA66" s="23"/>
      <c r="BB66" s="23"/>
      <c r="BC66" s="26"/>
      <c r="BD66" s="26"/>
      <c r="BE66" s="26"/>
      <c r="BF66" s="26"/>
      <c r="BG66" s="26"/>
      <c r="BH66" s="26"/>
      <c r="BI66" s="26"/>
      <c r="BJ66" s="26"/>
      <c r="BK66" s="26"/>
      <c r="BL66" s="23"/>
      <c r="BM66" s="25"/>
      <c r="BN66" s="23"/>
      <c r="BO66" s="26"/>
      <c r="BP66" s="24"/>
      <c r="BQ66" s="23"/>
    </row>
    <row r="67" spans="1:69" ht="15.75" customHeight="1">
      <c r="A67" s="22"/>
      <c r="B67" s="23"/>
      <c r="C67" s="23"/>
      <c r="D67" s="23"/>
      <c r="E67" s="24"/>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5"/>
      <c r="AI67" s="25"/>
      <c r="AJ67" s="25"/>
      <c r="AK67" s="25"/>
      <c r="AL67" s="25"/>
      <c r="AM67" s="25"/>
      <c r="AN67" s="25"/>
      <c r="AO67" s="25"/>
      <c r="AP67" s="25"/>
      <c r="AQ67" s="23"/>
      <c r="AR67" s="23"/>
      <c r="AS67" s="23"/>
      <c r="AT67" s="23"/>
      <c r="AU67" s="23"/>
      <c r="AV67" s="23"/>
      <c r="AW67" s="23"/>
      <c r="AX67" s="26"/>
      <c r="AY67" s="26"/>
      <c r="AZ67" s="26"/>
      <c r="BA67" s="23"/>
      <c r="BB67" s="23"/>
      <c r="BC67" s="26"/>
      <c r="BD67" s="26"/>
      <c r="BE67" s="26"/>
      <c r="BF67" s="26"/>
      <c r="BG67" s="26"/>
      <c r="BH67" s="26"/>
      <c r="BI67" s="26"/>
      <c r="BJ67" s="26"/>
      <c r="BK67" s="26"/>
      <c r="BL67" s="23"/>
      <c r="BM67" s="25"/>
      <c r="BN67" s="23"/>
      <c r="BO67" s="26"/>
      <c r="BP67" s="24"/>
      <c r="BQ67" s="23"/>
    </row>
    <row r="68" spans="1:69" ht="15.75" customHeight="1">
      <c r="A68" s="22"/>
      <c r="B68" s="23"/>
      <c r="C68" s="23"/>
      <c r="D68" s="23"/>
      <c r="E68" s="24"/>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5"/>
      <c r="AI68" s="25"/>
      <c r="AJ68" s="25"/>
      <c r="AK68" s="25"/>
      <c r="AL68" s="25"/>
      <c r="AM68" s="25"/>
      <c r="AN68" s="25"/>
      <c r="AO68" s="25"/>
      <c r="AP68" s="25"/>
      <c r="AQ68" s="23"/>
      <c r="AR68" s="23"/>
      <c r="AS68" s="23"/>
      <c r="AT68" s="23"/>
      <c r="AU68" s="23"/>
      <c r="AV68" s="23"/>
      <c r="AW68" s="23"/>
      <c r="AX68" s="26"/>
      <c r="AY68" s="26"/>
      <c r="AZ68" s="26"/>
      <c r="BA68" s="23"/>
      <c r="BB68" s="23"/>
      <c r="BC68" s="26"/>
      <c r="BD68" s="26"/>
      <c r="BE68" s="26"/>
      <c r="BF68" s="26"/>
      <c r="BG68" s="26"/>
      <c r="BH68" s="26"/>
      <c r="BI68" s="26"/>
      <c r="BJ68" s="26"/>
      <c r="BK68" s="26"/>
      <c r="BL68" s="23"/>
      <c r="BM68" s="25"/>
      <c r="BN68" s="23"/>
      <c r="BO68" s="26"/>
      <c r="BP68" s="24"/>
      <c r="BQ68" s="23"/>
    </row>
    <row r="69" spans="1:69" ht="15.75" customHeight="1">
      <c r="A69" s="22"/>
      <c r="B69" s="23"/>
      <c r="C69" s="23"/>
      <c r="D69" s="23"/>
      <c r="E69" s="24"/>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5"/>
      <c r="AI69" s="25"/>
      <c r="AJ69" s="25"/>
      <c r="AK69" s="25"/>
      <c r="AL69" s="25"/>
      <c r="AM69" s="25"/>
      <c r="AN69" s="25"/>
      <c r="AO69" s="25"/>
      <c r="AP69" s="25"/>
      <c r="AQ69" s="23"/>
      <c r="AR69" s="23"/>
      <c r="AS69" s="23"/>
      <c r="AT69" s="23"/>
      <c r="AU69" s="23"/>
      <c r="AV69" s="23"/>
      <c r="AW69" s="23"/>
      <c r="AX69" s="26"/>
      <c r="AY69" s="26"/>
      <c r="AZ69" s="26"/>
      <c r="BA69" s="23"/>
      <c r="BB69" s="23"/>
      <c r="BC69" s="26"/>
      <c r="BD69" s="26"/>
      <c r="BE69" s="26"/>
      <c r="BF69" s="26"/>
      <c r="BG69" s="26"/>
      <c r="BH69" s="26"/>
      <c r="BI69" s="26"/>
      <c r="BJ69" s="26"/>
      <c r="BK69" s="26"/>
      <c r="BL69" s="23"/>
      <c r="BM69" s="25"/>
      <c r="BN69" s="23"/>
      <c r="BO69" s="26"/>
      <c r="BP69" s="24"/>
      <c r="BQ69" s="23"/>
    </row>
    <row r="70" spans="1:69" ht="15.75" customHeight="1">
      <c r="A70" s="22"/>
      <c r="B70" s="23"/>
      <c r="C70" s="23"/>
      <c r="D70" s="23"/>
      <c r="E70" s="24"/>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5"/>
      <c r="AI70" s="25"/>
      <c r="AJ70" s="25"/>
      <c r="AK70" s="25"/>
      <c r="AL70" s="25"/>
      <c r="AM70" s="25"/>
      <c r="AN70" s="25"/>
      <c r="AO70" s="25"/>
      <c r="AP70" s="25"/>
      <c r="AQ70" s="23"/>
      <c r="AR70" s="23"/>
      <c r="AS70" s="23"/>
      <c r="AT70" s="23"/>
      <c r="AU70" s="23"/>
      <c r="AV70" s="23"/>
      <c r="AW70" s="23"/>
      <c r="AX70" s="26"/>
      <c r="AY70" s="26"/>
      <c r="AZ70" s="26"/>
      <c r="BA70" s="23"/>
      <c r="BB70" s="23"/>
      <c r="BC70" s="26"/>
      <c r="BD70" s="26"/>
      <c r="BE70" s="26"/>
      <c r="BF70" s="26"/>
      <c r="BG70" s="26"/>
      <c r="BH70" s="26"/>
      <c r="BI70" s="26"/>
      <c r="BJ70" s="26"/>
      <c r="BK70" s="26"/>
      <c r="BL70" s="23"/>
      <c r="BM70" s="25"/>
      <c r="BN70" s="23"/>
      <c r="BO70" s="26"/>
      <c r="BP70" s="24"/>
      <c r="BQ70" s="23"/>
    </row>
    <row r="71" spans="1:69" ht="15.75" customHeight="1">
      <c r="A71" s="22"/>
      <c r="B71" s="23"/>
      <c r="C71" s="23"/>
      <c r="D71" s="23"/>
      <c r="E71" s="24"/>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5"/>
      <c r="AI71" s="25"/>
      <c r="AJ71" s="25"/>
      <c r="AK71" s="25"/>
      <c r="AL71" s="25"/>
      <c r="AM71" s="25"/>
      <c r="AN71" s="25"/>
      <c r="AO71" s="25"/>
      <c r="AP71" s="25"/>
      <c r="AQ71" s="23"/>
      <c r="AR71" s="23"/>
      <c r="AS71" s="23"/>
      <c r="AT71" s="23"/>
      <c r="AU71" s="23"/>
      <c r="AV71" s="23"/>
      <c r="AW71" s="23"/>
      <c r="AX71" s="26"/>
      <c r="AY71" s="26"/>
      <c r="AZ71" s="26"/>
      <c r="BA71" s="23"/>
      <c r="BB71" s="23"/>
      <c r="BC71" s="26"/>
      <c r="BD71" s="26"/>
      <c r="BE71" s="26"/>
      <c r="BF71" s="26"/>
      <c r="BG71" s="26"/>
      <c r="BH71" s="26"/>
      <c r="BI71" s="26"/>
      <c r="BJ71" s="26"/>
      <c r="BK71" s="26"/>
      <c r="BL71" s="23"/>
      <c r="BM71" s="25"/>
      <c r="BN71" s="23"/>
      <c r="BO71" s="26"/>
      <c r="BP71" s="24"/>
      <c r="BQ71" s="23"/>
    </row>
    <row r="72" spans="1:69" ht="15.75" customHeight="1">
      <c r="A72" s="22"/>
      <c r="B72" s="23"/>
      <c r="C72" s="23"/>
      <c r="D72" s="23"/>
      <c r="E72" s="24"/>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5"/>
      <c r="AI72" s="25"/>
      <c r="AJ72" s="25"/>
      <c r="AK72" s="25"/>
      <c r="AL72" s="25"/>
      <c r="AM72" s="25"/>
      <c r="AN72" s="25"/>
      <c r="AO72" s="25"/>
      <c r="AP72" s="25"/>
      <c r="AQ72" s="23"/>
      <c r="AR72" s="23"/>
      <c r="AS72" s="23"/>
      <c r="AT72" s="23"/>
      <c r="AU72" s="23"/>
      <c r="AV72" s="23"/>
      <c r="AW72" s="23"/>
      <c r="AX72" s="26"/>
      <c r="AY72" s="26"/>
      <c r="AZ72" s="26"/>
      <c r="BA72" s="23"/>
      <c r="BB72" s="23"/>
      <c r="BC72" s="26"/>
      <c r="BD72" s="26"/>
      <c r="BE72" s="26"/>
      <c r="BF72" s="26"/>
      <c r="BG72" s="26"/>
      <c r="BH72" s="26"/>
      <c r="BI72" s="26"/>
      <c r="BJ72" s="26"/>
      <c r="BK72" s="26"/>
      <c r="BL72" s="23"/>
      <c r="BM72" s="25"/>
      <c r="BN72" s="23"/>
      <c r="BO72" s="26"/>
      <c r="BP72" s="24"/>
      <c r="BQ72" s="23"/>
    </row>
    <row r="73" spans="1:69" ht="15.75" customHeight="1">
      <c r="A73" s="22"/>
      <c r="B73" s="23"/>
      <c r="C73" s="23"/>
      <c r="D73" s="23"/>
      <c r="E73" s="24"/>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5"/>
      <c r="AI73" s="25"/>
      <c r="AJ73" s="25"/>
      <c r="AK73" s="25"/>
      <c r="AL73" s="25"/>
      <c r="AM73" s="25"/>
      <c r="AN73" s="25"/>
      <c r="AO73" s="25"/>
      <c r="AP73" s="25"/>
      <c r="AQ73" s="23"/>
      <c r="AR73" s="23"/>
      <c r="AS73" s="23"/>
      <c r="AT73" s="23"/>
      <c r="AU73" s="23"/>
      <c r="AV73" s="23"/>
      <c r="AW73" s="23"/>
      <c r="AX73" s="26"/>
      <c r="AY73" s="26"/>
      <c r="AZ73" s="26"/>
      <c r="BA73" s="23"/>
      <c r="BB73" s="23"/>
      <c r="BC73" s="26"/>
      <c r="BD73" s="26"/>
      <c r="BE73" s="26"/>
      <c r="BF73" s="26"/>
      <c r="BG73" s="26"/>
      <c r="BH73" s="26"/>
      <c r="BI73" s="26"/>
      <c r="BJ73" s="26"/>
      <c r="BK73" s="26"/>
      <c r="BL73" s="23"/>
      <c r="BM73" s="25"/>
      <c r="BN73" s="23"/>
      <c r="BO73" s="26"/>
      <c r="BP73" s="24"/>
      <c r="BQ73" s="23"/>
    </row>
    <row r="74" spans="1:69" ht="15.75" customHeight="1">
      <c r="A74" s="22"/>
      <c r="B74" s="23"/>
      <c r="C74" s="23"/>
      <c r="D74" s="23"/>
      <c r="E74" s="24"/>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5"/>
      <c r="AI74" s="25"/>
      <c r="AJ74" s="25"/>
      <c r="AK74" s="25"/>
      <c r="AL74" s="25"/>
      <c r="AM74" s="25"/>
      <c r="AN74" s="25"/>
      <c r="AO74" s="25"/>
      <c r="AP74" s="25"/>
      <c r="AQ74" s="23"/>
      <c r="AR74" s="23"/>
      <c r="AS74" s="23"/>
      <c r="AT74" s="23"/>
      <c r="AU74" s="23"/>
      <c r="AV74" s="23"/>
      <c r="AW74" s="23"/>
      <c r="AX74" s="26"/>
      <c r="AY74" s="26"/>
      <c r="AZ74" s="26"/>
      <c r="BA74" s="23"/>
      <c r="BB74" s="23"/>
      <c r="BC74" s="26"/>
      <c r="BD74" s="26"/>
      <c r="BE74" s="26"/>
      <c r="BF74" s="26"/>
      <c r="BG74" s="26"/>
      <c r="BH74" s="26"/>
      <c r="BI74" s="26"/>
      <c r="BJ74" s="26"/>
      <c r="BK74" s="26"/>
      <c r="BL74" s="23"/>
      <c r="BM74" s="25"/>
      <c r="BN74" s="23"/>
      <c r="BO74" s="26"/>
      <c r="BP74" s="24"/>
      <c r="BQ74" s="23"/>
    </row>
    <row r="75" spans="1:69" ht="15.75" customHeight="1">
      <c r="A75" s="22"/>
      <c r="B75" s="23"/>
      <c r="C75" s="23"/>
      <c r="D75" s="23"/>
      <c r="E75" s="24"/>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5"/>
      <c r="AI75" s="25"/>
      <c r="AJ75" s="25"/>
      <c r="AK75" s="25"/>
      <c r="AL75" s="25"/>
      <c r="AM75" s="25"/>
      <c r="AN75" s="25"/>
      <c r="AO75" s="25"/>
      <c r="AP75" s="25"/>
      <c r="AQ75" s="23"/>
      <c r="AR75" s="23"/>
      <c r="AS75" s="23"/>
      <c r="AT75" s="23"/>
      <c r="AU75" s="23"/>
      <c r="AV75" s="23"/>
      <c r="AW75" s="23"/>
      <c r="AX75" s="26"/>
      <c r="AY75" s="26"/>
      <c r="AZ75" s="26"/>
      <c r="BA75" s="23"/>
      <c r="BB75" s="23"/>
      <c r="BC75" s="26"/>
      <c r="BD75" s="26"/>
      <c r="BE75" s="26"/>
      <c r="BF75" s="26"/>
      <c r="BG75" s="26"/>
      <c r="BH75" s="26"/>
      <c r="BI75" s="26"/>
      <c r="BJ75" s="26"/>
      <c r="BK75" s="26"/>
      <c r="BL75" s="23"/>
      <c r="BM75" s="25"/>
      <c r="BN75" s="23"/>
      <c r="BO75" s="26"/>
      <c r="BP75" s="24"/>
      <c r="BQ75" s="23"/>
    </row>
    <row r="76" spans="1:69" ht="15.75" customHeight="1">
      <c r="A76" s="22"/>
      <c r="B76" s="23"/>
      <c r="C76" s="23"/>
      <c r="D76" s="23"/>
      <c r="E76" s="24"/>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5"/>
      <c r="AI76" s="25"/>
      <c r="AJ76" s="25"/>
      <c r="AK76" s="25"/>
      <c r="AL76" s="25"/>
      <c r="AM76" s="25"/>
      <c r="AN76" s="25"/>
      <c r="AO76" s="25"/>
      <c r="AP76" s="25"/>
      <c r="AQ76" s="23"/>
      <c r="AR76" s="23"/>
      <c r="AS76" s="23"/>
      <c r="AT76" s="23"/>
      <c r="AU76" s="23"/>
      <c r="AV76" s="23"/>
      <c r="AW76" s="23"/>
      <c r="AX76" s="26"/>
      <c r="AY76" s="26"/>
      <c r="AZ76" s="26"/>
      <c r="BA76" s="23"/>
      <c r="BB76" s="23"/>
      <c r="BC76" s="26"/>
      <c r="BD76" s="26"/>
      <c r="BE76" s="26"/>
      <c r="BF76" s="26"/>
      <c r="BG76" s="26"/>
      <c r="BH76" s="26"/>
      <c r="BI76" s="26"/>
      <c r="BJ76" s="26"/>
      <c r="BK76" s="26"/>
      <c r="BL76" s="23"/>
      <c r="BM76" s="25"/>
      <c r="BN76" s="23"/>
      <c r="BO76" s="26"/>
      <c r="BP76" s="24"/>
      <c r="BQ76" s="23"/>
    </row>
    <row r="77" spans="1:69" ht="15.75" customHeight="1">
      <c r="A77" s="22"/>
      <c r="B77" s="23"/>
      <c r="C77" s="23"/>
      <c r="D77" s="23"/>
      <c r="E77" s="24"/>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5"/>
      <c r="AI77" s="25"/>
      <c r="AJ77" s="25"/>
      <c r="AK77" s="25"/>
      <c r="AL77" s="25"/>
      <c r="AM77" s="25"/>
      <c r="AN77" s="25"/>
      <c r="AO77" s="25"/>
      <c r="AP77" s="25"/>
      <c r="AQ77" s="23"/>
      <c r="AR77" s="23"/>
      <c r="AS77" s="23"/>
      <c r="AT77" s="23"/>
      <c r="AU77" s="23"/>
      <c r="AV77" s="23"/>
      <c r="AW77" s="23"/>
      <c r="AX77" s="26"/>
      <c r="AY77" s="26"/>
      <c r="AZ77" s="26"/>
      <c r="BA77" s="23"/>
      <c r="BB77" s="23"/>
      <c r="BC77" s="26"/>
      <c r="BD77" s="26"/>
      <c r="BE77" s="26"/>
      <c r="BF77" s="26"/>
      <c r="BG77" s="26"/>
      <c r="BH77" s="26"/>
      <c r="BI77" s="26"/>
      <c r="BJ77" s="26"/>
      <c r="BK77" s="26"/>
      <c r="BL77" s="23"/>
      <c r="BM77" s="25"/>
      <c r="BN77" s="23"/>
      <c r="BO77" s="26"/>
      <c r="BP77" s="24"/>
      <c r="BQ77" s="23"/>
    </row>
    <row r="78" spans="1:69" ht="15.75" customHeight="1">
      <c r="A78" s="22"/>
      <c r="B78" s="23"/>
      <c r="C78" s="23"/>
      <c r="D78" s="23"/>
      <c r="E78" s="24"/>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5"/>
      <c r="AI78" s="25"/>
      <c r="AJ78" s="25"/>
      <c r="AK78" s="25"/>
      <c r="AL78" s="25"/>
      <c r="AM78" s="25"/>
      <c r="AN78" s="25"/>
      <c r="AO78" s="25"/>
      <c r="AP78" s="25"/>
      <c r="AQ78" s="23"/>
      <c r="AR78" s="23"/>
      <c r="AS78" s="23"/>
      <c r="AT78" s="23"/>
      <c r="AU78" s="23"/>
      <c r="AV78" s="23"/>
      <c r="AW78" s="23"/>
      <c r="AX78" s="26"/>
      <c r="AY78" s="26"/>
      <c r="AZ78" s="26"/>
      <c r="BA78" s="23"/>
      <c r="BB78" s="23"/>
      <c r="BC78" s="26"/>
      <c r="BD78" s="26"/>
      <c r="BE78" s="26"/>
      <c r="BF78" s="26"/>
      <c r="BG78" s="26"/>
      <c r="BH78" s="26"/>
      <c r="BI78" s="26"/>
      <c r="BJ78" s="26"/>
      <c r="BK78" s="26"/>
      <c r="BL78" s="23"/>
      <c r="BM78" s="25"/>
      <c r="BN78" s="23"/>
      <c r="BO78" s="26"/>
      <c r="BP78" s="24"/>
      <c r="BQ78" s="23"/>
    </row>
    <row r="79" spans="1:69" ht="15.75" customHeight="1">
      <c r="A79" s="22"/>
      <c r="B79" s="23"/>
      <c r="C79" s="23"/>
      <c r="D79" s="23"/>
      <c r="E79" s="24"/>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5"/>
      <c r="AI79" s="25"/>
      <c r="AJ79" s="25"/>
      <c r="AK79" s="25"/>
      <c r="AL79" s="25"/>
      <c r="AM79" s="25"/>
      <c r="AN79" s="25"/>
      <c r="AO79" s="25"/>
      <c r="AP79" s="25"/>
      <c r="AQ79" s="23"/>
      <c r="AR79" s="23"/>
      <c r="AS79" s="23"/>
      <c r="AT79" s="23"/>
      <c r="AU79" s="23"/>
      <c r="AV79" s="23"/>
      <c r="AW79" s="23"/>
      <c r="AX79" s="26"/>
      <c r="AY79" s="26"/>
      <c r="AZ79" s="26"/>
      <c r="BA79" s="23"/>
      <c r="BB79" s="23"/>
      <c r="BC79" s="26"/>
      <c r="BD79" s="26"/>
      <c r="BE79" s="26"/>
      <c r="BF79" s="26"/>
      <c r="BG79" s="26"/>
      <c r="BH79" s="26"/>
      <c r="BI79" s="26"/>
      <c r="BJ79" s="26"/>
      <c r="BK79" s="26"/>
      <c r="BL79" s="23"/>
      <c r="BM79" s="25"/>
      <c r="BN79" s="23"/>
      <c r="BO79" s="26"/>
      <c r="BP79" s="24"/>
      <c r="BQ79" s="23"/>
    </row>
    <row r="80" spans="1:69" ht="15.75" customHeight="1">
      <c r="A80" s="22"/>
      <c r="B80" s="23"/>
      <c r="C80" s="23"/>
      <c r="D80" s="23"/>
      <c r="E80" s="24"/>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5"/>
      <c r="AI80" s="25"/>
      <c r="AJ80" s="25"/>
      <c r="AK80" s="25"/>
      <c r="AL80" s="25"/>
      <c r="AM80" s="25"/>
      <c r="AN80" s="25"/>
      <c r="AO80" s="25"/>
      <c r="AP80" s="25"/>
      <c r="AQ80" s="23"/>
      <c r="AR80" s="23"/>
      <c r="AS80" s="23"/>
      <c r="AT80" s="23"/>
      <c r="AU80" s="23"/>
      <c r="AV80" s="23"/>
      <c r="AW80" s="23"/>
      <c r="AX80" s="26"/>
      <c r="AY80" s="26"/>
      <c r="AZ80" s="26"/>
      <c r="BA80" s="23"/>
      <c r="BB80" s="23"/>
      <c r="BC80" s="26"/>
      <c r="BD80" s="26"/>
      <c r="BE80" s="26"/>
      <c r="BF80" s="26"/>
      <c r="BG80" s="26"/>
      <c r="BH80" s="26"/>
      <c r="BI80" s="26"/>
      <c r="BJ80" s="26"/>
      <c r="BK80" s="26"/>
      <c r="BL80" s="23"/>
      <c r="BM80" s="25"/>
      <c r="BN80" s="23"/>
      <c r="BO80" s="26"/>
      <c r="BP80" s="24"/>
      <c r="BQ80" s="23"/>
    </row>
    <row r="81" spans="1:69" ht="15.75" customHeight="1">
      <c r="A81" s="22"/>
      <c r="B81" s="23"/>
      <c r="C81" s="23"/>
      <c r="D81" s="23"/>
      <c r="E81" s="24"/>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5"/>
      <c r="AI81" s="25"/>
      <c r="AJ81" s="25"/>
      <c r="AK81" s="25"/>
      <c r="AL81" s="25"/>
      <c r="AM81" s="25"/>
      <c r="AN81" s="25"/>
      <c r="AO81" s="25"/>
      <c r="AP81" s="25"/>
      <c r="AQ81" s="23"/>
      <c r="AR81" s="23"/>
      <c r="AS81" s="23"/>
      <c r="AT81" s="23"/>
      <c r="AU81" s="23"/>
      <c r="AV81" s="23"/>
      <c r="AW81" s="23"/>
      <c r="AX81" s="26"/>
      <c r="AY81" s="26"/>
      <c r="AZ81" s="26"/>
      <c r="BA81" s="23"/>
      <c r="BB81" s="23"/>
      <c r="BC81" s="26"/>
      <c r="BD81" s="26"/>
      <c r="BE81" s="26"/>
      <c r="BF81" s="26"/>
      <c r="BG81" s="26"/>
      <c r="BH81" s="26"/>
      <c r="BI81" s="26"/>
      <c r="BJ81" s="26"/>
      <c r="BK81" s="26"/>
      <c r="BL81" s="23"/>
      <c r="BM81" s="25"/>
      <c r="BN81" s="23"/>
      <c r="BO81" s="26"/>
      <c r="BP81" s="24"/>
      <c r="BQ81" s="23"/>
    </row>
    <row r="82" spans="1:69" ht="15.75" customHeight="1">
      <c r="A82" s="22"/>
      <c r="B82" s="23"/>
      <c r="C82" s="23"/>
      <c r="D82" s="23"/>
      <c r="E82" s="24"/>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5"/>
      <c r="AI82" s="25"/>
      <c r="AJ82" s="25"/>
      <c r="AK82" s="25"/>
      <c r="AL82" s="25"/>
      <c r="AM82" s="25"/>
      <c r="AN82" s="25"/>
      <c r="AO82" s="25"/>
      <c r="AP82" s="25"/>
      <c r="AQ82" s="23"/>
      <c r="AR82" s="23"/>
      <c r="AS82" s="23"/>
      <c r="AT82" s="23"/>
      <c r="AU82" s="23"/>
      <c r="AV82" s="23"/>
      <c r="AW82" s="23"/>
      <c r="AX82" s="26"/>
      <c r="AY82" s="26"/>
      <c r="AZ82" s="26"/>
      <c r="BA82" s="23"/>
      <c r="BB82" s="23"/>
      <c r="BC82" s="26"/>
      <c r="BD82" s="26"/>
      <c r="BE82" s="26"/>
      <c r="BF82" s="26"/>
      <c r="BG82" s="26"/>
      <c r="BH82" s="26"/>
      <c r="BI82" s="26"/>
      <c r="BJ82" s="26"/>
      <c r="BK82" s="26"/>
      <c r="BL82" s="23"/>
      <c r="BM82" s="25"/>
      <c r="BN82" s="23"/>
      <c r="BO82" s="26"/>
      <c r="BP82" s="24"/>
      <c r="BQ82" s="23"/>
    </row>
    <row r="83" spans="1:69" ht="15.75" customHeight="1">
      <c r="A83" s="22"/>
      <c r="B83" s="23"/>
      <c r="C83" s="23"/>
      <c r="D83" s="23"/>
      <c r="E83" s="24"/>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5"/>
      <c r="AI83" s="25"/>
      <c r="AJ83" s="25"/>
      <c r="AK83" s="25"/>
      <c r="AL83" s="25"/>
      <c r="AM83" s="25"/>
      <c r="AN83" s="25"/>
      <c r="AO83" s="25"/>
      <c r="AP83" s="25"/>
      <c r="AQ83" s="23"/>
      <c r="AR83" s="23"/>
      <c r="AS83" s="23"/>
      <c r="AT83" s="23"/>
      <c r="AU83" s="23"/>
      <c r="AV83" s="23"/>
      <c r="AW83" s="23"/>
      <c r="AX83" s="26"/>
      <c r="AY83" s="26"/>
      <c r="AZ83" s="26"/>
      <c r="BA83" s="23"/>
      <c r="BB83" s="23"/>
      <c r="BC83" s="26"/>
      <c r="BD83" s="26"/>
      <c r="BE83" s="26"/>
      <c r="BF83" s="26"/>
      <c r="BG83" s="26"/>
      <c r="BH83" s="26"/>
      <c r="BI83" s="26"/>
      <c r="BJ83" s="26"/>
      <c r="BK83" s="26"/>
      <c r="BL83" s="23"/>
      <c r="BM83" s="25"/>
      <c r="BN83" s="23"/>
      <c r="BO83" s="26"/>
      <c r="BP83" s="24"/>
      <c r="BQ83" s="23"/>
    </row>
    <row r="84" spans="1:69" ht="15.75" customHeight="1">
      <c r="A84" s="22"/>
      <c r="B84" s="23"/>
      <c r="C84" s="23"/>
      <c r="D84" s="23"/>
      <c r="E84" s="24"/>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5"/>
      <c r="AI84" s="25"/>
      <c r="AJ84" s="25"/>
      <c r="AK84" s="25"/>
      <c r="AL84" s="25"/>
      <c r="AM84" s="25"/>
      <c r="AN84" s="25"/>
      <c r="AO84" s="25"/>
      <c r="AP84" s="25"/>
      <c r="AQ84" s="23"/>
      <c r="AR84" s="23"/>
      <c r="AS84" s="23"/>
      <c r="AT84" s="23"/>
      <c r="AU84" s="23"/>
      <c r="AV84" s="23"/>
      <c r="AW84" s="23"/>
      <c r="AX84" s="26"/>
      <c r="AY84" s="26"/>
      <c r="AZ84" s="26"/>
      <c r="BA84" s="23"/>
      <c r="BB84" s="23"/>
      <c r="BC84" s="26"/>
      <c r="BD84" s="26"/>
      <c r="BE84" s="26"/>
      <c r="BF84" s="26"/>
      <c r="BG84" s="26"/>
      <c r="BH84" s="26"/>
      <c r="BI84" s="26"/>
      <c r="BJ84" s="26"/>
      <c r="BK84" s="26"/>
      <c r="BL84" s="23"/>
      <c r="BM84" s="25"/>
      <c r="BN84" s="23"/>
      <c r="BO84" s="26"/>
      <c r="BP84" s="24"/>
      <c r="BQ84" s="23"/>
    </row>
    <row r="85" spans="1:69" ht="15.75" customHeight="1">
      <c r="A85" s="22"/>
      <c r="B85" s="23"/>
      <c r="C85" s="23"/>
      <c r="D85" s="23"/>
      <c r="E85" s="24"/>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5"/>
      <c r="AI85" s="25"/>
      <c r="AJ85" s="25"/>
      <c r="AK85" s="25"/>
      <c r="AL85" s="25"/>
      <c r="AM85" s="25"/>
      <c r="AN85" s="25"/>
      <c r="AO85" s="25"/>
      <c r="AP85" s="25"/>
      <c r="AQ85" s="23"/>
      <c r="AR85" s="23"/>
      <c r="AS85" s="23"/>
      <c r="AT85" s="23"/>
      <c r="AU85" s="23"/>
      <c r="AV85" s="23"/>
      <c r="AW85" s="23"/>
      <c r="AX85" s="26"/>
      <c r="AY85" s="26"/>
      <c r="AZ85" s="26"/>
      <c r="BA85" s="23"/>
      <c r="BB85" s="23"/>
      <c r="BC85" s="26"/>
      <c r="BD85" s="26"/>
      <c r="BE85" s="26"/>
      <c r="BF85" s="26"/>
      <c r="BG85" s="26"/>
      <c r="BH85" s="26"/>
      <c r="BI85" s="26"/>
      <c r="BJ85" s="26"/>
      <c r="BK85" s="26"/>
      <c r="BL85" s="23"/>
      <c r="BM85" s="25"/>
      <c r="BN85" s="23"/>
      <c r="BO85" s="26"/>
      <c r="BP85" s="24"/>
      <c r="BQ85" s="23"/>
    </row>
    <row r="86" spans="1:69" ht="15.75" customHeight="1">
      <c r="A86" s="22"/>
      <c r="B86" s="23"/>
      <c r="C86" s="23"/>
      <c r="D86" s="23"/>
      <c r="E86" s="24"/>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5"/>
      <c r="AI86" s="25"/>
      <c r="AJ86" s="25"/>
      <c r="AK86" s="25"/>
      <c r="AL86" s="25"/>
      <c r="AM86" s="25"/>
      <c r="AN86" s="25"/>
      <c r="AO86" s="25"/>
      <c r="AP86" s="25"/>
      <c r="AQ86" s="23"/>
      <c r="AR86" s="23"/>
      <c r="AS86" s="23"/>
      <c r="AT86" s="23"/>
      <c r="AU86" s="23"/>
      <c r="AV86" s="23"/>
      <c r="AW86" s="23"/>
      <c r="AX86" s="26"/>
      <c r="AY86" s="26"/>
      <c r="AZ86" s="26"/>
      <c r="BA86" s="23"/>
      <c r="BB86" s="23"/>
      <c r="BC86" s="26"/>
      <c r="BD86" s="26"/>
      <c r="BE86" s="26"/>
      <c r="BF86" s="26"/>
      <c r="BG86" s="26"/>
      <c r="BH86" s="26"/>
      <c r="BI86" s="26"/>
      <c r="BJ86" s="26"/>
      <c r="BK86" s="26"/>
      <c r="BL86" s="23"/>
      <c r="BM86" s="25"/>
      <c r="BN86" s="23"/>
      <c r="BO86" s="26"/>
      <c r="BP86" s="24"/>
      <c r="BQ86" s="23"/>
    </row>
    <row r="87" spans="1:69" ht="15.75" customHeight="1">
      <c r="A87" s="22"/>
      <c r="B87" s="23"/>
      <c r="C87" s="23"/>
      <c r="D87" s="23"/>
      <c r="E87" s="24"/>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5"/>
      <c r="AI87" s="25"/>
      <c r="AJ87" s="25"/>
      <c r="AK87" s="25"/>
      <c r="AL87" s="25"/>
      <c r="AM87" s="25"/>
      <c r="AN87" s="25"/>
      <c r="AO87" s="25"/>
      <c r="AP87" s="25"/>
      <c r="AQ87" s="23"/>
      <c r="AR87" s="23"/>
      <c r="AS87" s="23"/>
      <c r="AT87" s="23"/>
      <c r="AU87" s="23"/>
      <c r="AV87" s="23"/>
      <c r="AW87" s="23"/>
      <c r="AX87" s="26"/>
      <c r="AY87" s="26"/>
      <c r="AZ87" s="26"/>
      <c r="BA87" s="23"/>
      <c r="BB87" s="23"/>
      <c r="BC87" s="26"/>
      <c r="BD87" s="26"/>
      <c r="BE87" s="26"/>
      <c r="BF87" s="26"/>
      <c r="BG87" s="26"/>
      <c r="BH87" s="26"/>
      <c r="BI87" s="26"/>
      <c r="BJ87" s="26"/>
      <c r="BK87" s="26"/>
      <c r="BL87" s="23"/>
      <c r="BM87" s="25"/>
      <c r="BN87" s="23"/>
      <c r="BO87" s="26"/>
      <c r="BP87" s="24"/>
      <c r="BQ87" s="23"/>
    </row>
    <row r="88" spans="1:69" ht="15.75" customHeight="1">
      <c r="A88" s="22"/>
      <c r="B88" s="23"/>
      <c r="C88" s="23"/>
      <c r="D88" s="23"/>
      <c r="E88" s="24"/>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5"/>
      <c r="AI88" s="25"/>
      <c r="AJ88" s="25"/>
      <c r="AK88" s="25"/>
      <c r="AL88" s="25"/>
      <c r="AM88" s="25"/>
      <c r="AN88" s="25"/>
      <c r="AO88" s="25"/>
      <c r="AP88" s="25"/>
      <c r="AQ88" s="23"/>
      <c r="AR88" s="23"/>
      <c r="AS88" s="23"/>
      <c r="AT88" s="23"/>
      <c r="AU88" s="23"/>
      <c r="AV88" s="23"/>
      <c r="AW88" s="23"/>
      <c r="AX88" s="26"/>
      <c r="AY88" s="26"/>
      <c r="AZ88" s="26"/>
      <c r="BA88" s="23"/>
      <c r="BB88" s="23"/>
      <c r="BC88" s="26"/>
      <c r="BD88" s="26"/>
      <c r="BE88" s="26"/>
      <c r="BF88" s="26"/>
      <c r="BG88" s="26"/>
      <c r="BH88" s="26"/>
      <c r="BI88" s="26"/>
      <c r="BJ88" s="26"/>
      <c r="BK88" s="26"/>
      <c r="BL88" s="23"/>
      <c r="BM88" s="25"/>
      <c r="BN88" s="23"/>
      <c r="BO88" s="26"/>
      <c r="BP88" s="24"/>
      <c r="BQ88" s="23"/>
    </row>
    <row r="89" spans="1:69" ht="15.75" customHeight="1">
      <c r="A89" s="22"/>
      <c r="B89" s="23"/>
      <c r="C89" s="23"/>
      <c r="D89" s="23"/>
      <c r="E89" s="24"/>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5"/>
      <c r="AI89" s="25"/>
      <c r="AJ89" s="25"/>
      <c r="AK89" s="25"/>
      <c r="AL89" s="25"/>
      <c r="AM89" s="25"/>
      <c r="AN89" s="25"/>
      <c r="AO89" s="25"/>
      <c r="AP89" s="25"/>
      <c r="AQ89" s="23"/>
      <c r="AR89" s="23"/>
      <c r="AS89" s="23"/>
      <c r="AT89" s="23"/>
      <c r="AU89" s="23"/>
      <c r="AV89" s="23"/>
      <c r="AW89" s="23"/>
      <c r="AX89" s="26"/>
      <c r="AY89" s="26"/>
      <c r="AZ89" s="26"/>
      <c r="BA89" s="23"/>
      <c r="BB89" s="23"/>
      <c r="BC89" s="26"/>
      <c r="BD89" s="26"/>
      <c r="BE89" s="26"/>
      <c r="BF89" s="26"/>
      <c r="BG89" s="26"/>
      <c r="BH89" s="26"/>
      <c r="BI89" s="26"/>
      <c r="BJ89" s="26"/>
      <c r="BK89" s="26"/>
      <c r="BL89" s="23"/>
      <c r="BM89" s="25"/>
      <c r="BN89" s="23"/>
      <c r="BO89" s="26"/>
      <c r="BP89" s="24"/>
      <c r="BQ89" s="23"/>
    </row>
    <row r="90" spans="1:69" ht="15.75" customHeight="1">
      <c r="A90" s="22"/>
      <c r="B90" s="23"/>
      <c r="C90" s="23"/>
      <c r="D90" s="23"/>
      <c r="E90" s="24"/>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5"/>
      <c r="AI90" s="25"/>
      <c r="AJ90" s="25"/>
      <c r="AK90" s="25"/>
      <c r="AL90" s="25"/>
      <c r="AM90" s="25"/>
      <c r="AN90" s="25"/>
      <c r="AO90" s="25"/>
      <c r="AP90" s="25"/>
      <c r="AQ90" s="23"/>
      <c r="AR90" s="23"/>
      <c r="AS90" s="23"/>
      <c r="AT90" s="23"/>
      <c r="AU90" s="23"/>
      <c r="AV90" s="23"/>
      <c r="AW90" s="23"/>
      <c r="AX90" s="26"/>
      <c r="AY90" s="26"/>
      <c r="AZ90" s="26"/>
      <c r="BA90" s="23"/>
      <c r="BB90" s="23"/>
      <c r="BC90" s="26"/>
      <c r="BD90" s="26"/>
      <c r="BE90" s="26"/>
      <c r="BF90" s="26"/>
      <c r="BG90" s="26"/>
      <c r="BH90" s="26"/>
      <c r="BI90" s="26"/>
      <c r="BJ90" s="26"/>
      <c r="BK90" s="26"/>
      <c r="BL90" s="23"/>
      <c r="BM90" s="25"/>
      <c r="BN90" s="23"/>
      <c r="BO90" s="26"/>
      <c r="BP90" s="24"/>
      <c r="BQ90" s="23"/>
    </row>
    <row r="91" spans="1:69" ht="15.75" customHeight="1">
      <c r="A91" s="22"/>
      <c r="B91" s="23"/>
      <c r="C91" s="23"/>
      <c r="D91" s="23"/>
      <c r="E91" s="24"/>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5"/>
      <c r="AI91" s="25"/>
      <c r="AJ91" s="25"/>
      <c r="AK91" s="25"/>
      <c r="AL91" s="25"/>
      <c r="AM91" s="25"/>
      <c r="AN91" s="25"/>
      <c r="AO91" s="25"/>
      <c r="AP91" s="25"/>
      <c r="AQ91" s="23"/>
      <c r="AR91" s="23"/>
      <c r="AS91" s="23"/>
      <c r="AT91" s="23"/>
      <c r="AU91" s="23"/>
      <c r="AV91" s="23"/>
      <c r="AW91" s="23"/>
      <c r="AX91" s="26"/>
      <c r="AY91" s="26"/>
      <c r="AZ91" s="26"/>
      <c r="BA91" s="23"/>
      <c r="BB91" s="23"/>
      <c r="BC91" s="26"/>
      <c r="BD91" s="26"/>
      <c r="BE91" s="26"/>
      <c r="BF91" s="26"/>
      <c r="BG91" s="26"/>
      <c r="BH91" s="26"/>
      <c r="BI91" s="26"/>
      <c r="BJ91" s="26"/>
      <c r="BK91" s="26"/>
      <c r="BL91" s="23"/>
      <c r="BM91" s="25"/>
      <c r="BN91" s="23"/>
      <c r="BO91" s="26"/>
      <c r="BP91" s="24"/>
      <c r="BQ91" s="23"/>
    </row>
    <row r="92" spans="1:69" ht="15.75" customHeight="1">
      <c r="A92" s="22"/>
      <c r="B92" s="23"/>
      <c r="C92" s="23"/>
      <c r="D92" s="23"/>
      <c r="E92" s="24"/>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5"/>
      <c r="AI92" s="25"/>
      <c r="AJ92" s="25"/>
      <c r="AK92" s="25"/>
      <c r="AL92" s="25"/>
      <c r="AM92" s="25"/>
      <c r="AN92" s="25"/>
      <c r="AO92" s="25"/>
      <c r="AP92" s="25"/>
      <c r="AQ92" s="23"/>
      <c r="AR92" s="23"/>
      <c r="AS92" s="23"/>
      <c r="AT92" s="23"/>
      <c r="AU92" s="23"/>
      <c r="AV92" s="23"/>
      <c r="AW92" s="23"/>
      <c r="AX92" s="26"/>
      <c r="AY92" s="26"/>
      <c r="AZ92" s="26"/>
      <c r="BA92" s="23"/>
      <c r="BB92" s="23"/>
      <c r="BC92" s="26"/>
      <c r="BD92" s="26"/>
      <c r="BE92" s="26"/>
      <c r="BF92" s="26"/>
      <c r="BG92" s="26"/>
      <c r="BH92" s="26"/>
      <c r="BI92" s="26"/>
      <c r="BJ92" s="26"/>
      <c r="BK92" s="26"/>
      <c r="BL92" s="23"/>
      <c r="BM92" s="25"/>
      <c r="BN92" s="23"/>
      <c r="BO92" s="26"/>
      <c r="BP92" s="24"/>
      <c r="BQ92" s="23"/>
    </row>
    <row r="93" spans="1:69" ht="15.75" customHeight="1">
      <c r="A93" s="22"/>
      <c r="B93" s="23"/>
      <c r="C93" s="23"/>
      <c r="D93" s="23"/>
      <c r="E93" s="24"/>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5"/>
      <c r="AI93" s="25"/>
      <c r="AJ93" s="25"/>
      <c r="AK93" s="25"/>
      <c r="AL93" s="25"/>
      <c r="AM93" s="25"/>
      <c r="AN93" s="25"/>
      <c r="AO93" s="25"/>
      <c r="AP93" s="25"/>
      <c r="AQ93" s="23"/>
      <c r="AR93" s="23"/>
      <c r="AS93" s="23"/>
      <c r="AT93" s="23"/>
      <c r="AU93" s="23"/>
      <c r="AV93" s="23"/>
      <c r="AW93" s="23"/>
      <c r="AX93" s="26"/>
      <c r="AY93" s="26"/>
      <c r="AZ93" s="26"/>
      <c r="BA93" s="23"/>
      <c r="BB93" s="23"/>
      <c r="BC93" s="26"/>
      <c r="BD93" s="26"/>
      <c r="BE93" s="26"/>
      <c r="BF93" s="26"/>
      <c r="BG93" s="26"/>
      <c r="BH93" s="26"/>
      <c r="BI93" s="26"/>
      <c r="BJ93" s="26"/>
      <c r="BK93" s="26"/>
      <c r="BL93" s="23"/>
      <c r="BM93" s="25"/>
      <c r="BN93" s="23"/>
      <c r="BO93" s="26"/>
      <c r="BP93" s="24"/>
      <c r="BQ93" s="23"/>
    </row>
    <row r="94" spans="1:69" ht="15.75" customHeight="1">
      <c r="A94" s="22"/>
      <c r="B94" s="23"/>
      <c r="C94" s="23"/>
      <c r="D94" s="23"/>
      <c r="E94" s="24"/>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5"/>
      <c r="AI94" s="25"/>
      <c r="AJ94" s="25"/>
      <c r="AK94" s="25"/>
      <c r="AL94" s="25"/>
      <c r="AM94" s="25"/>
      <c r="AN94" s="25"/>
      <c r="AO94" s="25"/>
      <c r="AP94" s="25"/>
      <c r="AQ94" s="23"/>
      <c r="AR94" s="23"/>
      <c r="AS94" s="23"/>
      <c r="AT94" s="23"/>
      <c r="AU94" s="23"/>
      <c r="AV94" s="23"/>
      <c r="AW94" s="23"/>
      <c r="AX94" s="26"/>
      <c r="AY94" s="26"/>
      <c r="AZ94" s="26"/>
      <c r="BA94" s="23"/>
      <c r="BB94" s="23"/>
      <c r="BC94" s="26"/>
      <c r="BD94" s="26"/>
      <c r="BE94" s="26"/>
      <c r="BF94" s="26"/>
      <c r="BG94" s="26"/>
      <c r="BH94" s="26"/>
      <c r="BI94" s="26"/>
      <c r="BJ94" s="26"/>
      <c r="BK94" s="26"/>
      <c r="BL94" s="23"/>
      <c r="BM94" s="25"/>
      <c r="BN94" s="23"/>
      <c r="BO94" s="26"/>
      <c r="BP94" s="24"/>
      <c r="BQ94" s="23"/>
    </row>
    <row r="95" spans="1:69" ht="15.75" customHeight="1">
      <c r="A95" s="22"/>
      <c r="B95" s="23"/>
      <c r="C95" s="23"/>
      <c r="D95" s="23"/>
      <c r="E95" s="24"/>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5"/>
      <c r="AI95" s="25"/>
      <c r="AJ95" s="25"/>
      <c r="AK95" s="25"/>
      <c r="AL95" s="25"/>
      <c r="AM95" s="25"/>
      <c r="AN95" s="25"/>
      <c r="AO95" s="25"/>
      <c r="AP95" s="25"/>
      <c r="AQ95" s="23"/>
      <c r="AR95" s="23"/>
      <c r="AS95" s="23"/>
      <c r="AT95" s="23"/>
      <c r="AU95" s="23"/>
      <c r="AV95" s="23"/>
      <c r="AW95" s="23"/>
      <c r="AX95" s="26"/>
      <c r="AY95" s="26"/>
      <c r="AZ95" s="26"/>
      <c r="BA95" s="23"/>
      <c r="BB95" s="23"/>
      <c r="BC95" s="26"/>
      <c r="BD95" s="26"/>
      <c r="BE95" s="26"/>
      <c r="BF95" s="26"/>
      <c r="BG95" s="26"/>
      <c r="BH95" s="26"/>
      <c r="BI95" s="26"/>
      <c r="BJ95" s="26"/>
      <c r="BK95" s="26"/>
      <c r="BL95" s="23"/>
      <c r="BM95" s="25"/>
      <c r="BN95" s="23"/>
      <c r="BO95" s="26"/>
      <c r="BP95" s="24"/>
      <c r="BQ95" s="23"/>
    </row>
    <row r="96" spans="1:69" ht="15.75" customHeight="1">
      <c r="A96" s="22"/>
      <c r="B96" s="23"/>
      <c r="C96" s="23"/>
      <c r="D96" s="23"/>
      <c r="E96" s="24"/>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5"/>
      <c r="AI96" s="25"/>
      <c r="AJ96" s="25"/>
      <c r="AK96" s="25"/>
      <c r="AL96" s="25"/>
      <c r="AM96" s="25"/>
      <c r="AN96" s="25"/>
      <c r="AO96" s="25"/>
      <c r="AP96" s="25"/>
      <c r="AQ96" s="23"/>
      <c r="AR96" s="23"/>
      <c r="AS96" s="23"/>
      <c r="AT96" s="23"/>
      <c r="AU96" s="23"/>
      <c r="AV96" s="23"/>
      <c r="AW96" s="23"/>
      <c r="AX96" s="26"/>
      <c r="AY96" s="26"/>
      <c r="AZ96" s="26"/>
      <c r="BA96" s="23"/>
      <c r="BB96" s="23"/>
      <c r="BC96" s="26"/>
      <c r="BD96" s="26"/>
      <c r="BE96" s="26"/>
      <c r="BF96" s="26"/>
      <c r="BG96" s="26"/>
      <c r="BH96" s="26"/>
      <c r="BI96" s="26"/>
      <c r="BJ96" s="26"/>
      <c r="BK96" s="26"/>
      <c r="BL96" s="23"/>
      <c r="BM96" s="25"/>
      <c r="BN96" s="23"/>
      <c r="BO96" s="26"/>
      <c r="BP96" s="24"/>
      <c r="BQ96" s="23"/>
    </row>
    <row r="97" spans="1:69" ht="15.75" customHeight="1">
      <c r="A97" s="22"/>
      <c r="B97" s="23"/>
      <c r="C97" s="23"/>
      <c r="D97" s="23"/>
      <c r="E97" s="24"/>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5"/>
      <c r="AI97" s="25"/>
      <c r="AJ97" s="25"/>
      <c r="AK97" s="25"/>
      <c r="AL97" s="25"/>
      <c r="AM97" s="25"/>
      <c r="AN97" s="25"/>
      <c r="AO97" s="25"/>
      <c r="AP97" s="25"/>
      <c r="AQ97" s="23"/>
      <c r="AR97" s="23"/>
      <c r="AS97" s="23"/>
      <c r="AT97" s="23"/>
      <c r="AU97" s="23"/>
      <c r="AV97" s="23"/>
      <c r="AW97" s="23"/>
      <c r="AX97" s="26"/>
      <c r="AY97" s="26"/>
      <c r="AZ97" s="26"/>
      <c r="BA97" s="23"/>
      <c r="BB97" s="23"/>
      <c r="BC97" s="26"/>
      <c r="BD97" s="26"/>
      <c r="BE97" s="26"/>
      <c r="BF97" s="26"/>
      <c r="BG97" s="26"/>
      <c r="BH97" s="26"/>
      <c r="BI97" s="26"/>
      <c r="BJ97" s="26"/>
      <c r="BK97" s="26"/>
      <c r="BL97" s="23"/>
      <c r="BM97" s="25"/>
      <c r="BN97" s="23"/>
      <c r="BO97" s="26"/>
      <c r="BP97" s="24"/>
      <c r="BQ97" s="23"/>
    </row>
    <row r="98" spans="1:69" ht="15.75" customHeight="1">
      <c r="A98" s="22"/>
      <c r="B98" s="23"/>
      <c r="C98" s="23"/>
      <c r="D98" s="23"/>
      <c r="E98" s="24"/>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5"/>
      <c r="AI98" s="25"/>
      <c r="AJ98" s="25"/>
      <c r="AK98" s="25"/>
      <c r="AL98" s="25"/>
      <c r="AM98" s="25"/>
      <c r="AN98" s="25"/>
      <c r="AO98" s="25"/>
      <c r="AP98" s="25"/>
      <c r="AQ98" s="23"/>
      <c r="AR98" s="23"/>
      <c r="AS98" s="23"/>
      <c r="AT98" s="23"/>
      <c r="AU98" s="23"/>
      <c r="AV98" s="23"/>
      <c r="AW98" s="23"/>
      <c r="AX98" s="26"/>
      <c r="AY98" s="26"/>
      <c r="AZ98" s="26"/>
      <c r="BA98" s="23"/>
      <c r="BB98" s="23"/>
      <c r="BC98" s="26"/>
      <c r="BD98" s="26"/>
      <c r="BE98" s="26"/>
      <c r="BF98" s="26"/>
      <c r="BG98" s="26"/>
      <c r="BH98" s="26"/>
      <c r="BI98" s="26"/>
      <c r="BJ98" s="26"/>
      <c r="BK98" s="26"/>
      <c r="BL98" s="23"/>
      <c r="BM98" s="25"/>
      <c r="BN98" s="23"/>
      <c r="BO98" s="26"/>
      <c r="BP98" s="24"/>
      <c r="BQ98" s="23"/>
    </row>
    <row r="99" spans="1:69" ht="15.75" customHeight="1">
      <c r="A99" s="22"/>
      <c r="B99" s="23"/>
      <c r="C99" s="23"/>
      <c r="D99" s="23"/>
      <c r="E99" s="24"/>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5"/>
      <c r="AI99" s="25"/>
      <c r="AJ99" s="25"/>
      <c r="AK99" s="25"/>
      <c r="AL99" s="25"/>
      <c r="AM99" s="25"/>
      <c r="AN99" s="25"/>
      <c r="AO99" s="25"/>
      <c r="AP99" s="25"/>
      <c r="AQ99" s="23"/>
      <c r="AR99" s="23"/>
      <c r="AS99" s="23"/>
      <c r="AT99" s="23"/>
      <c r="AU99" s="23"/>
      <c r="AV99" s="23"/>
      <c r="AW99" s="23"/>
      <c r="AX99" s="26"/>
      <c r="AY99" s="26"/>
      <c r="AZ99" s="26"/>
      <c r="BA99" s="23"/>
      <c r="BB99" s="23"/>
      <c r="BC99" s="26"/>
      <c r="BD99" s="26"/>
      <c r="BE99" s="26"/>
      <c r="BF99" s="26"/>
      <c r="BG99" s="26"/>
      <c r="BH99" s="26"/>
      <c r="BI99" s="26"/>
      <c r="BJ99" s="26"/>
      <c r="BK99" s="26"/>
      <c r="BL99" s="23"/>
      <c r="BM99" s="25"/>
      <c r="BN99" s="23"/>
      <c r="BO99" s="26"/>
      <c r="BP99" s="24"/>
      <c r="BQ99" s="23"/>
    </row>
    <row r="100" spans="1:69" ht="15.75" customHeight="1">
      <c r="A100" s="22"/>
      <c r="B100" s="23"/>
      <c r="C100" s="23"/>
      <c r="D100" s="23"/>
      <c r="E100" s="24"/>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5"/>
      <c r="AI100" s="25"/>
      <c r="AJ100" s="25"/>
      <c r="AK100" s="25"/>
      <c r="AL100" s="25"/>
      <c r="AM100" s="25"/>
      <c r="AN100" s="25"/>
      <c r="AO100" s="25"/>
      <c r="AP100" s="25"/>
      <c r="AQ100" s="23"/>
      <c r="AR100" s="23"/>
      <c r="AS100" s="23"/>
      <c r="AT100" s="23"/>
      <c r="AU100" s="23"/>
      <c r="AV100" s="23"/>
      <c r="AW100" s="23"/>
      <c r="AX100" s="26"/>
      <c r="AY100" s="26"/>
      <c r="AZ100" s="26"/>
      <c r="BA100" s="23"/>
      <c r="BB100" s="23"/>
      <c r="BC100" s="26"/>
      <c r="BD100" s="26"/>
      <c r="BE100" s="26"/>
      <c r="BF100" s="26"/>
      <c r="BG100" s="26"/>
      <c r="BH100" s="26"/>
      <c r="BI100" s="26"/>
      <c r="BJ100" s="26"/>
      <c r="BK100" s="26"/>
      <c r="BL100" s="23"/>
      <c r="BM100" s="25"/>
      <c r="BN100" s="23"/>
      <c r="BO100" s="26"/>
      <c r="BP100" s="24"/>
      <c r="BQ100" s="23"/>
    </row>
  </sheetData>
  <mergeCells count="228">
    <mergeCell ref="A16:A17"/>
    <mergeCell ref="A18:A19"/>
    <mergeCell ref="B18:B19"/>
    <mergeCell ref="C18:C19"/>
    <mergeCell ref="E18:E19"/>
    <mergeCell ref="F18:F19"/>
    <mergeCell ref="G18:G19"/>
    <mergeCell ref="A22:A23"/>
    <mergeCell ref="B22:B23"/>
    <mergeCell ref="C22:C23"/>
    <mergeCell ref="E22:E23"/>
    <mergeCell ref="F22:F23"/>
    <mergeCell ref="G22:G23"/>
    <mergeCell ref="B16:B17"/>
    <mergeCell ref="C16:C17"/>
    <mergeCell ref="G16:G17"/>
    <mergeCell ref="F16:F17"/>
    <mergeCell ref="E16:E17"/>
    <mergeCell ref="H22:H23"/>
    <mergeCell ref="A24:A25"/>
    <mergeCell ref="P22:P23"/>
    <mergeCell ref="Q22:Q23"/>
    <mergeCell ref="I22:I23"/>
    <mergeCell ref="J22:J23"/>
    <mergeCell ref="K22:K23"/>
    <mergeCell ref="L22:L23"/>
    <mergeCell ref="M22:M23"/>
    <mergeCell ref="N22:N23"/>
    <mergeCell ref="O22:O23"/>
    <mergeCell ref="K20:K21"/>
    <mergeCell ref="L20:L21"/>
    <mergeCell ref="M20:M21"/>
    <mergeCell ref="N20:N21"/>
    <mergeCell ref="AE18:AE19"/>
    <mergeCell ref="AF18:AF19"/>
    <mergeCell ref="AE20:AE21"/>
    <mergeCell ref="AF20:AF21"/>
    <mergeCell ref="W20:W21"/>
    <mergeCell ref="X20:X21"/>
    <mergeCell ref="X18:X19"/>
    <mergeCell ref="Q18:Q19"/>
    <mergeCell ref="Q14:Q15"/>
    <mergeCell ref="I12:AA12"/>
    <mergeCell ref="AD12:AD13"/>
    <mergeCell ref="AF12:AF13"/>
    <mergeCell ref="G11:AF11"/>
    <mergeCell ref="J14:J15"/>
    <mergeCell ref="K14:K15"/>
    <mergeCell ref="L14:L15"/>
    <mergeCell ref="M14:M15"/>
    <mergeCell ref="N14:N15"/>
    <mergeCell ref="O14:O15"/>
    <mergeCell ref="P14:P15"/>
    <mergeCell ref="X16:X17"/>
    <mergeCell ref="Y16:Y17"/>
    <mergeCell ref="Z16:Z17"/>
    <mergeCell ref="AA16:AA17"/>
    <mergeCell ref="AD16:AD17"/>
    <mergeCell ref="AE16:AE17"/>
    <mergeCell ref="O20:O21"/>
    <mergeCell ref="AA22:AA23"/>
    <mergeCell ref="AD22:AD23"/>
    <mergeCell ref="AE22:AE23"/>
    <mergeCell ref="AF22:AF23"/>
    <mergeCell ref="BB22:BB23"/>
    <mergeCell ref="BC22:BC23"/>
    <mergeCell ref="BD22:BD23"/>
    <mergeCell ref="BG22:BG23"/>
    <mergeCell ref="AA20:AA21"/>
    <mergeCell ref="BB20:BB21"/>
    <mergeCell ref="BC20:BC21"/>
    <mergeCell ref="BD20:BD21"/>
    <mergeCell ref="BG20:BG21"/>
    <mergeCell ref="T20:T21"/>
    <mergeCell ref="P20:P21"/>
    <mergeCell ref="Q20:Q21"/>
    <mergeCell ref="U20:U21"/>
    <mergeCell ref="V20:V21"/>
    <mergeCell ref="BK22:BK23"/>
    <mergeCell ref="BO22:BO23"/>
    <mergeCell ref="BP22:BP23"/>
    <mergeCell ref="BI22:BI23"/>
    <mergeCell ref="R16:R17"/>
    <mergeCell ref="S16:S17"/>
    <mergeCell ref="U16:U17"/>
    <mergeCell ref="U14:U15"/>
    <mergeCell ref="W18:W19"/>
    <mergeCell ref="W16:W17"/>
    <mergeCell ref="V22:V23"/>
    <mergeCell ref="W22:W23"/>
    <mergeCell ref="X22:X23"/>
    <mergeCell ref="BC16:BC17"/>
    <mergeCell ref="S18:S19"/>
    <mergeCell ref="U18:U19"/>
    <mergeCell ref="V18:V19"/>
    <mergeCell ref="V16:V17"/>
    <mergeCell ref="T16:T17"/>
    <mergeCell ref="BK16:BK17"/>
    <mergeCell ref="BD16:BD17"/>
    <mergeCell ref="BO16:BO17"/>
    <mergeCell ref="BP16:BP17"/>
    <mergeCell ref="BG16:BG17"/>
    <mergeCell ref="AA18:AA19"/>
    <mergeCell ref="AD18:AD19"/>
    <mergeCell ref="Y20:Y21"/>
    <mergeCell ref="AD20:AD21"/>
    <mergeCell ref="Z20:Z21"/>
    <mergeCell ref="Y22:Y23"/>
    <mergeCell ref="Z22:Z23"/>
    <mergeCell ref="AM11:AM13"/>
    <mergeCell ref="AN11:AN13"/>
    <mergeCell ref="R20:R21"/>
    <mergeCell ref="R18:R19"/>
    <mergeCell ref="R22:R23"/>
    <mergeCell ref="S22:S23"/>
    <mergeCell ref="T22:T23"/>
    <mergeCell ref="U22:U23"/>
    <mergeCell ref="S20:S21"/>
    <mergeCell ref="Y18:Y19"/>
    <mergeCell ref="Z18:Z19"/>
    <mergeCell ref="T18:T19"/>
    <mergeCell ref="H14:H15"/>
    <mergeCell ref="I14:I15"/>
    <mergeCell ref="B11:B13"/>
    <mergeCell ref="C11:C13"/>
    <mergeCell ref="D11:D13"/>
    <mergeCell ref="E11:E13"/>
    <mergeCell ref="F11:F13"/>
    <mergeCell ref="E14:E15"/>
    <mergeCell ref="BD11:BD13"/>
    <mergeCell ref="BC11:BC13"/>
    <mergeCell ref="AJ11:AJ13"/>
    <mergeCell ref="AG11:AG13"/>
    <mergeCell ref="AH11:AH13"/>
    <mergeCell ref="AI11:AI13"/>
    <mergeCell ref="W14:W15"/>
    <mergeCell ref="A14:A15"/>
    <mergeCell ref="H3:I3"/>
    <mergeCell ref="H4:I4"/>
    <mergeCell ref="B3:B7"/>
    <mergeCell ref="C5:G7"/>
    <mergeCell ref="C3:G4"/>
    <mergeCell ref="H5:I7"/>
    <mergeCell ref="G12:G13"/>
    <mergeCell ref="AL11:AL13"/>
    <mergeCell ref="AK11:AK13"/>
    <mergeCell ref="S14:S15"/>
    <mergeCell ref="R14:R15"/>
    <mergeCell ref="T14:T15"/>
    <mergeCell ref="V14:V15"/>
    <mergeCell ref="Y14:Y15"/>
    <mergeCell ref="Z14:Z15"/>
    <mergeCell ref="AA14:AA15"/>
    <mergeCell ref="AD14:AD15"/>
    <mergeCell ref="AE14:AE15"/>
    <mergeCell ref="X14:X15"/>
    <mergeCell ref="B14:B15"/>
    <mergeCell ref="C14:C15"/>
    <mergeCell ref="F14:F15"/>
    <mergeCell ref="G14:G15"/>
    <mergeCell ref="AO11:AO13"/>
    <mergeCell ref="AS11:AS13"/>
    <mergeCell ref="AT11:AT13"/>
    <mergeCell ref="BC14:BC15"/>
    <mergeCell ref="BA11:BB13"/>
    <mergeCell ref="BE11:BK12"/>
    <mergeCell ref="BL11:BP12"/>
    <mergeCell ref="BE13:BF13"/>
    <mergeCell ref="AX11:AX13"/>
    <mergeCell ref="AY11:AY13"/>
    <mergeCell ref="AP11:AP13"/>
    <mergeCell ref="AQ11:AQ13"/>
    <mergeCell ref="AU11:AU13"/>
    <mergeCell ref="AV11:AV13"/>
    <mergeCell ref="AR11:AR13"/>
    <mergeCell ref="AW11:AW13"/>
    <mergeCell ref="AZ11:AZ13"/>
    <mergeCell ref="BP14:BP15"/>
    <mergeCell ref="BD14:BD15"/>
    <mergeCell ref="BO14:BO15"/>
    <mergeCell ref="BK14:BK15"/>
    <mergeCell ref="J16:J17"/>
    <mergeCell ref="K16:K17"/>
    <mergeCell ref="L16:L17"/>
    <mergeCell ref="M16:M17"/>
    <mergeCell ref="N16:N17"/>
    <mergeCell ref="O16:O17"/>
    <mergeCell ref="P16:P17"/>
    <mergeCell ref="Q16:Q17"/>
    <mergeCell ref="H16:H17"/>
    <mergeCell ref="I16:I17"/>
    <mergeCell ref="O18:O19"/>
    <mergeCell ref="P18:P19"/>
    <mergeCell ref="H18:H19"/>
    <mergeCell ref="I18:I19"/>
    <mergeCell ref="J18:J19"/>
    <mergeCell ref="K18:K19"/>
    <mergeCell ref="L18:L19"/>
    <mergeCell ref="M18:M19"/>
    <mergeCell ref="N18:N19"/>
    <mergeCell ref="I20:I21"/>
    <mergeCell ref="J20:J21"/>
    <mergeCell ref="A20:A21"/>
    <mergeCell ref="B20:B21"/>
    <mergeCell ref="C20:C21"/>
    <mergeCell ref="E20:E21"/>
    <mergeCell ref="F20:F21"/>
    <mergeCell ref="G20:G21"/>
    <mergeCell ref="H20:H21"/>
    <mergeCell ref="BI20:BI21"/>
    <mergeCell ref="BK20:BK21"/>
    <mergeCell ref="AF14:AF15"/>
    <mergeCell ref="AF16:AF17"/>
    <mergeCell ref="BO20:BO21"/>
    <mergeCell ref="BP20:BP21"/>
    <mergeCell ref="BI16:BI17"/>
    <mergeCell ref="BG18:BG19"/>
    <mergeCell ref="BI18:BI19"/>
    <mergeCell ref="BK18:BK19"/>
    <mergeCell ref="BO18:BO19"/>
    <mergeCell ref="BP18:BP19"/>
    <mergeCell ref="BB14:BB15"/>
    <mergeCell ref="BB16:BB17"/>
    <mergeCell ref="BB18:BB19"/>
    <mergeCell ref="BC18:BC19"/>
    <mergeCell ref="BD18:BD19"/>
    <mergeCell ref="BG14:BG15"/>
    <mergeCell ref="BI14:BI15"/>
  </mergeCells>
  <conditionalFormatting sqref="AF14:AF15 BK14:BK15">
    <cfRule type="containsText" dxfId="2023" priority="1" operator="containsText" text="baja">
      <formula>NOT(ISERROR(SEARCH(("baja"),(AF14))))</formula>
    </cfRule>
  </conditionalFormatting>
  <conditionalFormatting sqref="AF14:AF15 BK14:BK15">
    <cfRule type="containsText" dxfId="2022" priority="2" operator="containsText" text="Alta">
      <formula>NOT(ISERROR(SEARCH(("Alta"),(AF14))))</formula>
    </cfRule>
  </conditionalFormatting>
  <conditionalFormatting sqref="AF14:AF15 BK14:BK15">
    <cfRule type="containsText" dxfId="2021" priority="3" operator="containsText" text="Moderada">
      <formula>NOT(ISERROR(SEARCH(("Moderada"),(AF14))))</formula>
    </cfRule>
  </conditionalFormatting>
  <conditionalFormatting sqref="AF14:AF15 BK14:BK15">
    <cfRule type="containsText" dxfId="2020" priority="4" operator="containsText" text="Extrema">
      <formula>NOT(ISERROR(SEARCH(("Extrema"),(AF14))))</formula>
    </cfRule>
  </conditionalFormatting>
  <conditionalFormatting sqref="AX14:BA15">
    <cfRule type="cellIs" dxfId="2019" priority="5" operator="between">
      <formula>76</formula>
      <formula>100</formula>
    </cfRule>
  </conditionalFormatting>
  <conditionalFormatting sqref="AX14:BA15">
    <cfRule type="cellIs" dxfId="2018" priority="6" operator="between">
      <formula>1</formula>
      <formula>50</formula>
    </cfRule>
  </conditionalFormatting>
  <conditionalFormatting sqref="AX14:BA15">
    <cfRule type="cellIs" dxfId="2017" priority="7" operator="between">
      <formula>50</formula>
      <formula>75</formula>
    </cfRule>
  </conditionalFormatting>
  <conditionalFormatting sqref="AX14:BA15">
    <cfRule type="cellIs" dxfId="2016" priority="8" operator="between">
      <formula>0</formula>
      <formula>0</formula>
    </cfRule>
  </conditionalFormatting>
  <conditionalFormatting sqref="AX14:BA15">
    <cfRule type="containsText" dxfId="2015" priority="9" operator="containsText" text="Débil">
      <formula>NOT(ISERROR(SEARCH(("Débil"),(AX14))))</formula>
    </cfRule>
  </conditionalFormatting>
  <conditionalFormatting sqref="AX14:BA15">
    <cfRule type="containsText" dxfId="2014" priority="10" operator="containsText" text="Moderado">
      <formula>NOT(ISERROR(SEARCH(("Moderado"),(AX14))))</formula>
    </cfRule>
  </conditionalFormatting>
  <conditionalFormatting sqref="AX14:BA15">
    <cfRule type="containsText" dxfId="2013" priority="11" operator="containsText" text="Fuerte">
      <formula>NOT(ISERROR(SEARCH(("Fuerte"),(AX14))))</formula>
    </cfRule>
  </conditionalFormatting>
  <conditionalFormatting sqref="AF24:AF25 BK24:BK25">
    <cfRule type="containsText" dxfId="2012" priority="12" operator="containsText" text="baja">
      <formula>NOT(ISERROR(SEARCH(("baja"),(AF24))))</formula>
    </cfRule>
  </conditionalFormatting>
  <conditionalFormatting sqref="AF24:AF25 BK24:BK25">
    <cfRule type="containsText" dxfId="2011" priority="13" operator="containsText" text="Alta">
      <formula>NOT(ISERROR(SEARCH(("Alta"),(AF24))))</formula>
    </cfRule>
  </conditionalFormatting>
  <conditionalFormatting sqref="AF24:AF25 BK24:BK25">
    <cfRule type="containsText" dxfId="2010" priority="14" operator="containsText" text="Moderada">
      <formula>NOT(ISERROR(SEARCH(("Moderada"),(AF24))))</formula>
    </cfRule>
  </conditionalFormatting>
  <conditionalFormatting sqref="AF24:AF25 BK24:BK25">
    <cfRule type="containsText" dxfId="2009" priority="15" operator="containsText" text="Extrema">
      <formula>NOT(ISERROR(SEARCH(("Extrema"),(AF24))))</formula>
    </cfRule>
  </conditionalFormatting>
  <conditionalFormatting sqref="AX24:BA25">
    <cfRule type="cellIs" dxfId="2008" priority="16" operator="between">
      <formula>76</formula>
      <formula>100</formula>
    </cfRule>
  </conditionalFormatting>
  <conditionalFormatting sqref="AX24:BA25">
    <cfRule type="cellIs" dxfId="2007" priority="17" operator="between">
      <formula>1</formula>
      <formula>50</formula>
    </cfRule>
  </conditionalFormatting>
  <conditionalFormatting sqref="AX24:BA25">
    <cfRule type="cellIs" dxfId="2006" priority="18" operator="between">
      <formula>50</formula>
      <formula>75</formula>
    </cfRule>
  </conditionalFormatting>
  <conditionalFormatting sqref="AX24:BA25">
    <cfRule type="cellIs" dxfId="2005" priority="19" operator="between">
      <formula>0</formula>
      <formula>0</formula>
    </cfRule>
  </conditionalFormatting>
  <conditionalFormatting sqref="AX24:BA25">
    <cfRule type="containsText" dxfId="2004" priority="20" operator="containsText" text="Débil">
      <formula>NOT(ISERROR(SEARCH(("Débil"),(AX24))))</formula>
    </cfRule>
  </conditionalFormatting>
  <conditionalFormatting sqref="AX24:BA25">
    <cfRule type="containsText" dxfId="2003" priority="21" operator="containsText" text="Moderado">
      <formula>NOT(ISERROR(SEARCH(("Moderado"),(AX24))))</formula>
    </cfRule>
  </conditionalFormatting>
  <conditionalFormatting sqref="AX24:BA25">
    <cfRule type="containsText" dxfId="2002" priority="22" operator="containsText" text="Fuerte">
      <formula>NOT(ISERROR(SEARCH(("Fuerte"),(AX24))))</formula>
    </cfRule>
  </conditionalFormatting>
  <conditionalFormatting sqref="AF16:AF17 BK16:BK17">
    <cfRule type="containsText" dxfId="2001" priority="23" operator="containsText" text="baja">
      <formula>NOT(ISERROR(SEARCH(("baja"),(AF16))))</formula>
    </cfRule>
  </conditionalFormatting>
  <conditionalFormatting sqref="AF16:AF17 BK16:BK17">
    <cfRule type="containsText" dxfId="2000" priority="24" operator="containsText" text="Alta">
      <formula>NOT(ISERROR(SEARCH(("Alta"),(AF16))))</formula>
    </cfRule>
  </conditionalFormatting>
  <conditionalFormatting sqref="AF16:AF17 BK16:BK17">
    <cfRule type="containsText" dxfId="1999" priority="25" operator="containsText" text="Moderada">
      <formula>NOT(ISERROR(SEARCH(("Moderada"),(AF16))))</formula>
    </cfRule>
  </conditionalFormatting>
  <conditionalFormatting sqref="AF16:AF17 BK16:BK17">
    <cfRule type="containsText" dxfId="1998" priority="26" operator="containsText" text="Extrema">
      <formula>NOT(ISERROR(SEARCH(("Extrema"),(AF16))))</formula>
    </cfRule>
  </conditionalFormatting>
  <conditionalFormatting sqref="AX16:BA17">
    <cfRule type="cellIs" dxfId="1997" priority="27" operator="between">
      <formula>76</formula>
      <formula>100</formula>
    </cfRule>
  </conditionalFormatting>
  <conditionalFormatting sqref="AX16:BA17">
    <cfRule type="cellIs" dxfId="1996" priority="28" operator="between">
      <formula>1</formula>
      <formula>50</formula>
    </cfRule>
  </conditionalFormatting>
  <conditionalFormatting sqref="AX16:BA17">
    <cfRule type="cellIs" dxfId="1995" priority="29" operator="between">
      <formula>50</formula>
      <formula>75</formula>
    </cfRule>
  </conditionalFormatting>
  <conditionalFormatting sqref="AX16:BA17">
    <cfRule type="cellIs" dxfId="1994" priority="30" operator="between">
      <formula>0</formula>
      <formula>0</formula>
    </cfRule>
  </conditionalFormatting>
  <conditionalFormatting sqref="AX16:BA17">
    <cfRule type="containsText" dxfId="1993" priority="31" operator="containsText" text="Débil">
      <formula>NOT(ISERROR(SEARCH(("Débil"),(AX16))))</formula>
    </cfRule>
  </conditionalFormatting>
  <conditionalFormatting sqref="AX16:BA17">
    <cfRule type="containsText" dxfId="1992" priority="32" operator="containsText" text="Moderado">
      <formula>NOT(ISERROR(SEARCH(("Moderado"),(AX16))))</formula>
    </cfRule>
  </conditionalFormatting>
  <conditionalFormatting sqref="AX16:BA17">
    <cfRule type="containsText" dxfId="1991" priority="33" operator="containsText" text="Fuerte">
      <formula>NOT(ISERROR(SEARCH(("Fuerte"),(AX16))))</formula>
    </cfRule>
  </conditionalFormatting>
  <conditionalFormatting sqref="AF18:AF19 BK18:BK19">
    <cfRule type="containsText" dxfId="1990" priority="34" operator="containsText" text="baja">
      <formula>NOT(ISERROR(SEARCH(("baja"),(AF18))))</formula>
    </cfRule>
  </conditionalFormatting>
  <conditionalFormatting sqref="AF18:AF19 BK18:BK19">
    <cfRule type="containsText" dxfId="1989" priority="35" operator="containsText" text="Alta">
      <formula>NOT(ISERROR(SEARCH(("Alta"),(AF18))))</formula>
    </cfRule>
  </conditionalFormatting>
  <conditionalFormatting sqref="AF18:AF19 BK18:BK19">
    <cfRule type="containsText" dxfId="1988" priority="36" operator="containsText" text="Moderada">
      <formula>NOT(ISERROR(SEARCH(("Moderada"),(AF18))))</formula>
    </cfRule>
  </conditionalFormatting>
  <conditionalFormatting sqref="AF18:AF19 BK18:BK19">
    <cfRule type="containsText" dxfId="1987" priority="37" operator="containsText" text="Extrema">
      <formula>NOT(ISERROR(SEARCH(("Extrema"),(AF18))))</formula>
    </cfRule>
  </conditionalFormatting>
  <conditionalFormatting sqref="AX18:BA19">
    <cfRule type="cellIs" dxfId="1986" priority="38" operator="between">
      <formula>76</formula>
      <formula>100</formula>
    </cfRule>
  </conditionalFormatting>
  <conditionalFormatting sqref="AX18:BA19">
    <cfRule type="cellIs" dxfId="1985" priority="39" operator="between">
      <formula>1</formula>
      <formula>50</formula>
    </cfRule>
  </conditionalFormatting>
  <conditionalFormatting sqref="AX18:BA19">
    <cfRule type="cellIs" dxfId="1984" priority="40" operator="between">
      <formula>50</formula>
      <formula>75</formula>
    </cfRule>
  </conditionalFormatting>
  <conditionalFormatting sqref="AX18:BA19">
    <cfRule type="cellIs" dxfId="1983" priority="41" operator="between">
      <formula>0</formula>
      <formula>0</formula>
    </cfRule>
  </conditionalFormatting>
  <conditionalFormatting sqref="AX18:BA19">
    <cfRule type="containsText" dxfId="1982" priority="42" operator="containsText" text="Débil">
      <formula>NOT(ISERROR(SEARCH(("Débil"),(AX18))))</formula>
    </cfRule>
  </conditionalFormatting>
  <conditionalFormatting sqref="AX18:BA19">
    <cfRule type="containsText" dxfId="1981" priority="43" operator="containsText" text="Moderado">
      <formula>NOT(ISERROR(SEARCH(("Moderado"),(AX18))))</formula>
    </cfRule>
  </conditionalFormatting>
  <conditionalFormatting sqref="AX18:BA19">
    <cfRule type="containsText" dxfId="1980" priority="44" operator="containsText" text="Fuerte">
      <formula>NOT(ISERROR(SEARCH(("Fuerte"),(AX18))))</formula>
    </cfRule>
  </conditionalFormatting>
  <conditionalFormatting sqref="AF20:AF21 BK20:BK21">
    <cfRule type="containsText" dxfId="1979" priority="45" operator="containsText" text="baja">
      <formula>NOT(ISERROR(SEARCH(("baja"),(AF20))))</formula>
    </cfRule>
  </conditionalFormatting>
  <conditionalFormatting sqref="AF20:AF21 BK20:BK21">
    <cfRule type="containsText" dxfId="1978" priority="46" operator="containsText" text="Alta">
      <formula>NOT(ISERROR(SEARCH(("Alta"),(AF20))))</formula>
    </cfRule>
  </conditionalFormatting>
  <conditionalFormatting sqref="AF20:AF21 BK20:BK21">
    <cfRule type="containsText" dxfId="1977" priority="47" operator="containsText" text="Moderada">
      <formula>NOT(ISERROR(SEARCH(("Moderada"),(AF20))))</formula>
    </cfRule>
  </conditionalFormatting>
  <conditionalFormatting sqref="AF20:AF21 BK20:BK21">
    <cfRule type="containsText" dxfId="1976" priority="48" operator="containsText" text="Extrema">
      <formula>NOT(ISERROR(SEARCH(("Extrema"),(AF20))))</formula>
    </cfRule>
  </conditionalFormatting>
  <conditionalFormatting sqref="AX20:BA21">
    <cfRule type="cellIs" dxfId="1975" priority="49" operator="between">
      <formula>76</formula>
      <formula>100</formula>
    </cfRule>
  </conditionalFormatting>
  <conditionalFormatting sqref="AX20:BA21">
    <cfRule type="cellIs" dxfId="1974" priority="50" operator="between">
      <formula>1</formula>
      <formula>50</formula>
    </cfRule>
  </conditionalFormatting>
  <conditionalFormatting sqref="AX20:BA21">
    <cfRule type="cellIs" dxfId="1973" priority="51" operator="between">
      <formula>50</formula>
      <formula>75</formula>
    </cfRule>
  </conditionalFormatting>
  <conditionalFormatting sqref="AX20:BA21">
    <cfRule type="cellIs" dxfId="1972" priority="52" operator="between">
      <formula>0</formula>
      <formula>0</formula>
    </cfRule>
  </conditionalFormatting>
  <conditionalFormatting sqref="AX20:BA21">
    <cfRule type="containsText" dxfId="1971" priority="53" operator="containsText" text="Débil">
      <formula>NOT(ISERROR(SEARCH(("Débil"),(AX20))))</formula>
    </cfRule>
  </conditionalFormatting>
  <conditionalFormatting sqref="AX20:BA21">
    <cfRule type="containsText" dxfId="1970" priority="54" operator="containsText" text="Moderado">
      <formula>NOT(ISERROR(SEARCH(("Moderado"),(AX20))))</formula>
    </cfRule>
  </conditionalFormatting>
  <conditionalFormatting sqref="AX20:BA21">
    <cfRule type="containsText" dxfId="1969" priority="55" operator="containsText" text="Fuerte">
      <formula>NOT(ISERROR(SEARCH(("Fuerte"),(AX20))))</formula>
    </cfRule>
  </conditionalFormatting>
  <conditionalFormatting sqref="AF22:AF23 BK22:BK23">
    <cfRule type="containsText" dxfId="1968" priority="56" operator="containsText" text="baja">
      <formula>NOT(ISERROR(SEARCH(("baja"),(AF22))))</formula>
    </cfRule>
  </conditionalFormatting>
  <conditionalFormatting sqref="AF22:AF23 BK22:BK23">
    <cfRule type="containsText" dxfId="1967" priority="57" operator="containsText" text="Alta">
      <formula>NOT(ISERROR(SEARCH(("Alta"),(AF22))))</formula>
    </cfRule>
  </conditionalFormatting>
  <conditionalFormatting sqref="AF22:AF23 BK22:BK23">
    <cfRule type="containsText" dxfId="1966" priority="58" operator="containsText" text="Moderada">
      <formula>NOT(ISERROR(SEARCH(("Moderada"),(AF22))))</formula>
    </cfRule>
  </conditionalFormatting>
  <conditionalFormatting sqref="AF22:AF23 BK22:BK23">
    <cfRule type="containsText" dxfId="1965" priority="59" operator="containsText" text="Extrema">
      <formula>NOT(ISERROR(SEARCH(("Extrema"),(AF22))))</formula>
    </cfRule>
  </conditionalFormatting>
  <conditionalFormatting sqref="AX22:BA23">
    <cfRule type="cellIs" dxfId="1964" priority="60" operator="between">
      <formula>76</formula>
      <formula>100</formula>
    </cfRule>
  </conditionalFormatting>
  <conditionalFormatting sqref="AX22:BA23">
    <cfRule type="cellIs" dxfId="1963" priority="61" operator="between">
      <formula>1</formula>
      <formula>50</formula>
    </cfRule>
  </conditionalFormatting>
  <conditionalFormatting sqref="AX22:BA23">
    <cfRule type="cellIs" dxfId="1962" priority="62" operator="between">
      <formula>50</formula>
      <formula>75</formula>
    </cfRule>
  </conditionalFormatting>
  <conditionalFormatting sqref="AX22:BA23">
    <cfRule type="cellIs" dxfId="1961" priority="63" operator="between">
      <formula>0</formula>
      <formula>0</formula>
    </cfRule>
  </conditionalFormatting>
  <conditionalFormatting sqref="AX22:BA23">
    <cfRule type="containsText" dxfId="1960" priority="64" operator="containsText" text="Débil">
      <formula>NOT(ISERROR(SEARCH(("Débil"),(AX22))))</formula>
    </cfRule>
  </conditionalFormatting>
  <conditionalFormatting sqref="AX22:BA23">
    <cfRule type="containsText" dxfId="1959" priority="65" operator="containsText" text="Moderado">
      <formula>NOT(ISERROR(SEARCH(("Moderado"),(AX22))))</formula>
    </cfRule>
  </conditionalFormatting>
  <conditionalFormatting sqref="AX22:BA23">
    <cfRule type="containsText" dxfId="1958" priority="66" operator="containsText" text="Fuerte">
      <formula>NOT(ISERROR(SEARCH(("Fuerte"),(AX22))))</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ErrorMessage="1">
          <x14:formula1>
            <xm:f>Hoja2!$AK$3:$AK$4</xm:f>
          </x14:formula1>
          <xm:sqref>BD14 BD16 BD18 BD20 BD22 BD24:BD25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369"/>
  <sheetViews>
    <sheetView zoomScale="80" zoomScaleNormal="80" workbookViewId="0">
      <pane ySplit="8" topLeftCell="A15" activePane="bottomLeft" state="frozen"/>
      <selection pane="bottomLeft" activeCell="B9" sqref="B9:B14"/>
    </sheetView>
  </sheetViews>
  <sheetFormatPr baseColWidth="10" defaultColWidth="14.42578125" defaultRowHeight="15" customHeight="1"/>
  <cols>
    <col min="1" max="1" width="4" customWidth="1"/>
    <col min="2" max="4" width="19.140625" customWidth="1"/>
    <col min="5" max="5" width="22.42578125" customWidth="1"/>
    <col min="6" max="6" width="24.42578125" customWidth="1"/>
    <col min="7" max="7" width="35.85546875" customWidth="1"/>
    <col min="8" max="9" width="24.140625" customWidth="1"/>
    <col min="10" max="10" width="17.85546875" customWidth="1"/>
    <col min="11" max="11" width="16.42578125" customWidth="1"/>
    <col min="12" max="20" width="6.28515625" customWidth="1"/>
    <col min="21" max="21" width="6.42578125" customWidth="1"/>
    <col min="22" max="31" width="6.28515625" customWidth="1"/>
    <col min="32" max="32" width="14.28515625" customWidth="1"/>
    <col min="33" max="33" width="14.85546875" customWidth="1"/>
    <col min="34" max="34" width="17.42578125" customWidth="1"/>
    <col min="35" max="35" width="6.28515625" customWidth="1"/>
    <col min="36" max="36" width="16" customWidth="1"/>
    <col min="37" max="37" width="5.85546875" customWidth="1"/>
    <col min="38" max="38" width="97.85546875" customWidth="1"/>
    <col min="39" max="39" width="8.42578125" customWidth="1"/>
    <col min="40" max="40" width="5.7109375" customWidth="1"/>
    <col min="41" max="41" width="8" customWidth="1"/>
    <col min="42" max="42" width="6.42578125" customWidth="1"/>
    <col min="43" max="43" width="6.85546875" customWidth="1"/>
    <col min="44" max="44" width="6.28515625" customWidth="1"/>
    <col min="45" max="45" width="7.28515625" customWidth="1"/>
    <col min="46" max="46" width="8.42578125" customWidth="1"/>
    <col min="47" max="47" width="7.7109375" customWidth="1"/>
    <col min="48" max="48" width="8" customWidth="1"/>
    <col min="49" max="49" width="10" customWidth="1"/>
    <col min="50" max="50" width="8.7109375" customWidth="1"/>
    <col min="51" max="51" width="12.140625" customWidth="1"/>
    <col min="52" max="52" width="6" customWidth="1"/>
    <col min="53" max="53" width="10.7109375" customWidth="1"/>
    <col min="54" max="54" width="9.140625" customWidth="1"/>
    <col min="55" max="55" width="9.42578125" customWidth="1"/>
    <col min="56" max="57" width="7.42578125" customWidth="1"/>
    <col min="58" max="58" width="10.42578125" customWidth="1"/>
    <col min="59" max="59" width="7.7109375" customWidth="1"/>
    <col min="60" max="60" width="8.7109375" customWidth="1"/>
    <col min="61" max="62" width="10.42578125" customWidth="1"/>
    <col min="63" max="63" width="9.28515625" customWidth="1"/>
    <col min="64" max="64" width="9.140625" customWidth="1"/>
    <col min="65" max="65" width="8.42578125" customWidth="1"/>
    <col min="66" max="66" width="13.42578125" customWidth="1"/>
    <col min="67" max="67" width="63.85546875" customWidth="1"/>
    <col min="68" max="68" width="34.7109375" customWidth="1"/>
    <col min="69" max="71" width="18.85546875" customWidth="1"/>
    <col min="72" max="72" width="20.7109375" customWidth="1"/>
    <col min="73" max="73" width="21.7109375" customWidth="1"/>
    <col min="74" max="74" width="31.85546875" customWidth="1"/>
    <col min="75" max="75" width="22.140625" customWidth="1"/>
    <col min="76" max="95" width="11.42578125" customWidth="1"/>
  </cols>
  <sheetData>
    <row r="1" spans="1:95" ht="16.5" hidden="1" customHeight="1">
      <c r="A1" s="65"/>
      <c r="B1" s="454"/>
      <c r="C1" s="376"/>
      <c r="D1" s="370"/>
      <c r="E1" s="455" t="s">
        <v>0</v>
      </c>
      <c r="F1" s="376"/>
      <c r="G1" s="66" t="s">
        <v>139</v>
      </c>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hidden="1" customHeight="1">
      <c r="A2" s="68"/>
      <c r="B2" s="371"/>
      <c r="C2" s="392"/>
      <c r="D2" s="372"/>
      <c r="E2" s="377"/>
      <c r="F2" s="378"/>
      <c r="G2" s="66" t="s">
        <v>140</v>
      </c>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row>
    <row r="3" spans="1:95" ht="13.5" hidden="1" customHeight="1">
      <c r="A3" s="68"/>
      <c r="B3" s="371"/>
      <c r="C3" s="392"/>
      <c r="D3" s="372"/>
      <c r="E3" s="455" t="s">
        <v>141</v>
      </c>
      <c r="F3" s="376"/>
      <c r="G3" s="456" t="s">
        <v>142</v>
      </c>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row>
    <row r="4" spans="1:95" ht="13.5" hidden="1" customHeight="1">
      <c r="A4" s="68"/>
      <c r="B4" s="377"/>
      <c r="C4" s="378"/>
      <c r="D4" s="379"/>
      <c r="E4" s="377"/>
      <c r="F4" s="378"/>
      <c r="G4" s="390"/>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row>
    <row r="5" spans="1:95" ht="16.5" hidden="1" customHeight="1">
      <c r="A5" s="69" t="s">
        <v>143</v>
      </c>
      <c r="B5" s="70"/>
      <c r="C5" s="70"/>
      <c r="D5" s="70"/>
      <c r="E5" s="70"/>
      <c r="F5" s="70"/>
      <c r="G5" s="67"/>
      <c r="H5" s="71"/>
      <c r="I5" s="71"/>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row>
    <row r="6" spans="1:95" ht="16.5" customHeight="1">
      <c r="A6" s="420" t="s">
        <v>144</v>
      </c>
      <c r="B6" s="405"/>
      <c r="C6" s="405"/>
      <c r="D6" s="405"/>
      <c r="E6" s="405"/>
      <c r="F6" s="405"/>
      <c r="G6" s="405"/>
      <c r="H6" s="405"/>
      <c r="I6" s="405"/>
      <c r="J6" s="406"/>
      <c r="K6" s="420" t="s">
        <v>145</v>
      </c>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6"/>
      <c r="AK6" s="420" t="s">
        <v>146</v>
      </c>
      <c r="AL6" s="405"/>
      <c r="AM6" s="405"/>
      <c r="AN6" s="405"/>
      <c r="AO6" s="405"/>
      <c r="AP6" s="405"/>
      <c r="AQ6" s="405"/>
      <c r="AR6" s="405"/>
      <c r="AS6" s="405"/>
      <c r="AT6" s="405"/>
      <c r="AU6" s="405"/>
      <c r="AV6" s="405"/>
      <c r="AW6" s="405"/>
      <c r="AX6" s="405"/>
      <c r="AY6" s="405"/>
      <c r="AZ6" s="405"/>
      <c r="BA6" s="405"/>
      <c r="BB6" s="421"/>
      <c r="BC6" s="72"/>
      <c r="BD6" s="72"/>
      <c r="BE6" s="72"/>
      <c r="BF6" s="72"/>
      <c r="BG6" s="72"/>
      <c r="BH6" s="404"/>
      <c r="BI6" s="405"/>
      <c r="BJ6" s="405"/>
      <c r="BK6" s="405"/>
      <c r="BL6" s="405"/>
      <c r="BM6" s="405"/>
      <c r="BN6" s="406"/>
      <c r="BO6" s="72"/>
      <c r="BP6" s="420" t="s">
        <v>147</v>
      </c>
      <c r="BQ6" s="405"/>
      <c r="BR6" s="405"/>
      <c r="BS6" s="405"/>
      <c r="BT6" s="405"/>
      <c r="BU6" s="405"/>
      <c r="BV6" s="405"/>
      <c r="BW6" s="406"/>
      <c r="BX6" s="73"/>
      <c r="BY6" s="73"/>
      <c r="BZ6" s="73"/>
      <c r="CA6" s="73"/>
      <c r="CB6" s="73"/>
      <c r="CC6" s="73"/>
      <c r="CD6" s="73"/>
      <c r="CE6" s="73"/>
      <c r="CF6" s="73"/>
      <c r="CG6" s="73"/>
      <c r="CH6" s="73"/>
      <c r="CI6" s="73"/>
      <c r="CJ6" s="73"/>
      <c r="CK6" s="73"/>
      <c r="CL6" s="73"/>
      <c r="CM6" s="73"/>
      <c r="CN6" s="73"/>
      <c r="CO6" s="73"/>
      <c r="CP6" s="73"/>
      <c r="CQ6" s="73"/>
    </row>
    <row r="7" spans="1:95" ht="16.5" customHeight="1">
      <c r="A7" s="416" t="s">
        <v>148</v>
      </c>
      <c r="B7" s="417" t="s">
        <v>85</v>
      </c>
      <c r="C7" s="417" t="s">
        <v>9</v>
      </c>
      <c r="D7" s="418" t="s">
        <v>149</v>
      </c>
      <c r="E7" s="417" t="s">
        <v>150</v>
      </c>
      <c r="F7" s="417" t="s">
        <v>151</v>
      </c>
      <c r="G7" s="417" t="s">
        <v>152</v>
      </c>
      <c r="H7" s="417" t="s">
        <v>153</v>
      </c>
      <c r="I7" s="74"/>
      <c r="J7" s="457" t="s">
        <v>154</v>
      </c>
      <c r="K7" s="417" t="s">
        <v>155</v>
      </c>
      <c r="L7" s="428" t="s">
        <v>156</v>
      </c>
      <c r="M7" s="395" t="s">
        <v>107</v>
      </c>
      <c r="N7" s="396"/>
      <c r="O7" s="396"/>
      <c r="P7" s="396"/>
      <c r="Q7" s="396"/>
      <c r="R7" s="396"/>
      <c r="S7" s="396"/>
      <c r="T7" s="396"/>
      <c r="U7" s="396"/>
      <c r="V7" s="396"/>
      <c r="W7" s="396"/>
      <c r="X7" s="396"/>
      <c r="Y7" s="396"/>
      <c r="Z7" s="396"/>
      <c r="AA7" s="396"/>
      <c r="AB7" s="396"/>
      <c r="AC7" s="396"/>
      <c r="AD7" s="396"/>
      <c r="AE7" s="388"/>
      <c r="AF7" s="425" t="s">
        <v>157</v>
      </c>
      <c r="AG7" s="417" t="s">
        <v>158</v>
      </c>
      <c r="AH7" s="417" t="s">
        <v>159</v>
      </c>
      <c r="AI7" s="417" t="s">
        <v>156</v>
      </c>
      <c r="AJ7" s="417" t="s">
        <v>160</v>
      </c>
      <c r="AK7" s="398" t="s">
        <v>161</v>
      </c>
      <c r="AL7" s="417" t="s">
        <v>162</v>
      </c>
      <c r="AM7" s="420" t="s">
        <v>163</v>
      </c>
      <c r="AN7" s="405"/>
      <c r="AO7" s="405"/>
      <c r="AP7" s="405"/>
      <c r="AQ7" s="405"/>
      <c r="AR7" s="405"/>
      <c r="AS7" s="405"/>
      <c r="AT7" s="405"/>
      <c r="AU7" s="405"/>
      <c r="AV7" s="405"/>
      <c r="AW7" s="405"/>
      <c r="AX7" s="405"/>
      <c r="AY7" s="421"/>
      <c r="AZ7" s="75"/>
      <c r="BA7" s="422" t="s">
        <v>164</v>
      </c>
      <c r="BB7" s="423"/>
      <c r="BC7" s="423"/>
      <c r="BD7" s="423"/>
      <c r="BE7" s="423"/>
      <c r="BF7" s="423"/>
      <c r="BG7" s="424"/>
      <c r="BH7" s="398" t="s">
        <v>165</v>
      </c>
      <c r="BI7" s="398" t="s">
        <v>166</v>
      </c>
      <c r="BJ7" s="76"/>
      <c r="BK7" s="398" t="s">
        <v>167</v>
      </c>
      <c r="BL7" s="398" t="s">
        <v>156</v>
      </c>
      <c r="BM7" s="398" t="s">
        <v>168</v>
      </c>
      <c r="BN7" s="398" t="s">
        <v>169</v>
      </c>
      <c r="BO7" s="408" t="s">
        <v>170</v>
      </c>
      <c r="BP7" s="408" t="s">
        <v>171</v>
      </c>
      <c r="BQ7" s="408" t="s">
        <v>172</v>
      </c>
      <c r="BR7" s="408" t="s">
        <v>173</v>
      </c>
      <c r="BS7" s="408" t="s">
        <v>174</v>
      </c>
      <c r="BT7" s="408" t="s">
        <v>175</v>
      </c>
      <c r="BU7" s="408" t="s">
        <v>176</v>
      </c>
      <c r="BV7" s="408" t="s">
        <v>177</v>
      </c>
      <c r="BW7" s="408" t="s">
        <v>178</v>
      </c>
      <c r="BX7" s="73"/>
      <c r="BY7" s="73"/>
      <c r="BZ7" s="73"/>
      <c r="CA7" s="73"/>
      <c r="CB7" s="73"/>
      <c r="CC7" s="73"/>
      <c r="CD7" s="73"/>
      <c r="CE7" s="73"/>
      <c r="CF7" s="73"/>
      <c r="CG7" s="73"/>
      <c r="CH7" s="73"/>
      <c r="CI7" s="73"/>
      <c r="CJ7" s="73"/>
      <c r="CK7" s="73"/>
      <c r="CL7" s="73"/>
      <c r="CM7" s="73"/>
      <c r="CN7" s="73"/>
      <c r="CO7" s="73"/>
      <c r="CP7" s="73"/>
      <c r="CQ7" s="73"/>
    </row>
    <row r="8" spans="1:95" ht="87.75" customHeight="1">
      <c r="A8" s="400"/>
      <c r="B8" s="400"/>
      <c r="C8" s="400"/>
      <c r="D8" s="400"/>
      <c r="E8" s="400"/>
      <c r="F8" s="400"/>
      <c r="G8" s="400"/>
      <c r="H8" s="400"/>
      <c r="I8" s="77" t="s">
        <v>179</v>
      </c>
      <c r="J8" s="400"/>
      <c r="K8" s="400"/>
      <c r="L8" s="429"/>
      <c r="M8" s="78" t="s">
        <v>111</v>
      </c>
      <c r="N8" s="78" t="s">
        <v>112</v>
      </c>
      <c r="O8" s="78" t="s">
        <v>113</v>
      </c>
      <c r="P8" s="78" t="s">
        <v>114</v>
      </c>
      <c r="Q8" s="78" t="s">
        <v>115</v>
      </c>
      <c r="R8" s="78" t="s">
        <v>116</v>
      </c>
      <c r="S8" s="78" t="s">
        <v>117</v>
      </c>
      <c r="T8" s="78" t="s">
        <v>118</v>
      </c>
      <c r="U8" s="78" t="s">
        <v>119</v>
      </c>
      <c r="V8" s="78" t="s">
        <v>120</v>
      </c>
      <c r="W8" s="78" t="s">
        <v>121</v>
      </c>
      <c r="X8" s="78" t="s">
        <v>122</v>
      </c>
      <c r="Y8" s="78" t="s">
        <v>123</v>
      </c>
      <c r="Z8" s="78" t="s">
        <v>124</v>
      </c>
      <c r="AA8" s="78" t="s">
        <v>125</v>
      </c>
      <c r="AB8" s="78" t="s">
        <v>126</v>
      </c>
      <c r="AC8" s="78" t="s">
        <v>127</v>
      </c>
      <c r="AD8" s="78" t="s">
        <v>128</v>
      </c>
      <c r="AE8" s="78" t="s">
        <v>129</v>
      </c>
      <c r="AF8" s="426"/>
      <c r="AG8" s="400"/>
      <c r="AH8" s="400"/>
      <c r="AI8" s="400"/>
      <c r="AJ8" s="400"/>
      <c r="AK8" s="400"/>
      <c r="AL8" s="400"/>
      <c r="AM8" s="79" t="s">
        <v>180</v>
      </c>
      <c r="AN8" s="79" t="s">
        <v>181</v>
      </c>
      <c r="AO8" s="79" t="s">
        <v>182</v>
      </c>
      <c r="AP8" s="79" t="s">
        <v>181</v>
      </c>
      <c r="AQ8" s="79">
        <v>2</v>
      </c>
      <c r="AR8" s="79" t="s">
        <v>181</v>
      </c>
      <c r="AS8" s="80">
        <v>3</v>
      </c>
      <c r="AT8" s="79" t="s">
        <v>181</v>
      </c>
      <c r="AU8" s="80">
        <v>4</v>
      </c>
      <c r="AV8" s="79" t="s">
        <v>181</v>
      </c>
      <c r="AW8" s="80">
        <v>5</v>
      </c>
      <c r="AX8" s="79" t="s">
        <v>181</v>
      </c>
      <c r="AY8" s="80">
        <v>6</v>
      </c>
      <c r="AZ8" s="79" t="s">
        <v>181</v>
      </c>
      <c r="BA8" s="81" t="s">
        <v>183</v>
      </c>
      <c r="BB8" s="81" t="s">
        <v>184</v>
      </c>
      <c r="BC8" s="82" t="s">
        <v>99</v>
      </c>
      <c r="BD8" s="82" t="s">
        <v>185</v>
      </c>
      <c r="BE8" s="82" t="s">
        <v>186</v>
      </c>
      <c r="BF8" s="82" t="s">
        <v>187</v>
      </c>
      <c r="BG8" s="82" t="s">
        <v>188</v>
      </c>
      <c r="BH8" s="400"/>
      <c r="BI8" s="400"/>
      <c r="BJ8" s="82" t="s">
        <v>156</v>
      </c>
      <c r="BK8" s="400"/>
      <c r="BL8" s="400"/>
      <c r="BM8" s="400"/>
      <c r="BN8" s="400"/>
      <c r="BO8" s="400"/>
      <c r="BP8" s="400"/>
      <c r="BQ8" s="400"/>
      <c r="BR8" s="400"/>
      <c r="BS8" s="400"/>
      <c r="BT8" s="400"/>
      <c r="BU8" s="400"/>
      <c r="BV8" s="400"/>
      <c r="BW8" s="400"/>
      <c r="BX8" s="83"/>
      <c r="BY8" s="83"/>
      <c r="BZ8" s="83"/>
      <c r="CA8" s="83"/>
      <c r="CB8" s="83"/>
      <c r="CC8" s="83"/>
      <c r="CD8" s="83"/>
      <c r="CE8" s="83"/>
      <c r="CF8" s="83"/>
      <c r="CG8" s="83"/>
      <c r="CH8" s="83"/>
      <c r="CI8" s="83"/>
      <c r="CJ8" s="83"/>
      <c r="CK8" s="83"/>
      <c r="CL8" s="83"/>
      <c r="CM8" s="83"/>
      <c r="CN8" s="83"/>
      <c r="CO8" s="83"/>
      <c r="CP8" s="83"/>
      <c r="CQ8" s="83"/>
    </row>
    <row r="9" spans="1:95" ht="129" customHeight="1">
      <c r="A9" s="411">
        <v>1</v>
      </c>
      <c r="B9" s="411" t="s">
        <v>189</v>
      </c>
      <c r="C9" s="411" t="s">
        <v>190</v>
      </c>
      <c r="D9" s="411" t="s">
        <v>191</v>
      </c>
      <c r="E9" s="85" t="s">
        <v>192</v>
      </c>
      <c r="F9" s="85" t="s">
        <v>193</v>
      </c>
      <c r="G9" s="411" t="s">
        <v>194</v>
      </c>
      <c r="H9" s="411" t="s">
        <v>195</v>
      </c>
      <c r="I9" s="84" t="s">
        <v>196</v>
      </c>
      <c r="J9" s="411">
        <v>4</v>
      </c>
      <c r="K9" s="417" t="str">
        <f>IF(J9&lt;=0,"",IF(J9=1,"Rara vez",IF(J9=2,"Improbable",IF(J9=3,"Posible",IF(J9=4,"Probable",IF(J9=5,"Casi Seguro"))))))</f>
        <v>Probable</v>
      </c>
      <c r="L9" s="407">
        <f>IF(K9="","",IF(K9="Rara vez",0.2,IF(K9="Improbable",0.4,IF(K9="Posible",0.6,IF(K9="Probable",0.8,IF(K9="Casi seguro",1,))))))</f>
        <v>0.8</v>
      </c>
      <c r="M9" s="407" t="s">
        <v>197</v>
      </c>
      <c r="N9" s="407" t="s">
        <v>198</v>
      </c>
      <c r="O9" s="407" t="s">
        <v>198</v>
      </c>
      <c r="P9" s="407" t="s">
        <v>198</v>
      </c>
      <c r="Q9" s="407" t="s">
        <v>197</v>
      </c>
      <c r="R9" s="407" t="s">
        <v>198</v>
      </c>
      <c r="S9" s="407" t="s">
        <v>198</v>
      </c>
      <c r="T9" s="407" t="s">
        <v>198</v>
      </c>
      <c r="U9" s="407" t="s">
        <v>198</v>
      </c>
      <c r="V9" s="407" t="s">
        <v>197</v>
      </c>
      <c r="W9" s="407" t="s">
        <v>197</v>
      </c>
      <c r="X9" s="407" t="s">
        <v>197</v>
      </c>
      <c r="Y9" s="407" t="s">
        <v>197</v>
      </c>
      <c r="Z9" s="407" t="s">
        <v>197</v>
      </c>
      <c r="AA9" s="407" t="s">
        <v>197</v>
      </c>
      <c r="AB9" s="407" t="s">
        <v>198</v>
      </c>
      <c r="AC9" s="407" t="s">
        <v>197</v>
      </c>
      <c r="AD9" s="407" t="s">
        <v>198</v>
      </c>
      <c r="AE9" s="407" t="s">
        <v>198</v>
      </c>
      <c r="AF9" s="436">
        <f>IF(AB9="Si","19",COUNTIF(M9:AE10,"si"))</f>
        <v>9</v>
      </c>
      <c r="AG9" s="86">
        <f t="shared" ref="AG9:AG54" si="0">VALUE(IF(AF9&lt;=5,5,IF(AND(AF9&gt;5,AF9&lt;=11),10,IF(AF9&gt;11,20,0))))</f>
        <v>10</v>
      </c>
      <c r="AH9" s="417" t="str">
        <f>IF(AG9=5,"Moderado",IF(AG9=10,"Mayor",IF(AG9=20,"Catastrófico",0)))</f>
        <v>Mayor</v>
      </c>
      <c r="AI9" s="407">
        <f>IF(AH9="","",IF(AH9="Moderado",0.6,IF(AH9="Mayor",0.8,IF(AH9="Catastrófico",1,))))</f>
        <v>0.8</v>
      </c>
      <c r="AJ9" s="417"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87">
        <v>1</v>
      </c>
      <c r="AL9" s="88" t="s">
        <v>199</v>
      </c>
      <c r="AM9" s="89" t="s">
        <v>200</v>
      </c>
      <c r="AN9" s="89">
        <f t="shared" ref="AN9:AN19" si="1">IF(AM9="","",IF(AM9="Asignado",15,IF(AM9="No asignado",0,)))</f>
        <v>15</v>
      </c>
      <c r="AO9" s="89" t="s">
        <v>201</v>
      </c>
      <c r="AP9" s="89">
        <f t="shared" ref="AP9:AP19" si="2">IF(AO9="","",IF(AO9="Adecuado",15,IF(AO9="Inadecuado",0,)))</f>
        <v>15</v>
      </c>
      <c r="AQ9" s="89" t="s">
        <v>202</v>
      </c>
      <c r="AR9" s="89">
        <f t="shared" ref="AR9:AR19" si="3">IF(AQ9="","",IF(AQ9="Oportuna",15,IF(AQ9="Inoportuna",0,)))</f>
        <v>15</v>
      </c>
      <c r="AS9" s="89" t="s">
        <v>203</v>
      </c>
      <c r="AT9" s="89">
        <f t="shared" ref="AT9:AT19" si="4">IF(AS9="","",IF(AS9="Prevenir",15,IF(AS9="Detectar",10,IF(AS9="No es un control",0,))))</f>
        <v>10</v>
      </c>
      <c r="AU9" s="89" t="s">
        <v>204</v>
      </c>
      <c r="AV9" s="89">
        <f t="shared" ref="AV9:AV19" si="5">IF(AU9="","",IF(AU9="Confiable",15,IF(AU9="No confiable",0,)))</f>
        <v>15</v>
      </c>
      <c r="AW9" s="89" t="s">
        <v>205</v>
      </c>
      <c r="AX9" s="89">
        <f t="shared" ref="AX9:AX19" si="6">IF(AW9="","",IF(AW9="Se investigan y  resuelven oportunamente",15,IF(AW9="No se investigan y resuelven oportunamente",0,)))</f>
        <v>15</v>
      </c>
      <c r="AY9" s="89" t="s">
        <v>206</v>
      </c>
      <c r="AZ9" s="89">
        <f t="shared" ref="AZ9:AZ19" si="7">IF(AY9="","",IF(AY9="Completa",15,IF(AY9="Incompleta",10,IF(AY9="No existe",0,))))</f>
        <v>15</v>
      </c>
      <c r="BA9" s="90">
        <f t="shared" ref="BA9:BA12" si="8">SUM(AN9,AP9,AR9,AT9,AV9,AX9,AZ9)</f>
        <v>100</v>
      </c>
      <c r="BB9" s="89" t="str">
        <f t="shared" ref="BB9:BB12" si="9">IF(BA9&gt;=96,"Fuerte",IF(AND(BA9&gt;=86, BA9&lt;96),"Moderado",IF(BA9&lt;86,"Débil")))</f>
        <v>Fuerte</v>
      </c>
      <c r="BC9" s="89" t="s">
        <v>207</v>
      </c>
      <c r="BD9" s="89">
        <f t="shared" ref="BD9:BD12" si="10">VALUE(IF(OR(AND(BB9="Fuerte",BC9="Fuerte")),"100",IF(OR(AND(BB9="Fuerte",BC9="Moderado"),AND(BB9="Moderado",BC9="Fuerte"),AND(BB9="Moderado",BC9="Moderado")),"50",IF(OR(AND(BB9="Fuerte",BC9="Débil"),AND(BB9="Moderado",BC9="Débil"),AND(BB9="Débil",BC9="Fuerte"),AND(BB9="Débil",BC9="Moderado"),AND(BB9="Débil",BC9="Débil")),"0",))))</f>
        <v>100</v>
      </c>
      <c r="BE9" s="91" t="str">
        <f t="shared" ref="BE9:BE12" si="11">IF(BD9=100,"Fuerte",IF(BD9=50,"Moderado",IF(BD9=0,"Débil")))</f>
        <v>Fuerte</v>
      </c>
      <c r="BF9" s="403">
        <f>AVERAGE(BD9:BD14)</f>
        <v>100</v>
      </c>
      <c r="BG9" s="403" t="str">
        <f>IF(BF9=100,"Fuerte",IF(AND(BF9&lt;=99, BF9&gt;=50),"Moderado",IF(BF9&lt;50,"Débil")))</f>
        <v>Fuerte</v>
      </c>
      <c r="BH9" s="398">
        <f>IF(BG9="Fuerte",(J9-2),IF(BG9="Moderado",(J9-1), IF(BG9="Débil",((J9-0)))))</f>
        <v>2</v>
      </c>
      <c r="BI9" s="398" t="str">
        <f>IF(BH9&lt;=0,"Rara vez",IF(BH9=1,"Rara vez",IF(BH9=2,"Improbable",IF(BH9=3,"Posible",IF(BH9=4,"Probable",IF(BH9=5,"Casi Seguro"))))))</f>
        <v>Improbable</v>
      </c>
      <c r="BJ9" s="407">
        <f>IF(BI9="","",IF(BI9="Rara vez",0.2,IF(BI9="Improbable",0.4,IF(BI9="Posible",0.6,IF(BI9="Probable",0.8,IF(BI9="Casi seguro",1,))))))</f>
        <v>0.4</v>
      </c>
      <c r="BK9" s="398" t="str">
        <f>IFERROR(IF(AG9=5,"Moderado",IF(AG9=10,"Mayor",IF(AG9=20,"Catastrófico",0))),"")</f>
        <v>Mayor</v>
      </c>
      <c r="BL9" s="407">
        <f>IF(AH9="","",IF(AH9="Moderado",0.6,IF(AH9="Mayor",0.8,IF(AH9="Catastrófico",1,))))</f>
        <v>0.8</v>
      </c>
      <c r="BM9" s="398"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91"/>
      <c r="BO9" s="87" t="s">
        <v>208</v>
      </c>
      <c r="BP9" s="87" t="s">
        <v>209</v>
      </c>
      <c r="BQ9" s="87" t="s">
        <v>210</v>
      </c>
      <c r="BR9" s="87" t="s">
        <v>211</v>
      </c>
      <c r="BS9" s="92" t="s">
        <v>212</v>
      </c>
      <c r="BT9" s="93"/>
      <c r="BU9" s="93"/>
      <c r="BV9" s="87"/>
      <c r="BW9" s="87"/>
      <c r="BX9" s="94"/>
      <c r="BY9" s="94"/>
      <c r="BZ9" s="94"/>
      <c r="CA9" s="94"/>
      <c r="CB9" s="94"/>
      <c r="CC9" s="94"/>
      <c r="CD9" s="94"/>
      <c r="CE9" s="94"/>
      <c r="CF9" s="94"/>
      <c r="CG9" s="94"/>
      <c r="CH9" s="94"/>
      <c r="CI9" s="94"/>
      <c r="CJ9" s="94"/>
      <c r="CK9" s="94"/>
      <c r="CL9" s="94"/>
      <c r="CM9" s="94"/>
      <c r="CN9" s="94"/>
      <c r="CO9" s="94"/>
      <c r="CP9" s="94"/>
      <c r="CQ9" s="94"/>
    </row>
    <row r="10" spans="1:95" ht="125.25" customHeight="1">
      <c r="A10" s="399"/>
      <c r="B10" s="399"/>
      <c r="C10" s="399"/>
      <c r="D10" s="399"/>
      <c r="E10" s="95"/>
      <c r="F10" s="95"/>
      <c r="G10" s="399"/>
      <c r="H10" s="399"/>
      <c r="I10" s="84" t="s">
        <v>213</v>
      </c>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86">
        <f t="shared" si="0"/>
        <v>5</v>
      </c>
      <c r="AH10" s="399"/>
      <c r="AI10" s="399"/>
      <c r="AJ10" s="399"/>
      <c r="AK10" s="87">
        <v>2</v>
      </c>
      <c r="AL10" s="88" t="s">
        <v>214</v>
      </c>
      <c r="AM10" s="89" t="s">
        <v>200</v>
      </c>
      <c r="AN10" s="89">
        <f t="shared" si="1"/>
        <v>15</v>
      </c>
      <c r="AO10" s="89" t="s">
        <v>201</v>
      </c>
      <c r="AP10" s="89">
        <f t="shared" si="2"/>
        <v>15</v>
      </c>
      <c r="AQ10" s="89" t="s">
        <v>202</v>
      </c>
      <c r="AR10" s="89">
        <f t="shared" si="3"/>
        <v>15</v>
      </c>
      <c r="AS10" s="89" t="s">
        <v>203</v>
      </c>
      <c r="AT10" s="89">
        <f t="shared" si="4"/>
        <v>10</v>
      </c>
      <c r="AU10" s="89" t="s">
        <v>204</v>
      </c>
      <c r="AV10" s="89">
        <f t="shared" si="5"/>
        <v>15</v>
      </c>
      <c r="AW10" s="89" t="s">
        <v>205</v>
      </c>
      <c r="AX10" s="89">
        <f t="shared" si="6"/>
        <v>15</v>
      </c>
      <c r="AY10" s="89" t="s">
        <v>206</v>
      </c>
      <c r="AZ10" s="89">
        <f t="shared" si="7"/>
        <v>15</v>
      </c>
      <c r="BA10" s="90">
        <f t="shared" si="8"/>
        <v>100</v>
      </c>
      <c r="BB10" s="89" t="str">
        <f t="shared" si="9"/>
        <v>Fuerte</v>
      </c>
      <c r="BC10" s="89" t="s">
        <v>207</v>
      </c>
      <c r="BD10" s="89">
        <f t="shared" si="10"/>
        <v>100</v>
      </c>
      <c r="BE10" s="91" t="str">
        <f t="shared" si="11"/>
        <v>Fuerte</v>
      </c>
      <c r="BF10" s="399"/>
      <c r="BG10" s="399"/>
      <c r="BH10" s="399"/>
      <c r="BI10" s="399"/>
      <c r="BJ10" s="399"/>
      <c r="BK10" s="399"/>
      <c r="BL10" s="399"/>
      <c r="BM10" s="399"/>
      <c r="BN10" s="91"/>
      <c r="BO10" s="87" t="s">
        <v>215</v>
      </c>
      <c r="BP10" s="87" t="s">
        <v>216</v>
      </c>
      <c r="BQ10" s="87" t="s">
        <v>217</v>
      </c>
      <c r="BR10" s="87" t="s">
        <v>211</v>
      </c>
      <c r="BS10" s="92" t="s">
        <v>212</v>
      </c>
      <c r="BT10" s="93" t="s">
        <v>218</v>
      </c>
      <c r="BU10" s="93">
        <v>45291</v>
      </c>
      <c r="BV10" s="87"/>
      <c r="BW10" s="87"/>
      <c r="BX10" s="67"/>
      <c r="BY10" s="67"/>
      <c r="BZ10" s="67"/>
      <c r="CA10" s="67"/>
      <c r="CB10" s="67"/>
      <c r="CC10" s="67"/>
      <c r="CD10" s="67"/>
      <c r="CE10" s="67"/>
      <c r="CF10" s="67"/>
      <c r="CG10" s="67"/>
      <c r="CH10" s="67"/>
      <c r="CI10" s="67"/>
      <c r="CJ10" s="67"/>
      <c r="CK10" s="67"/>
      <c r="CL10" s="67"/>
      <c r="CM10" s="67"/>
      <c r="CN10" s="67"/>
      <c r="CO10" s="67"/>
      <c r="CP10" s="67"/>
      <c r="CQ10" s="67"/>
    </row>
    <row r="11" spans="1:95" ht="103.5" customHeight="1">
      <c r="A11" s="399"/>
      <c r="B11" s="399"/>
      <c r="C11" s="399"/>
      <c r="D11" s="399"/>
      <c r="E11" s="95"/>
      <c r="F11" s="95"/>
      <c r="G11" s="399"/>
      <c r="H11" s="399"/>
      <c r="I11" s="84" t="s">
        <v>219</v>
      </c>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86">
        <f t="shared" si="0"/>
        <v>5</v>
      </c>
      <c r="AH11" s="399"/>
      <c r="AI11" s="399"/>
      <c r="AJ11" s="399"/>
      <c r="AK11" s="87">
        <v>3</v>
      </c>
      <c r="AL11" s="88" t="s">
        <v>220</v>
      </c>
      <c r="AM11" s="89" t="s">
        <v>200</v>
      </c>
      <c r="AN11" s="89">
        <f t="shared" si="1"/>
        <v>15</v>
      </c>
      <c r="AO11" s="89" t="s">
        <v>201</v>
      </c>
      <c r="AP11" s="89">
        <f t="shared" si="2"/>
        <v>15</v>
      </c>
      <c r="AQ11" s="89" t="s">
        <v>202</v>
      </c>
      <c r="AR11" s="89">
        <f t="shared" si="3"/>
        <v>15</v>
      </c>
      <c r="AS11" s="89" t="s">
        <v>203</v>
      </c>
      <c r="AT11" s="89">
        <f t="shared" si="4"/>
        <v>10</v>
      </c>
      <c r="AU11" s="89" t="s">
        <v>204</v>
      </c>
      <c r="AV11" s="89">
        <f t="shared" si="5"/>
        <v>15</v>
      </c>
      <c r="AW11" s="89" t="s">
        <v>205</v>
      </c>
      <c r="AX11" s="89">
        <f t="shared" si="6"/>
        <v>15</v>
      </c>
      <c r="AY11" s="89" t="s">
        <v>206</v>
      </c>
      <c r="AZ11" s="89">
        <f t="shared" si="7"/>
        <v>15</v>
      </c>
      <c r="BA11" s="90">
        <f t="shared" si="8"/>
        <v>100</v>
      </c>
      <c r="BB11" s="89" t="str">
        <f t="shared" si="9"/>
        <v>Fuerte</v>
      </c>
      <c r="BC11" s="89" t="s">
        <v>207</v>
      </c>
      <c r="BD11" s="89">
        <f t="shared" si="10"/>
        <v>100</v>
      </c>
      <c r="BE11" s="91" t="str">
        <f t="shared" si="11"/>
        <v>Fuerte</v>
      </c>
      <c r="BF11" s="399"/>
      <c r="BG11" s="399"/>
      <c r="BH11" s="399"/>
      <c r="BI11" s="399"/>
      <c r="BJ11" s="399"/>
      <c r="BK11" s="399"/>
      <c r="BL11" s="399"/>
      <c r="BM11" s="399"/>
      <c r="BN11" s="91"/>
      <c r="BO11" s="87" t="s">
        <v>221</v>
      </c>
      <c r="BP11" s="87" t="s">
        <v>222</v>
      </c>
      <c r="BQ11" s="87" t="s">
        <v>223</v>
      </c>
      <c r="BR11" s="92" t="s">
        <v>224</v>
      </c>
      <c r="BS11" s="92" t="s">
        <v>225</v>
      </c>
      <c r="BT11" s="93" t="s">
        <v>218</v>
      </c>
      <c r="BU11" s="93">
        <v>45291</v>
      </c>
      <c r="BV11" s="87"/>
      <c r="BW11" s="87"/>
      <c r="BX11" s="67"/>
      <c r="BY11" s="67"/>
      <c r="BZ11" s="67"/>
      <c r="CA11" s="67"/>
      <c r="CB11" s="67"/>
      <c r="CC11" s="67"/>
      <c r="CD11" s="67"/>
      <c r="CE11" s="67"/>
      <c r="CF11" s="67"/>
      <c r="CG11" s="67"/>
      <c r="CH11" s="67"/>
      <c r="CI11" s="67"/>
      <c r="CJ11" s="67"/>
      <c r="CK11" s="67"/>
      <c r="CL11" s="67"/>
      <c r="CM11" s="67"/>
      <c r="CN11" s="67"/>
      <c r="CO11" s="67"/>
      <c r="CP11" s="67"/>
      <c r="CQ11" s="67"/>
    </row>
    <row r="12" spans="1:95" ht="78.75" customHeight="1">
      <c r="A12" s="399"/>
      <c r="B12" s="399"/>
      <c r="C12" s="399"/>
      <c r="D12" s="399"/>
      <c r="E12" s="95"/>
      <c r="F12" s="95"/>
      <c r="G12" s="399"/>
      <c r="H12" s="399"/>
      <c r="I12" s="84"/>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86">
        <f t="shared" si="0"/>
        <v>5</v>
      </c>
      <c r="AH12" s="399"/>
      <c r="AI12" s="399"/>
      <c r="AJ12" s="399"/>
      <c r="AK12" s="87">
        <v>4</v>
      </c>
      <c r="AL12" s="88" t="s">
        <v>226</v>
      </c>
      <c r="AM12" s="89" t="s">
        <v>200</v>
      </c>
      <c r="AN12" s="89">
        <f t="shared" si="1"/>
        <v>15</v>
      </c>
      <c r="AO12" s="89" t="s">
        <v>201</v>
      </c>
      <c r="AP12" s="89">
        <f t="shared" si="2"/>
        <v>15</v>
      </c>
      <c r="AQ12" s="89" t="s">
        <v>202</v>
      </c>
      <c r="AR12" s="89">
        <f t="shared" si="3"/>
        <v>15</v>
      </c>
      <c r="AS12" s="89" t="s">
        <v>203</v>
      </c>
      <c r="AT12" s="89">
        <f t="shared" si="4"/>
        <v>10</v>
      </c>
      <c r="AU12" s="89" t="s">
        <v>204</v>
      </c>
      <c r="AV12" s="89">
        <f t="shared" si="5"/>
        <v>15</v>
      </c>
      <c r="AW12" s="89" t="s">
        <v>205</v>
      </c>
      <c r="AX12" s="89">
        <f t="shared" si="6"/>
        <v>15</v>
      </c>
      <c r="AY12" s="89" t="s">
        <v>206</v>
      </c>
      <c r="AZ12" s="89">
        <f t="shared" si="7"/>
        <v>15</v>
      </c>
      <c r="BA12" s="90">
        <f t="shared" si="8"/>
        <v>100</v>
      </c>
      <c r="BB12" s="89" t="str">
        <f t="shared" si="9"/>
        <v>Fuerte</v>
      </c>
      <c r="BC12" s="89" t="s">
        <v>207</v>
      </c>
      <c r="BD12" s="89">
        <f t="shared" si="10"/>
        <v>100</v>
      </c>
      <c r="BE12" s="91" t="str">
        <f t="shared" si="11"/>
        <v>Fuerte</v>
      </c>
      <c r="BF12" s="399"/>
      <c r="BG12" s="399"/>
      <c r="BH12" s="399"/>
      <c r="BI12" s="399"/>
      <c r="BJ12" s="399"/>
      <c r="BK12" s="399"/>
      <c r="BL12" s="399"/>
      <c r="BM12" s="399"/>
      <c r="BN12" s="91"/>
      <c r="BO12" s="87" t="s">
        <v>227</v>
      </c>
      <c r="BP12" s="87" t="s">
        <v>228</v>
      </c>
      <c r="BQ12" s="87" t="s">
        <v>229</v>
      </c>
      <c r="BR12" s="87" t="s">
        <v>211</v>
      </c>
      <c r="BS12" s="87" t="s">
        <v>230</v>
      </c>
      <c r="BT12" s="93" t="s">
        <v>218</v>
      </c>
      <c r="BU12" s="93">
        <v>45291</v>
      </c>
      <c r="BV12" s="87"/>
      <c r="BW12" s="87"/>
      <c r="BX12" s="67"/>
      <c r="BY12" s="67"/>
      <c r="BZ12" s="67"/>
      <c r="CA12" s="67"/>
      <c r="CB12" s="67"/>
      <c r="CC12" s="67"/>
      <c r="CD12" s="67"/>
      <c r="CE12" s="67"/>
      <c r="CF12" s="67"/>
      <c r="CG12" s="67"/>
      <c r="CH12" s="67"/>
      <c r="CI12" s="67"/>
      <c r="CJ12" s="67"/>
      <c r="CK12" s="67"/>
      <c r="CL12" s="67"/>
      <c r="CM12" s="67"/>
      <c r="CN12" s="67"/>
      <c r="CO12" s="67"/>
      <c r="CP12" s="67"/>
      <c r="CQ12" s="67"/>
    </row>
    <row r="13" spans="1:95" ht="78.75" customHeight="1">
      <c r="A13" s="399"/>
      <c r="B13" s="399"/>
      <c r="C13" s="399"/>
      <c r="D13" s="399"/>
      <c r="E13" s="95"/>
      <c r="F13" s="95"/>
      <c r="G13" s="399"/>
      <c r="H13" s="399"/>
      <c r="I13" s="84"/>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86">
        <f t="shared" si="0"/>
        <v>5</v>
      </c>
      <c r="AH13" s="399"/>
      <c r="AI13" s="399"/>
      <c r="AJ13" s="399"/>
      <c r="AK13" s="87">
        <v>5</v>
      </c>
      <c r="AL13" s="88" t="s">
        <v>231</v>
      </c>
      <c r="AM13" s="89"/>
      <c r="AN13" s="89" t="str">
        <f t="shared" si="1"/>
        <v/>
      </c>
      <c r="AO13" s="89"/>
      <c r="AP13" s="89" t="str">
        <f t="shared" si="2"/>
        <v/>
      </c>
      <c r="AQ13" s="89"/>
      <c r="AR13" s="89" t="str">
        <f t="shared" si="3"/>
        <v/>
      </c>
      <c r="AS13" s="89"/>
      <c r="AT13" s="89" t="str">
        <f t="shared" si="4"/>
        <v/>
      </c>
      <c r="AU13" s="89"/>
      <c r="AV13" s="89" t="str">
        <f t="shared" si="5"/>
        <v/>
      </c>
      <c r="AW13" s="89"/>
      <c r="AX13" s="89" t="str">
        <f t="shared" si="6"/>
        <v/>
      </c>
      <c r="AY13" s="89"/>
      <c r="AZ13" s="89" t="str">
        <f t="shared" si="7"/>
        <v/>
      </c>
      <c r="BA13" s="90"/>
      <c r="BB13" s="89"/>
      <c r="BC13" s="89"/>
      <c r="BD13" s="89"/>
      <c r="BE13" s="91"/>
      <c r="BF13" s="399"/>
      <c r="BG13" s="399"/>
      <c r="BH13" s="399"/>
      <c r="BI13" s="399"/>
      <c r="BJ13" s="399"/>
      <c r="BK13" s="399"/>
      <c r="BL13" s="399"/>
      <c r="BM13" s="399"/>
      <c r="BN13" s="91"/>
      <c r="BO13" s="87"/>
      <c r="BP13" s="87"/>
      <c r="BQ13" s="87"/>
      <c r="BR13" s="87"/>
      <c r="BS13" s="87"/>
      <c r="BT13" s="93"/>
      <c r="BU13" s="93"/>
      <c r="BV13" s="87"/>
      <c r="BW13" s="87"/>
      <c r="BX13" s="67"/>
      <c r="BY13" s="67"/>
      <c r="BZ13" s="67"/>
      <c r="CA13" s="67"/>
      <c r="CB13" s="67"/>
      <c r="CC13" s="67"/>
      <c r="CD13" s="67"/>
      <c r="CE13" s="67"/>
      <c r="CF13" s="67"/>
      <c r="CG13" s="67"/>
      <c r="CH13" s="67"/>
      <c r="CI13" s="67"/>
      <c r="CJ13" s="67"/>
      <c r="CK13" s="67"/>
      <c r="CL13" s="67"/>
      <c r="CM13" s="67"/>
      <c r="CN13" s="67"/>
      <c r="CO13" s="67"/>
      <c r="CP13" s="67"/>
      <c r="CQ13" s="67"/>
    </row>
    <row r="14" spans="1:95" ht="78.75" customHeight="1">
      <c r="A14" s="400"/>
      <c r="B14" s="400"/>
      <c r="C14" s="400"/>
      <c r="D14" s="400"/>
      <c r="E14" s="96"/>
      <c r="F14" s="96"/>
      <c r="G14" s="400"/>
      <c r="H14" s="400"/>
      <c r="I14" s="84"/>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86">
        <f t="shared" si="0"/>
        <v>5</v>
      </c>
      <c r="AH14" s="400"/>
      <c r="AI14" s="400"/>
      <c r="AJ14" s="400"/>
      <c r="AK14" s="87">
        <v>6</v>
      </c>
      <c r="AL14" s="88" t="s">
        <v>231</v>
      </c>
      <c r="AM14" s="89"/>
      <c r="AN14" s="89" t="str">
        <f t="shared" si="1"/>
        <v/>
      </c>
      <c r="AO14" s="89"/>
      <c r="AP14" s="89" t="str">
        <f t="shared" si="2"/>
        <v/>
      </c>
      <c r="AQ14" s="89"/>
      <c r="AR14" s="89" t="str">
        <f t="shared" si="3"/>
        <v/>
      </c>
      <c r="AS14" s="89"/>
      <c r="AT14" s="89" t="str">
        <f t="shared" si="4"/>
        <v/>
      </c>
      <c r="AU14" s="89"/>
      <c r="AV14" s="89" t="str">
        <f t="shared" si="5"/>
        <v/>
      </c>
      <c r="AW14" s="89"/>
      <c r="AX14" s="89" t="str">
        <f t="shared" si="6"/>
        <v/>
      </c>
      <c r="AY14" s="89"/>
      <c r="AZ14" s="89" t="str">
        <f t="shared" si="7"/>
        <v/>
      </c>
      <c r="BA14" s="90"/>
      <c r="BB14" s="89"/>
      <c r="BC14" s="89"/>
      <c r="BD14" s="89"/>
      <c r="BE14" s="91"/>
      <c r="BF14" s="400"/>
      <c r="BG14" s="400"/>
      <c r="BH14" s="400"/>
      <c r="BI14" s="400"/>
      <c r="BJ14" s="400"/>
      <c r="BK14" s="400"/>
      <c r="BL14" s="400"/>
      <c r="BM14" s="400"/>
      <c r="BN14" s="91"/>
      <c r="BO14" s="87"/>
      <c r="BP14" s="87"/>
      <c r="BQ14" s="87"/>
      <c r="BR14" s="87"/>
      <c r="BS14" s="87"/>
      <c r="BT14" s="93"/>
      <c r="BU14" s="93"/>
      <c r="BV14" s="87"/>
      <c r="BW14" s="87"/>
      <c r="BX14" s="67"/>
      <c r="BY14" s="67"/>
      <c r="BZ14" s="67"/>
      <c r="CA14" s="67"/>
      <c r="CB14" s="67"/>
      <c r="CC14" s="67"/>
      <c r="CD14" s="67"/>
      <c r="CE14" s="67"/>
      <c r="CF14" s="67"/>
      <c r="CG14" s="67"/>
      <c r="CH14" s="67"/>
      <c r="CI14" s="67"/>
      <c r="CJ14" s="67"/>
      <c r="CK14" s="67"/>
      <c r="CL14" s="67"/>
      <c r="CM14" s="67"/>
      <c r="CN14" s="67"/>
      <c r="CO14" s="67"/>
      <c r="CP14" s="67"/>
      <c r="CQ14" s="67"/>
    </row>
    <row r="15" spans="1:95" ht="78.75" customHeight="1">
      <c r="A15" s="411">
        <v>2</v>
      </c>
      <c r="B15" s="411" t="s">
        <v>189</v>
      </c>
      <c r="C15" s="411" t="s">
        <v>190</v>
      </c>
      <c r="D15" s="411" t="s">
        <v>191</v>
      </c>
      <c r="E15" s="85" t="s">
        <v>192</v>
      </c>
      <c r="F15" s="85" t="s">
        <v>232</v>
      </c>
      <c r="G15" s="411" t="s">
        <v>233</v>
      </c>
      <c r="H15" s="411" t="s">
        <v>195</v>
      </c>
      <c r="I15" s="84" t="s">
        <v>196</v>
      </c>
      <c r="J15" s="411">
        <v>3</v>
      </c>
      <c r="K15" s="417" t="str">
        <f>IF(J15&lt;=0,"",IF(J15=1,"Rara vez",IF(J15=2,"Improbable",IF(J15=3,"Posible",IF(J15=4,"Probable",IF(J15=5,"Casi Seguro"))))))</f>
        <v>Posible</v>
      </c>
      <c r="L15" s="407">
        <f>IF(K15="","",IF(K15="Rara vez",0.2,IF(K15="Improbable",0.4,IF(K15="Posible",0.6,IF(K15="Probable",0.8,IF(K15="Casi seguro",1,))))))</f>
        <v>0.6</v>
      </c>
      <c r="M15" s="407" t="s">
        <v>197</v>
      </c>
      <c r="N15" s="407" t="s">
        <v>198</v>
      </c>
      <c r="O15" s="407" t="s">
        <v>198</v>
      </c>
      <c r="P15" s="407" t="s">
        <v>198</v>
      </c>
      <c r="Q15" s="407" t="s">
        <v>197</v>
      </c>
      <c r="R15" s="407" t="s">
        <v>198</v>
      </c>
      <c r="S15" s="407" t="s">
        <v>198</v>
      </c>
      <c r="T15" s="407" t="s">
        <v>198</v>
      </c>
      <c r="U15" s="407" t="s">
        <v>198</v>
      </c>
      <c r="V15" s="407" t="s">
        <v>197</v>
      </c>
      <c r="W15" s="407" t="s">
        <v>197</v>
      </c>
      <c r="X15" s="407" t="s">
        <v>197</v>
      </c>
      <c r="Y15" s="407" t="s">
        <v>197</v>
      </c>
      <c r="Z15" s="407" t="s">
        <v>197</v>
      </c>
      <c r="AA15" s="407" t="s">
        <v>197</v>
      </c>
      <c r="AB15" s="407" t="s">
        <v>198</v>
      </c>
      <c r="AC15" s="407" t="s">
        <v>197</v>
      </c>
      <c r="AD15" s="407" t="s">
        <v>198</v>
      </c>
      <c r="AE15" s="407" t="s">
        <v>198</v>
      </c>
      <c r="AF15" s="436">
        <f>IF(AB15="Si","19",COUNTIF(M15:AE16,"si"))</f>
        <v>9</v>
      </c>
      <c r="AG15" s="86">
        <f t="shared" si="0"/>
        <v>10</v>
      </c>
      <c r="AH15" s="417" t="str">
        <f>IF(AG15=5,"Moderado",IF(AG15=10,"Mayor",IF(AG15=20,"Catastrófico",0)))</f>
        <v>Mayor</v>
      </c>
      <c r="AI15" s="407">
        <f>IF(AH15="","",IF(AH15="Leve",0.2,IF(AH15="Menor",0.4,IF(AH15="Moderado",0.6,IF(AH15="Mayor",0.8,IF(AH15="Catastrófico",1,))))))</f>
        <v>0.8</v>
      </c>
      <c r="AJ15" s="411"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87">
        <v>1</v>
      </c>
      <c r="AL15" s="88" t="s">
        <v>234</v>
      </c>
      <c r="AM15" s="89" t="s">
        <v>200</v>
      </c>
      <c r="AN15" s="89">
        <f t="shared" si="1"/>
        <v>15</v>
      </c>
      <c r="AO15" s="89" t="s">
        <v>201</v>
      </c>
      <c r="AP15" s="89">
        <f t="shared" si="2"/>
        <v>15</v>
      </c>
      <c r="AQ15" s="89" t="s">
        <v>202</v>
      </c>
      <c r="AR15" s="89">
        <f t="shared" si="3"/>
        <v>15</v>
      </c>
      <c r="AS15" s="89" t="s">
        <v>235</v>
      </c>
      <c r="AT15" s="89">
        <f t="shared" si="4"/>
        <v>15</v>
      </c>
      <c r="AU15" s="89" t="s">
        <v>204</v>
      </c>
      <c r="AV15" s="89">
        <f t="shared" si="5"/>
        <v>15</v>
      </c>
      <c r="AW15" s="89" t="s">
        <v>205</v>
      </c>
      <c r="AX15" s="89">
        <f t="shared" si="6"/>
        <v>15</v>
      </c>
      <c r="AY15" s="89" t="s">
        <v>206</v>
      </c>
      <c r="AZ15" s="89">
        <f t="shared" si="7"/>
        <v>15</v>
      </c>
      <c r="BA15" s="90">
        <f t="shared" ref="BA15:BA16" si="12">SUM(AN15,AP15,AR15,AT15,AV15,AX15,AZ15)</f>
        <v>105</v>
      </c>
      <c r="BB15" s="89" t="str">
        <f t="shared" ref="BB15:BB16" si="13">IF(BA15&gt;=96,"Fuerte",IF(AND(BA15&gt;=86, BA15&lt;96),"Moderado",IF(BA15&lt;86,"Débil")))</f>
        <v>Fuerte</v>
      </c>
      <c r="BC15" s="89" t="s">
        <v>207</v>
      </c>
      <c r="BD15" s="89">
        <f t="shared" ref="BD15:BD16" si="14">VALUE(IF(OR(AND(BB15="Fuerte",BC15="Fuerte")),"100",IF(OR(AND(BB15="Fuerte",BC15="Moderado"),AND(BB15="Moderado",BC15="Fuerte"),AND(BB15="Moderado",BC15="Moderado")),"50",IF(OR(AND(BB15="Fuerte",BC15="Débil"),AND(BB15="Moderado",BC15="Débil"),AND(BB15="Débil",BC15="Fuerte"),AND(BB15="Débil",BC15="Moderado"),AND(BB15="Débil",BC15="Débil")),"0",))))</f>
        <v>100</v>
      </c>
      <c r="BE15" s="91" t="str">
        <f t="shared" ref="BE15:BE16" si="15">IF(BD15=100,"Fuerte",IF(BD15=50,"Moderado",IF(BD15=0,"Débil")))</f>
        <v>Fuerte</v>
      </c>
      <c r="BF15" s="403">
        <f>AVERAGE(BD15:BD19)</f>
        <v>100</v>
      </c>
      <c r="BG15" s="403" t="str">
        <f>IF(BF15=100,"Fuerte",IF(AND(BF15&lt;=99, BF15&gt;=50),"Moderado",IF(BF15&lt;50,"Débil")))</f>
        <v>Fuerte</v>
      </c>
      <c r="BH15" s="398">
        <f>IF(BG15="Fuerte",(J15-2),IF(BG15="Moderado",(J15-1), IF(BG15="Débil",((J15-0)))))</f>
        <v>1</v>
      </c>
      <c r="BI15" s="398" t="str">
        <f>IF(BH15&lt;=0,"Rara vez",IF(BH15=1,"Rara vez",IF(BH15=2,"Improbable",IF(BH15=3,"Posible",IF(BH15=4,"Probable",IF(BH15=5,"Casi Seguro"))))))</f>
        <v>Rara vez</v>
      </c>
      <c r="BJ15" s="407">
        <f>IF(BI15="","",IF(BI15="Rara vez",0.2,IF(BI15="Improbable",0.4,IF(BI15="Posible",0.6,IF(BI15="Probable",0.8,IF(BI15="Casi seguro",1,))))))</f>
        <v>0.2</v>
      </c>
      <c r="BK15" s="398" t="str">
        <f>IFERROR(IF(AG15=5,"Moderado",IF(AG15=10,"Mayor",IF(AG15=20,"Catastrófico",0))),"")</f>
        <v>Mayor</v>
      </c>
      <c r="BL15" s="407">
        <f>IF(AH15="","",IF(AH15="Moderado",0.6,IF(AH15="Mayor",0.8,IF(AH15="Catastrófico",1,))))</f>
        <v>0.8</v>
      </c>
      <c r="BM15" s="398"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91"/>
      <c r="BO15" s="87" t="s">
        <v>236</v>
      </c>
      <c r="BP15" s="87" t="s">
        <v>209</v>
      </c>
      <c r="BQ15" s="87" t="s">
        <v>209</v>
      </c>
      <c r="BR15" s="87" t="s">
        <v>211</v>
      </c>
      <c r="BS15" s="87" t="s">
        <v>230</v>
      </c>
      <c r="BT15" s="93" t="s">
        <v>218</v>
      </c>
      <c r="BU15" s="93">
        <v>45291</v>
      </c>
      <c r="BV15" s="87"/>
      <c r="BW15" s="87"/>
      <c r="BX15" s="67"/>
      <c r="BY15" s="67"/>
      <c r="BZ15" s="67"/>
      <c r="CA15" s="67"/>
      <c r="CB15" s="67"/>
      <c r="CC15" s="67"/>
      <c r="CD15" s="67"/>
      <c r="CE15" s="67"/>
      <c r="CF15" s="67"/>
      <c r="CG15" s="67"/>
      <c r="CH15" s="67"/>
      <c r="CI15" s="67"/>
      <c r="CJ15" s="67"/>
      <c r="CK15" s="67"/>
      <c r="CL15" s="67"/>
      <c r="CM15" s="67"/>
      <c r="CN15" s="67"/>
      <c r="CO15" s="67"/>
      <c r="CP15" s="67"/>
      <c r="CQ15" s="67"/>
    </row>
    <row r="16" spans="1:95" ht="78.75" customHeight="1">
      <c r="A16" s="399"/>
      <c r="B16" s="399"/>
      <c r="C16" s="399"/>
      <c r="D16" s="399"/>
      <c r="E16" s="95"/>
      <c r="F16" s="95"/>
      <c r="G16" s="399"/>
      <c r="H16" s="399"/>
      <c r="I16" s="84" t="s">
        <v>213</v>
      </c>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86">
        <f t="shared" si="0"/>
        <v>5</v>
      </c>
      <c r="AH16" s="399"/>
      <c r="AI16" s="399"/>
      <c r="AJ16" s="399"/>
      <c r="AK16" s="87">
        <v>2</v>
      </c>
      <c r="AL16" s="88" t="s">
        <v>237</v>
      </c>
      <c r="AM16" s="89" t="s">
        <v>200</v>
      </c>
      <c r="AN16" s="89">
        <f t="shared" si="1"/>
        <v>15</v>
      </c>
      <c r="AO16" s="89" t="s">
        <v>201</v>
      </c>
      <c r="AP16" s="89">
        <f t="shared" si="2"/>
        <v>15</v>
      </c>
      <c r="AQ16" s="89" t="s">
        <v>202</v>
      </c>
      <c r="AR16" s="89">
        <f t="shared" si="3"/>
        <v>15</v>
      </c>
      <c r="AS16" s="89" t="s">
        <v>235</v>
      </c>
      <c r="AT16" s="89">
        <f t="shared" si="4"/>
        <v>15</v>
      </c>
      <c r="AU16" s="89" t="s">
        <v>204</v>
      </c>
      <c r="AV16" s="89">
        <f t="shared" si="5"/>
        <v>15</v>
      </c>
      <c r="AW16" s="89" t="s">
        <v>205</v>
      </c>
      <c r="AX16" s="89">
        <f t="shared" si="6"/>
        <v>15</v>
      </c>
      <c r="AY16" s="89" t="s">
        <v>206</v>
      </c>
      <c r="AZ16" s="89">
        <f t="shared" si="7"/>
        <v>15</v>
      </c>
      <c r="BA16" s="90">
        <f t="shared" si="12"/>
        <v>105</v>
      </c>
      <c r="BB16" s="89" t="str">
        <f t="shared" si="13"/>
        <v>Fuerte</v>
      </c>
      <c r="BC16" s="89" t="s">
        <v>207</v>
      </c>
      <c r="BD16" s="89">
        <f t="shared" si="14"/>
        <v>100</v>
      </c>
      <c r="BE16" s="91" t="str">
        <f t="shared" si="15"/>
        <v>Fuerte</v>
      </c>
      <c r="BF16" s="399"/>
      <c r="BG16" s="399"/>
      <c r="BH16" s="399"/>
      <c r="BI16" s="399"/>
      <c r="BJ16" s="399"/>
      <c r="BK16" s="399"/>
      <c r="BL16" s="399"/>
      <c r="BM16" s="399"/>
      <c r="BN16" s="91"/>
      <c r="BO16" s="87" t="s">
        <v>238</v>
      </c>
      <c r="BP16" s="87" t="s">
        <v>209</v>
      </c>
      <c r="BQ16" s="87" t="s">
        <v>209</v>
      </c>
      <c r="BR16" s="87" t="s">
        <v>211</v>
      </c>
      <c r="BS16" s="87" t="s">
        <v>230</v>
      </c>
      <c r="BT16" s="93" t="s">
        <v>218</v>
      </c>
      <c r="BU16" s="93">
        <v>45291</v>
      </c>
      <c r="BV16" s="87"/>
      <c r="BW16" s="87"/>
      <c r="BX16" s="67"/>
      <c r="BY16" s="67"/>
      <c r="BZ16" s="67"/>
      <c r="CA16" s="67"/>
      <c r="CB16" s="67"/>
      <c r="CC16" s="67"/>
      <c r="CD16" s="67"/>
      <c r="CE16" s="67"/>
      <c r="CF16" s="67"/>
      <c r="CG16" s="67"/>
      <c r="CH16" s="67"/>
      <c r="CI16" s="67"/>
      <c r="CJ16" s="67"/>
      <c r="CK16" s="67"/>
      <c r="CL16" s="67"/>
      <c r="CM16" s="67"/>
      <c r="CN16" s="67"/>
      <c r="CO16" s="67"/>
      <c r="CP16" s="67"/>
      <c r="CQ16" s="67"/>
    </row>
    <row r="17" spans="1:95" ht="78.75" customHeight="1">
      <c r="A17" s="399"/>
      <c r="B17" s="399"/>
      <c r="C17" s="399"/>
      <c r="D17" s="399"/>
      <c r="E17" s="95"/>
      <c r="F17" s="95"/>
      <c r="G17" s="399"/>
      <c r="H17" s="399"/>
      <c r="I17" s="84" t="s">
        <v>219</v>
      </c>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86">
        <f t="shared" si="0"/>
        <v>5</v>
      </c>
      <c r="AH17" s="399"/>
      <c r="AI17" s="399"/>
      <c r="AJ17" s="399"/>
      <c r="AK17" s="87">
        <v>3</v>
      </c>
      <c r="AL17" s="88" t="s">
        <v>231</v>
      </c>
      <c r="AM17" s="89"/>
      <c r="AN17" s="89" t="str">
        <f t="shared" si="1"/>
        <v/>
      </c>
      <c r="AO17" s="89"/>
      <c r="AP17" s="89" t="str">
        <f t="shared" si="2"/>
        <v/>
      </c>
      <c r="AQ17" s="89"/>
      <c r="AR17" s="89" t="str">
        <f t="shared" si="3"/>
        <v/>
      </c>
      <c r="AS17" s="89"/>
      <c r="AT17" s="89" t="str">
        <f t="shared" si="4"/>
        <v/>
      </c>
      <c r="AU17" s="89"/>
      <c r="AV17" s="89" t="str">
        <f t="shared" si="5"/>
        <v/>
      </c>
      <c r="AW17" s="89"/>
      <c r="AX17" s="89" t="str">
        <f t="shared" si="6"/>
        <v/>
      </c>
      <c r="AY17" s="89"/>
      <c r="AZ17" s="89" t="str">
        <f t="shared" si="7"/>
        <v/>
      </c>
      <c r="BA17" s="90"/>
      <c r="BB17" s="89"/>
      <c r="BC17" s="89"/>
      <c r="BD17" s="89"/>
      <c r="BE17" s="91"/>
      <c r="BF17" s="399"/>
      <c r="BG17" s="399"/>
      <c r="BH17" s="399"/>
      <c r="BI17" s="399"/>
      <c r="BJ17" s="399"/>
      <c r="BK17" s="399"/>
      <c r="BL17" s="399"/>
      <c r="BM17" s="399"/>
      <c r="BN17" s="91"/>
      <c r="BO17" s="87"/>
      <c r="BP17" s="87"/>
      <c r="BQ17" s="87"/>
      <c r="BR17" s="87"/>
      <c r="BS17" s="87"/>
      <c r="BT17" s="93"/>
      <c r="BU17" s="93"/>
      <c r="BV17" s="87"/>
      <c r="BW17" s="87"/>
      <c r="BX17" s="67"/>
      <c r="BY17" s="67"/>
      <c r="BZ17" s="67"/>
      <c r="CA17" s="67"/>
      <c r="CB17" s="67"/>
      <c r="CC17" s="67"/>
      <c r="CD17" s="67"/>
      <c r="CE17" s="67"/>
      <c r="CF17" s="67"/>
      <c r="CG17" s="67"/>
      <c r="CH17" s="67"/>
      <c r="CI17" s="67"/>
      <c r="CJ17" s="67"/>
      <c r="CK17" s="67"/>
      <c r="CL17" s="67"/>
      <c r="CM17" s="67"/>
      <c r="CN17" s="67"/>
      <c r="CO17" s="67"/>
      <c r="CP17" s="67"/>
      <c r="CQ17" s="67"/>
    </row>
    <row r="18" spans="1:95" ht="78.75" customHeight="1">
      <c r="A18" s="399"/>
      <c r="B18" s="399"/>
      <c r="C18" s="399"/>
      <c r="D18" s="399"/>
      <c r="E18" s="95"/>
      <c r="F18" s="95"/>
      <c r="G18" s="399"/>
      <c r="H18" s="399"/>
      <c r="I18" s="84"/>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86">
        <f t="shared" si="0"/>
        <v>5</v>
      </c>
      <c r="AH18" s="399"/>
      <c r="AI18" s="399"/>
      <c r="AJ18" s="399"/>
      <c r="AK18" s="87">
        <v>4</v>
      </c>
      <c r="AL18" s="88" t="s">
        <v>231</v>
      </c>
      <c r="AM18" s="89"/>
      <c r="AN18" s="89" t="str">
        <f t="shared" si="1"/>
        <v/>
      </c>
      <c r="AO18" s="89"/>
      <c r="AP18" s="89" t="str">
        <f t="shared" si="2"/>
        <v/>
      </c>
      <c r="AQ18" s="89"/>
      <c r="AR18" s="89" t="str">
        <f t="shared" si="3"/>
        <v/>
      </c>
      <c r="AS18" s="89"/>
      <c r="AT18" s="89" t="str">
        <f t="shared" si="4"/>
        <v/>
      </c>
      <c r="AU18" s="89"/>
      <c r="AV18" s="89" t="str">
        <f t="shared" si="5"/>
        <v/>
      </c>
      <c r="AW18" s="89"/>
      <c r="AX18" s="89" t="str">
        <f t="shared" si="6"/>
        <v/>
      </c>
      <c r="AY18" s="89"/>
      <c r="AZ18" s="89" t="str">
        <f t="shared" si="7"/>
        <v/>
      </c>
      <c r="BA18" s="90"/>
      <c r="BB18" s="89"/>
      <c r="BC18" s="89"/>
      <c r="BD18" s="89"/>
      <c r="BE18" s="91"/>
      <c r="BF18" s="399"/>
      <c r="BG18" s="399"/>
      <c r="BH18" s="399"/>
      <c r="BI18" s="399"/>
      <c r="BJ18" s="399"/>
      <c r="BK18" s="399"/>
      <c r="BL18" s="399"/>
      <c r="BM18" s="399"/>
      <c r="BN18" s="91"/>
      <c r="BO18" s="87"/>
      <c r="BP18" s="87"/>
      <c r="BQ18" s="87"/>
      <c r="BR18" s="87"/>
      <c r="BS18" s="87"/>
      <c r="BT18" s="93"/>
      <c r="BU18" s="93"/>
      <c r="BV18" s="87"/>
      <c r="BW18" s="87"/>
      <c r="BX18" s="67"/>
      <c r="BY18" s="67"/>
      <c r="BZ18" s="67"/>
      <c r="CA18" s="67"/>
      <c r="CB18" s="67"/>
      <c r="CC18" s="67"/>
      <c r="CD18" s="67"/>
      <c r="CE18" s="67"/>
      <c r="CF18" s="67"/>
      <c r="CG18" s="67"/>
      <c r="CH18" s="67"/>
      <c r="CI18" s="67"/>
      <c r="CJ18" s="67"/>
      <c r="CK18" s="67"/>
      <c r="CL18" s="67"/>
      <c r="CM18" s="67"/>
      <c r="CN18" s="67"/>
      <c r="CO18" s="67"/>
      <c r="CP18" s="67"/>
      <c r="CQ18" s="67"/>
    </row>
    <row r="19" spans="1:95" ht="78.75" customHeight="1">
      <c r="A19" s="399"/>
      <c r="B19" s="399"/>
      <c r="C19" s="399"/>
      <c r="D19" s="399"/>
      <c r="E19" s="95"/>
      <c r="F19" s="95"/>
      <c r="G19" s="399"/>
      <c r="H19" s="399"/>
      <c r="I19" s="84"/>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86">
        <f t="shared" si="0"/>
        <v>5</v>
      </c>
      <c r="AH19" s="399"/>
      <c r="AI19" s="399"/>
      <c r="AJ19" s="399"/>
      <c r="AK19" s="87">
        <v>5</v>
      </c>
      <c r="AL19" s="88" t="s">
        <v>231</v>
      </c>
      <c r="AM19" s="89"/>
      <c r="AN19" s="89" t="str">
        <f t="shared" si="1"/>
        <v/>
      </c>
      <c r="AO19" s="89"/>
      <c r="AP19" s="89" t="str">
        <f t="shared" si="2"/>
        <v/>
      </c>
      <c r="AQ19" s="89"/>
      <c r="AR19" s="89" t="str">
        <f t="shared" si="3"/>
        <v/>
      </c>
      <c r="AS19" s="89"/>
      <c r="AT19" s="89" t="str">
        <f t="shared" si="4"/>
        <v/>
      </c>
      <c r="AU19" s="89"/>
      <c r="AV19" s="89" t="str">
        <f t="shared" si="5"/>
        <v/>
      </c>
      <c r="AW19" s="89"/>
      <c r="AX19" s="89" t="str">
        <f t="shared" si="6"/>
        <v/>
      </c>
      <c r="AY19" s="89"/>
      <c r="AZ19" s="89" t="str">
        <f t="shared" si="7"/>
        <v/>
      </c>
      <c r="BA19" s="90"/>
      <c r="BB19" s="89"/>
      <c r="BC19" s="89"/>
      <c r="BD19" s="89"/>
      <c r="BE19" s="91"/>
      <c r="BF19" s="399"/>
      <c r="BG19" s="399"/>
      <c r="BH19" s="399"/>
      <c r="BI19" s="399"/>
      <c r="BJ19" s="399"/>
      <c r="BK19" s="399"/>
      <c r="BL19" s="399"/>
      <c r="BM19" s="399"/>
      <c r="BN19" s="91"/>
      <c r="BO19" s="87"/>
      <c r="BP19" s="87"/>
      <c r="BQ19" s="87"/>
      <c r="BR19" s="87"/>
      <c r="BS19" s="87"/>
      <c r="BT19" s="93"/>
      <c r="BU19" s="93"/>
      <c r="BV19" s="87"/>
      <c r="BW19" s="87"/>
      <c r="BX19" s="67"/>
      <c r="BY19" s="67"/>
      <c r="BZ19" s="67"/>
      <c r="CA19" s="67"/>
      <c r="CB19" s="67"/>
      <c r="CC19" s="67"/>
      <c r="CD19" s="67"/>
      <c r="CE19" s="67"/>
      <c r="CF19" s="67"/>
      <c r="CG19" s="67"/>
      <c r="CH19" s="67"/>
      <c r="CI19" s="67"/>
      <c r="CJ19" s="67"/>
      <c r="CK19" s="67"/>
      <c r="CL19" s="67"/>
      <c r="CM19" s="67"/>
      <c r="CN19" s="67"/>
      <c r="CO19" s="67"/>
      <c r="CP19" s="67"/>
      <c r="CQ19" s="67"/>
    </row>
    <row r="20" spans="1:95" ht="78.75" customHeight="1">
      <c r="A20" s="400"/>
      <c r="B20" s="400"/>
      <c r="C20" s="400"/>
      <c r="D20" s="400"/>
      <c r="E20" s="96"/>
      <c r="F20" s="96"/>
      <c r="G20" s="400"/>
      <c r="H20" s="400"/>
      <c r="I20" s="84"/>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86">
        <f t="shared" si="0"/>
        <v>5</v>
      </c>
      <c r="AH20" s="400"/>
      <c r="AI20" s="400"/>
      <c r="AJ20" s="400"/>
      <c r="AK20" s="87">
        <v>6</v>
      </c>
      <c r="AL20" s="88"/>
      <c r="AM20" s="89"/>
      <c r="AN20" s="89"/>
      <c r="AO20" s="89"/>
      <c r="AP20" s="89"/>
      <c r="AQ20" s="89"/>
      <c r="AR20" s="89"/>
      <c r="AS20" s="89"/>
      <c r="AT20" s="89"/>
      <c r="AU20" s="89"/>
      <c r="AV20" s="89"/>
      <c r="AW20" s="89"/>
      <c r="AX20" s="89"/>
      <c r="AY20" s="89"/>
      <c r="AZ20" s="89"/>
      <c r="BA20" s="90"/>
      <c r="BB20" s="89"/>
      <c r="BC20" s="89"/>
      <c r="BD20" s="89"/>
      <c r="BE20" s="91"/>
      <c r="BF20" s="400"/>
      <c r="BG20" s="400"/>
      <c r="BH20" s="400"/>
      <c r="BI20" s="400"/>
      <c r="BJ20" s="400"/>
      <c r="BK20" s="400"/>
      <c r="BL20" s="400"/>
      <c r="BM20" s="400"/>
      <c r="BN20" s="91"/>
      <c r="BO20" s="87"/>
      <c r="BP20" s="87"/>
      <c r="BQ20" s="87"/>
      <c r="BR20" s="87"/>
      <c r="BS20" s="87"/>
      <c r="BT20" s="93"/>
      <c r="BU20" s="93"/>
      <c r="BV20" s="87"/>
      <c r="BW20" s="87"/>
      <c r="BX20" s="67"/>
      <c r="BY20" s="67"/>
      <c r="BZ20" s="67"/>
      <c r="CA20" s="67"/>
      <c r="CB20" s="67"/>
      <c r="CC20" s="67"/>
      <c r="CD20" s="67"/>
      <c r="CE20" s="67"/>
      <c r="CF20" s="67"/>
      <c r="CG20" s="67"/>
      <c r="CH20" s="67"/>
      <c r="CI20" s="67"/>
      <c r="CJ20" s="67"/>
      <c r="CK20" s="67"/>
      <c r="CL20" s="67"/>
      <c r="CM20" s="67"/>
      <c r="CN20" s="67"/>
      <c r="CO20" s="67"/>
      <c r="CP20" s="67"/>
      <c r="CQ20" s="67"/>
    </row>
    <row r="21" spans="1:95" ht="78.75" customHeight="1">
      <c r="A21" s="411">
        <v>3</v>
      </c>
      <c r="B21" s="411" t="s">
        <v>239</v>
      </c>
      <c r="C21" s="411" t="s">
        <v>240</v>
      </c>
      <c r="D21" s="411" t="s">
        <v>241</v>
      </c>
      <c r="E21" s="85" t="s">
        <v>242</v>
      </c>
      <c r="F21" s="85" t="s">
        <v>243</v>
      </c>
      <c r="G21" s="432" t="s">
        <v>244</v>
      </c>
      <c r="H21" s="411" t="s">
        <v>195</v>
      </c>
      <c r="I21" s="84" t="s">
        <v>196</v>
      </c>
      <c r="J21" s="431">
        <v>1</v>
      </c>
      <c r="K21" s="417" t="str">
        <f>IF(J21&lt;=0,"",IF(J21=1,"Rara vez",IF(J21=2,"Improbable",IF(J21=3,"Posible",IF(J21=4,"Probable",IF(J21=5,"Casi Seguro"))))))</f>
        <v>Rara vez</v>
      </c>
      <c r="L21" s="407">
        <f>IF(K21="","",IF(K21="Rara vez",0.2,IF(K21="Improbable",0.4,IF(K21="Posible",0.6,IF(K21="Probable",0.8,IF(K21="Casi seguro",1,))))))</f>
        <v>0.2</v>
      </c>
      <c r="M21" s="407" t="s">
        <v>197</v>
      </c>
      <c r="N21" s="407" t="s">
        <v>197</v>
      </c>
      <c r="O21" s="407" t="s">
        <v>197</v>
      </c>
      <c r="P21" s="407" t="s">
        <v>197</v>
      </c>
      <c r="Q21" s="407" t="s">
        <v>197</v>
      </c>
      <c r="R21" s="427" t="s">
        <v>198</v>
      </c>
      <c r="S21" s="407" t="s">
        <v>198</v>
      </c>
      <c r="T21" s="407" t="s">
        <v>198</v>
      </c>
      <c r="U21" s="430" t="s">
        <v>197</v>
      </c>
      <c r="V21" s="427" t="s">
        <v>197</v>
      </c>
      <c r="W21" s="430" t="s">
        <v>198</v>
      </c>
      <c r="X21" s="427" t="s">
        <v>197</v>
      </c>
      <c r="Y21" s="427" t="s">
        <v>198</v>
      </c>
      <c r="Z21" s="427" t="s">
        <v>198</v>
      </c>
      <c r="AA21" s="427" t="s">
        <v>197</v>
      </c>
      <c r="AB21" s="407" t="s">
        <v>198</v>
      </c>
      <c r="AC21" s="407" t="s">
        <v>197</v>
      </c>
      <c r="AD21" s="407" t="s">
        <v>197</v>
      </c>
      <c r="AE21" s="407" t="s">
        <v>198</v>
      </c>
      <c r="AF21" s="436">
        <f>IF(AB21="Si","19",COUNTIF(M21:AE22,"si"))</f>
        <v>11</v>
      </c>
      <c r="AG21" s="86">
        <f t="shared" si="0"/>
        <v>10</v>
      </c>
      <c r="AH21" s="417" t="str">
        <f>IF(AG21=5,"Moderado",IF(AG21=10,"Mayor",IF(AG21=20,"Catastrófico",0)))</f>
        <v>Mayor</v>
      </c>
      <c r="AI21" s="407">
        <f>IF(AH21="","",IF(AH21="Moderado",0.6,IF(AH21="Mayor",0.8,IF(AH21="Catastrófico",1,))))</f>
        <v>0.8</v>
      </c>
      <c r="AJ21" s="417"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97">
        <v>1</v>
      </c>
      <c r="AL21" s="98" t="s">
        <v>245</v>
      </c>
      <c r="AM21" s="99" t="s">
        <v>200</v>
      </c>
      <c r="AN21" s="99">
        <f t="shared" ref="AN21:AN83" si="16">IF(AM21="","",IF(AM21="Asignado",15,IF(AM21="No asignado",0,)))</f>
        <v>15</v>
      </c>
      <c r="AO21" s="99" t="s">
        <v>201</v>
      </c>
      <c r="AP21" s="99">
        <f t="shared" ref="AP21:AP83" si="17">IF(AO21="","",IF(AO21="Adecuado",15,IF(AO21="Inadecuado",0,)))</f>
        <v>15</v>
      </c>
      <c r="AQ21" s="99" t="s">
        <v>202</v>
      </c>
      <c r="AR21" s="100">
        <f t="shared" ref="AR21:AR83" si="18">IF(AQ21="","",IF(AQ21="Oportuna",15,IF(AQ21="Inoportuna",0,)))</f>
        <v>15</v>
      </c>
      <c r="AS21" s="99" t="s">
        <v>235</v>
      </c>
      <c r="AT21" s="100">
        <f t="shared" ref="AT21:AT83" si="19">IF(AS21="","",IF(AS21="Prevenir",15,IF(AS21="Detectar",10,IF(AS21="No es un control",0,))))</f>
        <v>15</v>
      </c>
      <c r="AU21" s="99" t="s">
        <v>204</v>
      </c>
      <c r="AV21" s="100">
        <f t="shared" ref="AV21:AV83" si="20">IF(AU21="","",IF(AU21="Confiable",15,IF(AU21="No confiable",0,)))</f>
        <v>15</v>
      </c>
      <c r="AW21" s="89" t="s">
        <v>205</v>
      </c>
      <c r="AX21" s="100">
        <f t="shared" ref="AX21:AX83" si="21">IF(AW21="","",IF(AW21="Se investigan y  resuelven oportunamente",15,IF(AW21="No se investigan y resuelven oportunamente",0,)))</f>
        <v>15</v>
      </c>
      <c r="AY21" s="89" t="s">
        <v>206</v>
      </c>
      <c r="AZ21" s="99">
        <f t="shared" ref="AZ21:AZ83" si="22">IF(AY21="","",IF(AY21="Completa",15,IF(AY21="Incompleta",10,IF(AY21="No existe",0,))))</f>
        <v>15</v>
      </c>
      <c r="BA21" s="101">
        <f>SUM(AN21,AP21,AR21,AT21,AV21,AX21,AZ21)</f>
        <v>105</v>
      </c>
      <c r="BB21" s="99" t="str">
        <f>IF(BA21&gt;=96,"Fuerte",IF(AND(BA21&gt;=86, BA21&lt;96),"Moderado",IF(BA21&lt;86,"Débil")))</f>
        <v>Fuerte</v>
      </c>
      <c r="BC21" s="99" t="s">
        <v>207</v>
      </c>
      <c r="BD21" s="99">
        <f>VALUE(IF(OR(AND(BB21="Fuerte",BC21="Fuerte")),"100",IF(OR(AND(BB21="Fuerte",BC21="Moderado"),AND(BB21="Moderado",BC21="Fuerte"),AND(BB21="Moderado",BC21="Moderado")),"50",IF(OR(AND(BB21="Fuerte",BC21="Débil"),AND(BB21="Moderado",BC21="Débil"),AND(BB21="Débil",BC21="Fuerte"),AND(BB21="Débil",BC21="Moderado"),AND(BB21="Débil",BC21="Débil")),"0",))))</f>
        <v>100</v>
      </c>
      <c r="BE21" s="102" t="str">
        <f>IF(BD21=100,"Fuerte",IF(BD21=50,"Moderado",IF(BD21=0,"Débil")))</f>
        <v>Fuerte</v>
      </c>
      <c r="BF21" s="401">
        <f>AVERAGE(BD21:BD26)</f>
        <v>100</v>
      </c>
      <c r="BG21" s="401" t="str">
        <f>IF(BF21=100,"Fuerte",IF(AND(BF21&lt;=99, BF21&gt;=50),"Moderado",IF(BF21&lt;50,"Débil")))</f>
        <v>Fuerte</v>
      </c>
      <c r="BH21" s="398">
        <f>IF(BG21="Fuerte",(J21-2),IF(BG21="Moderado",(J21-1), IF(BG21="Débil",((J21-0)))))</f>
        <v>-1</v>
      </c>
      <c r="BI21" s="398" t="str">
        <f>IF(BH21&lt;=0,"Rara vez",IF(BH21=1,"Rara vez",IF(BH21=2,"Improbable",IF(BH21=3,"Posible",IF(BH21=4,"Probable",IF(BH21=5,"Casi Seguro"))))))</f>
        <v>Rara vez</v>
      </c>
      <c r="BJ21" s="402">
        <f>IF(BI21="","",IF(BI21="Rara vez",0.2,IF(BI21="Improbable",0.4,IF(BI21="Posible",0.6,IF(BI21="Probable",0.8,IF(BI21="Casi seguro",1,))))))</f>
        <v>0.2</v>
      </c>
      <c r="BK21" s="398" t="str">
        <f>IFERROR(IF(AG21=5,"Moderado",IF(AG21=10,"Mayor",IF(AG21=20,"Catastrófico",0))),"")</f>
        <v>Mayor</v>
      </c>
      <c r="BL21" s="402">
        <f>IF(AH21="","",IF(AH21="Moderado",0.6,IF(AH21="Mayor",0.8,IF(AH21="Catastrófico",1,))))</f>
        <v>0.8</v>
      </c>
      <c r="BM21" s="409"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102" t="s">
        <v>246</v>
      </c>
      <c r="BO21" s="87" t="s">
        <v>247</v>
      </c>
      <c r="BP21" s="87" t="s">
        <v>248</v>
      </c>
      <c r="BQ21" s="87" t="s">
        <v>249</v>
      </c>
      <c r="BR21" s="87" t="s">
        <v>250</v>
      </c>
      <c r="BS21" s="87" t="s">
        <v>251</v>
      </c>
      <c r="BT21" s="103">
        <v>44958</v>
      </c>
      <c r="BU21" s="103">
        <v>45272</v>
      </c>
      <c r="BV21" s="87"/>
      <c r="BW21" s="97"/>
      <c r="BX21" s="67"/>
      <c r="BY21" s="67"/>
      <c r="BZ21" s="67"/>
      <c r="CA21" s="67"/>
      <c r="CB21" s="67"/>
      <c r="CC21" s="67"/>
      <c r="CD21" s="67"/>
      <c r="CE21" s="67"/>
      <c r="CF21" s="67"/>
      <c r="CG21" s="67"/>
      <c r="CH21" s="67"/>
      <c r="CI21" s="67"/>
      <c r="CJ21" s="67"/>
      <c r="CK21" s="67"/>
      <c r="CL21" s="67"/>
      <c r="CM21" s="67"/>
      <c r="CN21" s="67"/>
      <c r="CO21" s="67"/>
      <c r="CP21" s="67"/>
      <c r="CQ21" s="67"/>
    </row>
    <row r="22" spans="1:95" ht="78.75" customHeight="1">
      <c r="A22" s="399"/>
      <c r="B22" s="399"/>
      <c r="C22" s="399"/>
      <c r="D22" s="399"/>
      <c r="E22" s="95"/>
      <c r="F22" s="95"/>
      <c r="G22" s="399"/>
      <c r="H22" s="399"/>
      <c r="I22" s="84" t="s">
        <v>219</v>
      </c>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86">
        <f t="shared" si="0"/>
        <v>5</v>
      </c>
      <c r="AH22" s="399"/>
      <c r="AI22" s="399"/>
      <c r="AJ22" s="399"/>
      <c r="AK22" s="97">
        <v>2</v>
      </c>
      <c r="AL22" s="88" t="s">
        <v>231</v>
      </c>
      <c r="AM22" s="99"/>
      <c r="AN22" s="99" t="str">
        <f t="shared" si="16"/>
        <v/>
      </c>
      <c r="AO22" s="99"/>
      <c r="AP22" s="99" t="str">
        <f t="shared" si="17"/>
        <v/>
      </c>
      <c r="AQ22" s="99"/>
      <c r="AR22" s="100" t="str">
        <f t="shared" si="18"/>
        <v/>
      </c>
      <c r="AS22" s="99"/>
      <c r="AT22" s="100" t="str">
        <f t="shared" si="19"/>
        <v/>
      </c>
      <c r="AU22" s="99"/>
      <c r="AV22" s="100" t="str">
        <f t="shared" si="20"/>
        <v/>
      </c>
      <c r="AW22" s="89"/>
      <c r="AX22" s="100" t="str">
        <f t="shared" si="21"/>
        <v/>
      </c>
      <c r="AY22" s="89"/>
      <c r="AZ22" s="99" t="str">
        <f t="shared" si="22"/>
        <v/>
      </c>
      <c r="BA22" s="101"/>
      <c r="BB22" s="99"/>
      <c r="BC22" s="99"/>
      <c r="BD22" s="99"/>
      <c r="BE22" s="102"/>
      <c r="BF22" s="399"/>
      <c r="BG22" s="399"/>
      <c r="BH22" s="399"/>
      <c r="BI22" s="399"/>
      <c r="BJ22" s="399"/>
      <c r="BK22" s="399"/>
      <c r="BL22" s="399"/>
      <c r="BM22" s="399"/>
      <c r="BN22" s="102"/>
      <c r="BO22" s="87"/>
      <c r="BP22" s="87"/>
      <c r="BQ22" s="87"/>
      <c r="BR22" s="87"/>
      <c r="BS22" s="87"/>
      <c r="BT22" s="103"/>
      <c r="BU22" s="103"/>
      <c r="BV22" s="87"/>
      <c r="BW22" s="97"/>
      <c r="BX22" s="67"/>
      <c r="BY22" s="67"/>
      <c r="BZ22" s="67"/>
      <c r="CA22" s="67"/>
      <c r="CB22" s="67"/>
      <c r="CC22" s="67"/>
      <c r="CD22" s="67"/>
      <c r="CE22" s="67"/>
      <c r="CF22" s="67"/>
      <c r="CG22" s="67"/>
      <c r="CH22" s="67"/>
      <c r="CI22" s="67"/>
      <c r="CJ22" s="67"/>
      <c r="CK22" s="67"/>
      <c r="CL22" s="67"/>
      <c r="CM22" s="67"/>
      <c r="CN22" s="67"/>
      <c r="CO22" s="67"/>
      <c r="CP22" s="67"/>
      <c r="CQ22" s="67"/>
    </row>
    <row r="23" spans="1:95" ht="78.75" customHeight="1">
      <c r="A23" s="399"/>
      <c r="B23" s="399"/>
      <c r="C23" s="399"/>
      <c r="D23" s="399"/>
      <c r="E23" s="95"/>
      <c r="F23" s="95"/>
      <c r="G23" s="399"/>
      <c r="H23" s="399"/>
      <c r="I23" s="84" t="s">
        <v>213</v>
      </c>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86">
        <f t="shared" si="0"/>
        <v>5</v>
      </c>
      <c r="AH23" s="399"/>
      <c r="AI23" s="399"/>
      <c r="AJ23" s="399"/>
      <c r="AK23" s="97">
        <v>3</v>
      </c>
      <c r="AL23" s="88" t="s">
        <v>231</v>
      </c>
      <c r="AM23" s="99"/>
      <c r="AN23" s="99" t="str">
        <f t="shared" si="16"/>
        <v/>
      </c>
      <c r="AO23" s="99"/>
      <c r="AP23" s="99" t="str">
        <f t="shared" si="17"/>
        <v/>
      </c>
      <c r="AQ23" s="99"/>
      <c r="AR23" s="100" t="str">
        <f t="shared" si="18"/>
        <v/>
      </c>
      <c r="AS23" s="99"/>
      <c r="AT23" s="100" t="str">
        <f t="shared" si="19"/>
        <v/>
      </c>
      <c r="AU23" s="99"/>
      <c r="AV23" s="100" t="str">
        <f t="shared" si="20"/>
        <v/>
      </c>
      <c r="AW23" s="89"/>
      <c r="AX23" s="100" t="str">
        <f t="shared" si="21"/>
        <v/>
      </c>
      <c r="AY23" s="89"/>
      <c r="AZ23" s="99" t="str">
        <f t="shared" si="22"/>
        <v/>
      </c>
      <c r="BA23" s="101"/>
      <c r="BB23" s="99"/>
      <c r="BC23" s="99"/>
      <c r="BD23" s="99"/>
      <c r="BE23" s="102"/>
      <c r="BF23" s="399"/>
      <c r="BG23" s="399"/>
      <c r="BH23" s="399"/>
      <c r="BI23" s="399"/>
      <c r="BJ23" s="399"/>
      <c r="BK23" s="399"/>
      <c r="BL23" s="399"/>
      <c r="BM23" s="399"/>
      <c r="BN23" s="102"/>
      <c r="BO23" s="87"/>
      <c r="BP23" s="87"/>
      <c r="BQ23" s="87"/>
      <c r="BR23" s="87"/>
      <c r="BS23" s="87"/>
      <c r="BT23" s="103"/>
      <c r="BU23" s="103"/>
      <c r="BV23" s="87"/>
      <c r="BW23" s="97"/>
      <c r="BX23" s="67"/>
      <c r="BY23" s="67"/>
      <c r="BZ23" s="67"/>
      <c r="CA23" s="67"/>
      <c r="CB23" s="67"/>
      <c r="CC23" s="67"/>
      <c r="CD23" s="67"/>
      <c r="CE23" s="67"/>
      <c r="CF23" s="67"/>
      <c r="CG23" s="67"/>
      <c r="CH23" s="67"/>
      <c r="CI23" s="67"/>
      <c r="CJ23" s="67"/>
      <c r="CK23" s="67"/>
      <c r="CL23" s="67"/>
      <c r="CM23" s="67"/>
      <c r="CN23" s="67"/>
      <c r="CO23" s="67"/>
      <c r="CP23" s="67"/>
      <c r="CQ23" s="67"/>
    </row>
    <row r="24" spans="1:95" ht="78.75" customHeight="1">
      <c r="A24" s="399"/>
      <c r="B24" s="399"/>
      <c r="C24" s="399"/>
      <c r="D24" s="399"/>
      <c r="E24" s="95"/>
      <c r="F24" s="95"/>
      <c r="G24" s="399"/>
      <c r="H24" s="399"/>
      <c r="I24" s="84"/>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86">
        <f t="shared" si="0"/>
        <v>5</v>
      </c>
      <c r="AH24" s="399"/>
      <c r="AI24" s="399"/>
      <c r="AJ24" s="399"/>
      <c r="AK24" s="97">
        <v>4</v>
      </c>
      <c r="AL24" s="88" t="s">
        <v>231</v>
      </c>
      <c r="AM24" s="99"/>
      <c r="AN24" s="99" t="str">
        <f t="shared" si="16"/>
        <v/>
      </c>
      <c r="AO24" s="99"/>
      <c r="AP24" s="99" t="str">
        <f t="shared" si="17"/>
        <v/>
      </c>
      <c r="AQ24" s="99"/>
      <c r="AR24" s="100" t="str">
        <f t="shared" si="18"/>
        <v/>
      </c>
      <c r="AS24" s="99"/>
      <c r="AT24" s="100" t="str">
        <f t="shared" si="19"/>
        <v/>
      </c>
      <c r="AU24" s="99"/>
      <c r="AV24" s="100" t="str">
        <f t="shared" si="20"/>
        <v/>
      </c>
      <c r="AW24" s="89"/>
      <c r="AX24" s="100" t="str">
        <f t="shared" si="21"/>
        <v/>
      </c>
      <c r="AY24" s="89"/>
      <c r="AZ24" s="99" t="str">
        <f t="shared" si="22"/>
        <v/>
      </c>
      <c r="BA24" s="101"/>
      <c r="BB24" s="99"/>
      <c r="BC24" s="99"/>
      <c r="BD24" s="99"/>
      <c r="BE24" s="102"/>
      <c r="BF24" s="399"/>
      <c r="BG24" s="399"/>
      <c r="BH24" s="399"/>
      <c r="BI24" s="399"/>
      <c r="BJ24" s="399"/>
      <c r="BK24" s="399"/>
      <c r="BL24" s="399"/>
      <c r="BM24" s="399"/>
      <c r="BN24" s="102"/>
      <c r="BO24" s="87"/>
      <c r="BP24" s="87"/>
      <c r="BQ24" s="87"/>
      <c r="BR24" s="87"/>
      <c r="BS24" s="87"/>
      <c r="BT24" s="103"/>
      <c r="BU24" s="103"/>
      <c r="BV24" s="87"/>
      <c r="BW24" s="97"/>
      <c r="BX24" s="67"/>
      <c r="BY24" s="67"/>
      <c r="BZ24" s="67"/>
      <c r="CA24" s="67"/>
      <c r="CB24" s="67"/>
      <c r="CC24" s="67"/>
      <c r="CD24" s="67"/>
      <c r="CE24" s="67"/>
      <c r="CF24" s="67"/>
      <c r="CG24" s="67"/>
      <c r="CH24" s="67"/>
      <c r="CI24" s="67"/>
      <c r="CJ24" s="67"/>
      <c r="CK24" s="67"/>
      <c r="CL24" s="67"/>
      <c r="CM24" s="67"/>
      <c r="CN24" s="67"/>
      <c r="CO24" s="67"/>
      <c r="CP24" s="67"/>
      <c r="CQ24" s="67"/>
    </row>
    <row r="25" spans="1:95" ht="78.75" customHeight="1">
      <c r="A25" s="399"/>
      <c r="B25" s="399"/>
      <c r="C25" s="399"/>
      <c r="D25" s="399"/>
      <c r="E25" s="95"/>
      <c r="F25" s="95"/>
      <c r="G25" s="399"/>
      <c r="H25" s="399"/>
      <c r="I25" s="84"/>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86">
        <f t="shared" si="0"/>
        <v>5</v>
      </c>
      <c r="AH25" s="399"/>
      <c r="AI25" s="399"/>
      <c r="AJ25" s="399"/>
      <c r="AK25" s="97">
        <v>5</v>
      </c>
      <c r="AL25" s="88" t="s">
        <v>231</v>
      </c>
      <c r="AM25" s="99"/>
      <c r="AN25" s="99" t="str">
        <f t="shared" si="16"/>
        <v/>
      </c>
      <c r="AO25" s="99"/>
      <c r="AP25" s="99" t="str">
        <f t="shared" si="17"/>
        <v/>
      </c>
      <c r="AQ25" s="99"/>
      <c r="AR25" s="100" t="str">
        <f t="shared" si="18"/>
        <v/>
      </c>
      <c r="AS25" s="99"/>
      <c r="AT25" s="100" t="str">
        <f t="shared" si="19"/>
        <v/>
      </c>
      <c r="AU25" s="99"/>
      <c r="AV25" s="100" t="str">
        <f t="shared" si="20"/>
        <v/>
      </c>
      <c r="AW25" s="89"/>
      <c r="AX25" s="100" t="str">
        <f t="shared" si="21"/>
        <v/>
      </c>
      <c r="AY25" s="89"/>
      <c r="AZ25" s="99" t="str">
        <f t="shared" si="22"/>
        <v/>
      </c>
      <c r="BA25" s="101"/>
      <c r="BB25" s="99"/>
      <c r="BC25" s="99"/>
      <c r="BD25" s="99"/>
      <c r="BE25" s="102"/>
      <c r="BF25" s="399"/>
      <c r="BG25" s="399"/>
      <c r="BH25" s="399"/>
      <c r="BI25" s="399"/>
      <c r="BJ25" s="399"/>
      <c r="BK25" s="399"/>
      <c r="BL25" s="399"/>
      <c r="BM25" s="399"/>
      <c r="BN25" s="102"/>
      <c r="BO25" s="87"/>
      <c r="BP25" s="87"/>
      <c r="BQ25" s="87"/>
      <c r="BR25" s="87"/>
      <c r="BS25" s="87"/>
      <c r="BT25" s="103"/>
      <c r="BU25" s="103"/>
      <c r="BV25" s="87"/>
      <c r="BW25" s="97"/>
      <c r="BX25" s="67"/>
      <c r="BY25" s="67"/>
      <c r="BZ25" s="67"/>
      <c r="CA25" s="67"/>
      <c r="CB25" s="67"/>
      <c r="CC25" s="67"/>
      <c r="CD25" s="67"/>
      <c r="CE25" s="67"/>
      <c r="CF25" s="67"/>
      <c r="CG25" s="67"/>
      <c r="CH25" s="67"/>
      <c r="CI25" s="67"/>
      <c r="CJ25" s="67"/>
      <c r="CK25" s="67"/>
      <c r="CL25" s="67"/>
      <c r="CM25" s="67"/>
      <c r="CN25" s="67"/>
      <c r="CO25" s="67"/>
      <c r="CP25" s="67"/>
      <c r="CQ25" s="67"/>
    </row>
    <row r="26" spans="1:95" ht="78.75" customHeight="1">
      <c r="A26" s="400"/>
      <c r="B26" s="400"/>
      <c r="C26" s="400"/>
      <c r="D26" s="400"/>
      <c r="E26" s="96"/>
      <c r="F26" s="96"/>
      <c r="G26" s="400"/>
      <c r="H26" s="400"/>
      <c r="I26" s="84"/>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86">
        <f t="shared" si="0"/>
        <v>5</v>
      </c>
      <c r="AH26" s="400"/>
      <c r="AI26" s="400"/>
      <c r="AJ26" s="400"/>
      <c r="AK26" s="97">
        <v>6</v>
      </c>
      <c r="AL26" s="88" t="s">
        <v>231</v>
      </c>
      <c r="AM26" s="99"/>
      <c r="AN26" s="99" t="str">
        <f t="shared" si="16"/>
        <v/>
      </c>
      <c r="AO26" s="99"/>
      <c r="AP26" s="99" t="str">
        <f t="shared" si="17"/>
        <v/>
      </c>
      <c r="AQ26" s="99"/>
      <c r="AR26" s="100" t="str">
        <f t="shared" si="18"/>
        <v/>
      </c>
      <c r="AS26" s="99"/>
      <c r="AT26" s="100" t="str">
        <f t="shared" si="19"/>
        <v/>
      </c>
      <c r="AU26" s="99"/>
      <c r="AV26" s="100" t="str">
        <f t="shared" si="20"/>
        <v/>
      </c>
      <c r="AW26" s="89"/>
      <c r="AX26" s="100" t="str">
        <f t="shared" si="21"/>
        <v/>
      </c>
      <c r="AY26" s="89"/>
      <c r="AZ26" s="99" t="str">
        <f t="shared" si="22"/>
        <v/>
      </c>
      <c r="BA26" s="101"/>
      <c r="BB26" s="99"/>
      <c r="BC26" s="99"/>
      <c r="BD26" s="99"/>
      <c r="BE26" s="102"/>
      <c r="BF26" s="400"/>
      <c r="BG26" s="400"/>
      <c r="BH26" s="400"/>
      <c r="BI26" s="400"/>
      <c r="BJ26" s="400"/>
      <c r="BK26" s="400"/>
      <c r="BL26" s="400"/>
      <c r="BM26" s="400"/>
      <c r="BN26" s="102"/>
      <c r="BO26" s="87"/>
      <c r="BP26" s="87"/>
      <c r="BQ26" s="87"/>
      <c r="BR26" s="87"/>
      <c r="BS26" s="87"/>
      <c r="BT26" s="103"/>
      <c r="BU26" s="103"/>
      <c r="BV26" s="87"/>
      <c r="BW26" s="97"/>
      <c r="BX26" s="67"/>
      <c r="BY26" s="67"/>
      <c r="BZ26" s="67"/>
      <c r="CA26" s="67"/>
      <c r="CB26" s="67"/>
      <c r="CC26" s="67"/>
      <c r="CD26" s="67"/>
      <c r="CE26" s="67"/>
      <c r="CF26" s="67"/>
      <c r="CG26" s="67"/>
      <c r="CH26" s="67"/>
      <c r="CI26" s="67"/>
      <c r="CJ26" s="67"/>
      <c r="CK26" s="67"/>
      <c r="CL26" s="67"/>
      <c r="CM26" s="67"/>
      <c r="CN26" s="67"/>
      <c r="CO26" s="67"/>
      <c r="CP26" s="67"/>
      <c r="CQ26" s="67"/>
    </row>
    <row r="27" spans="1:95" ht="78.75" customHeight="1">
      <c r="A27" s="411">
        <v>4</v>
      </c>
      <c r="B27" s="411" t="s">
        <v>252</v>
      </c>
      <c r="C27" s="411" t="s">
        <v>253</v>
      </c>
      <c r="D27" s="411" t="s">
        <v>254</v>
      </c>
      <c r="E27" s="85" t="s">
        <v>255</v>
      </c>
      <c r="F27" s="85" t="s">
        <v>255</v>
      </c>
      <c r="G27" s="432" t="s">
        <v>256</v>
      </c>
      <c r="H27" s="411" t="s">
        <v>195</v>
      </c>
      <c r="I27" s="84" t="s">
        <v>196</v>
      </c>
      <c r="J27" s="431">
        <v>2</v>
      </c>
      <c r="K27" s="417" t="str">
        <f>IF(J27&lt;=0,"",IF(J27=1,"Rara vez",IF(J27=2,"Improbable",IF(J27=3,"Posible",IF(J27=4,"Probable",IF(J27=5,"Casi Seguro"))))))</f>
        <v>Improbable</v>
      </c>
      <c r="L27" s="407">
        <f>IF(K27="","",IF(K27="Rara vez",0.2,IF(K27="Improbable",0.4,IF(K27="Posible",0.6,IF(K27="Probable",0.8,IF(K27="Casi seguro",1,))))))</f>
        <v>0.4</v>
      </c>
      <c r="M27" s="407" t="s">
        <v>197</v>
      </c>
      <c r="N27" s="407" t="s">
        <v>197</v>
      </c>
      <c r="O27" s="407" t="s">
        <v>197</v>
      </c>
      <c r="P27" s="407" t="s">
        <v>197</v>
      </c>
      <c r="Q27" s="407" t="s">
        <v>197</v>
      </c>
      <c r="R27" s="407" t="s">
        <v>197</v>
      </c>
      <c r="S27" s="407" t="s">
        <v>198</v>
      </c>
      <c r="T27" s="407" t="s">
        <v>198</v>
      </c>
      <c r="U27" s="407" t="s">
        <v>197</v>
      </c>
      <c r="V27" s="407" t="s">
        <v>197</v>
      </c>
      <c r="W27" s="407" t="s">
        <v>197</v>
      </c>
      <c r="X27" s="407" t="s">
        <v>197</v>
      </c>
      <c r="Y27" s="407" t="s">
        <v>197</v>
      </c>
      <c r="Z27" s="407" t="s">
        <v>197</v>
      </c>
      <c r="AA27" s="407" t="s">
        <v>197</v>
      </c>
      <c r="AB27" s="407" t="s">
        <v>198</v>
      </c>
      <c r="AC27" s="407" t="s">
        <v>197</v>
      </c>
      <c r="AD27" s="407" t="s">
        <v>197</v>
      </c>
      <c r="AE27" s="407" t="s">
        <v>198</v>
      </c>
      <c r="AF27" s="436">
        <f>IF(AB27="Si","19",COUNTIF(M27:AE28,"si"))</f>
        <v>15</v>
      </c>
      <c r="AG27" s="86">
        <f t="shared" si="0"/>
        <v>20</v>
      </c>
      <c r="AH27" s="417" t="str">
        <f>IF(AG27=5,"Moderado",IF(AG27=10,"Mayor",IF(AG27=20,"Catastrófico",0)))</f>
        <v>Catastrófico</v>
      </c>
      <c r="AI27" s="407">
        <f>IF(AH27="","",IF(AH27="Moderado",0.6,IF(AH27="Mayor",0.8,IF(AH27="Catastrófico",1,))))</f>
        <v>1</v>
      </c>
      <c r="AJ27" s="417"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97">
        <v>1</v>
      </c>
      <c r="AL27" s="88" t="s">
        <v>257</v>
      </c>
      <c r="AM27" s="99" t="s">
        <v>200</v>
      </c>
      <c r="AN27" s="99">
        <f t="shared" si="16"/>
        <v>15</v>
      </c>
      <c r="AO27" s="99" t="s">
        <v>201</v>
      </c>
      <c r="AP27" s="99">
        <f t="shared" si="17"/>
        <v>15</v>
      </c>
      <c r="AQ27" s="99" t="s">
        <v>202</v>
      </c>
      <c r="AR27" s="100">
        <f t="shared" si="18"/>
        <v>15</v>
      </c>
      <c r="AS27" s="99" t="s">
        <v>235</v>
      </c>
      <c r="AT27" s="100">
        <f t="shared" si="19"/>
        <v>15</v>
      </c>
      <c r="AU27" s="99" t="s">
        <v>204</v>
      </c>
      <c r="AV27" s="100">
        <f t="shared" si="20"/>
        <v>15</v>
      </c>
      <c r="AW27" s="89" t="s">
        <v>205</v>
      </c>
      <c r="AX27" s="100">
        <f t="shared" si="21"/>
        <v>15</v>
      </c>
      <c r="AY27" s="89" t="s">
        <v>206</v>
      </c>
      <c r="AZ27" s="99">
        <f t="shared" si="22"/>
        <v>15</v>
      </c>
      <c r="BA27" s="101">
        <f t="shared" ref="BA27:BA30" si="23">SUM(AN27,AP27,AR27,AT27,AV27,AX27,AZ27)</f>
        <v>105</v>
      </c>
      <c r="BB27" s="99" t="str">
        <f t="shared" ref="BB27:BB30" si="24">IF(BA27&gt;=96,"Fuerte",IF(AND(BA27&gt;=86, BA27&lt;96),"Moderado",IF(BA27&lt;86,"Débil")))</f>
        <v>Fuerte</v>
      </c>
      <c r="BC27" s="99" t="s">
        <v>207</v>
      </c>
      <c r="BD27" s="99">
        <f t="shared" ref="BD27:BD30" si="25">VALUE(IF(OR(AND(BB27="Fuerte",BC27="Fuerte")),"100",IF(OR(AND(BB27="Fuerte",BC27="Moderado"),AND(BB27="Moderado",BC27="Fuerte"),AND(BB27="Moderado",BC27="Moderado")),"50",IF(OR(AND(BB27="Fuerte",BC27="Débil"),AND(BB27="Moderado",BC27="Débil"),AND(BB27="Débil",BC27="Fuerte"),AND(BB27="Débil",BC27="Moderado"),AND(BB27="Débil",BC27="Débil")),"0",))))</f>
        <v>100</v>
      </c>
      <c r="BE27" s="102" t="str">
        <f t="shared" ref="BE27:BE30" si="26">IF(BD27=100,"Fuerte",IF(BD27=50,"Moderado",IF(BD27=0,"Débil")))</f>
        <v>Fuerte</v>
      </c>
      <c r="BF27" s="401">
        <f>AVERAGE(BD27:BD32)</f>
        <v>100</v>
      </c>
      <c r="BG27" s="401" t="str">
        <f>IF(BF27=100,"Fuerte",IF(AND(BF27&lt;=99, BF27&gt;=50),"Moderado",IF(BF27&lt;50,"Débil")))</f>
        <v>Fuerte</v>
      </c>
      <c r="BH27" s="398">
        <f>IF(BG27="Fuerte",(J27-2),IF(BG27="Moderado",(J27-1), IF(BG27="Débil",((J27-0)))))</f>
        <v>0</v>
      </c>
      <c r="BI27" s="398" t="str">
        <f>IF(BH27&lt;=0,"Rara vez",IF(BH27=1,"Rara vez",IF(BH27=2,"Improbable",IF(BH27=3,"Posible",IF(BH27=4,"Probable",IF(BH27=5,"Casi Seguro"))))))</f>
        <v>Rara vez</v>
      </c>
      <c r="BJ27" s="402">
        <f>IF(BI27="","",IF(BI27="Rara vez",0.2,IF(BI27="Improbable",0.4,IF(BI27="Posible",0.6,IF(BI27="Probable",0.8,IF(BI27="Casi seguro",1,))))))</f>
        <v>0.2</v>
      </c>
      <c r="BK27" s="398" t="str">
        <f>IFERROR(IF(AG27=5,"Moderado",IF(AG27=10,"Mayor",IF(AG27=20,"Catastrófico",0))),"")</f>
        <v>Catastrófico</v>
      </c>
      <c r="BL27" s="402">
        <f>IF(AH27="","",IF(AH27="Moderado",0.6,IF(AH27="Mayor",0.8,IF(AH27="Catastrófico",1,))))</f>
        <v>1</v>
      </c>
      <c r="BM27" s="409"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102" t="s">
        <v>246</v>
      </c>
      <c r="BO27" s="87" t="s">
        <v>258</v>
      </c>
      <c r="BP27" s="87" t="s">
        <v>259</v>
      </c>
      <c r="BQ27" s="87" t="s">
        <v>260</v>
      </c>
      <c r="BR27" s="87" t="s">
        <v>261</v>
      </c>
      <c r="BS27" s="87" t="s">
        <v>262</v>
      </c>
      <c r="BT27" s="104" t="s">
        <v>263</v>
      </c>
      <c r="BU27" s="103">
        <v>45291</v>
      </c>
      <c r="BV27" s="87"/>
      <c r="BW27" s="97"/>
      <c r="BX27" s="67"/>
      <c r="BY27" s="67"/>
      <c r="BZ27" s="67"/>
      <c r="CA27" s="67"/>
      <c r="CB27" s="67"/>
      <c r="CC27" s="67"/>
      <c r="CD27" s="67"/>
      <c r="CE27" s="67"/>
      <c r="CF27" s="67"/>
      <c r="CG27" s="67"/>
      <c r="CH27" s="67"/>
      <c r="CI27" s="67"/>
      <c r="CJ27" s="67"/>
      <c r="CK27" s="67"/>
      <c r="CL27" s="67"/>
      <c r="CM27" s="67"/>
      <c r="CN27" s="67"/>
      <c r="CO27" s="67"/>
      <c r="CP27" s="67"/>
      <c r="CQ27" s="67"/>
    </row>
    <row r="28" spans="1:95" ht="78.75" customHeight="1">
      <c r="A28" s="399"/>
      <c r="B28" s="399"/>
      <c r="C28" s="399"/>
      <c r="D28" s="399"/>
      <c r="E28" s="95"/>
      <c r="F28" s="95"/>
      <c r="G28" s="399"/>
      <c r="H28" s="399"/>
      <c r="I28" s="84" t="s">
        <v>213</v>
      </c>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86">
        <f t="shared" si="0"/>
        <v>5</v>
      </c>
      <c r="AH28" s="399"/>
      <c r="AI28" s="399"/>
      <c r="AJ28" s="399"/>
      <c r="AK28" s="97">
        <v>2</v>
      </c>
      <c r="AL28" s="88" t="s">
        <v>264</v>
      </c>
      <c r="AM28" s="99" t="s">
        <v>200</v>
      </c>
      <c r="AN28" s="99">
        <f t="shared" si="16"/>
        <v>15</v>
      </c>
      <c r="AO28" s="99" t="s">
        <v>201</v>
      </c>
      <c r="AP28" s="99">
        <f t="shared" si="17"/>
        <v>15</v>
      </c>
      <c r="AQ28" s="99" t="s">
        <v>202</v>
      </c>
      <c r="AR28" s="100">
        <f t="shared" si="18"/>
        <v>15</v>
      </c>
      <c r="AS28" s="99" t="s">
        <v>203</v>
      </c>
      <c r="AT28" s="100">
        <f t="shared" si="19"/>
        <v>10</v>
      </c>
      <c r="AU28" s="99" t="s">
        <v>204</v>
      </c>
      <c r="AV28" s="100">
        <f t="shared" si="20"/>
        <v>15</v>
      </c>
      <c r="AW28" s="89" t="s">
        <v>205</v>
      </c>
      <c r="AX28" s="100">
        <f t="shared" si="21"/>
        <v>15</v>
      </c>
      <c r="AY28" s="89" t="s">
        <v>206</v>
      </c>
      <c r="AZ28" s="99">
        <f t="shared" si="22"/>
        <v>15</v>
      </c>
      <c r="BA28" s="101">
        <f t="shared" si="23"/>
        <v>100</v>
      </c>
      <c r="BB28" s="99" t="str">
        <f t="shared" si="24"/>
        <v>Fuerte</v>
      </c>
      <c r="BC28" s="99" t="s">
        <v>207</v>
      </c>
      <c r="BD28" s="99">
        <f t="shared" si="25"/>
        <v>100</v>
      </c>
      <c r="BE28" s="102" t="str">
        <f t="shared" si="26"/>
        <v>Fuerte</v>
      </c>
      <c r="BF28" s="399"/>
      <c r="BG28" s="399"/>
      <c r="BH28" s="399"/>
      <c r="BI28" s="399"/>
      <c r="BJ28" s="399"/>
      <c r="BK28" s="399"/>
      <c r="BL28" s="399"/>
      <c r="BM28" s="399"/>
      <c r="BN28" s="102" t="s">
        <v>246</v>
      </c>
      <c r="BO28" s="105" t="s">
        <v>265</v>
      </c>
      <c r="BP28" s="92" t="s">
        <v>266</v>
      </c>
      <c r="BQ28" s="92" t="s">
        <v>267</v>
      </c>
      <c r="BR28" s="92" t="s">
        <v>268</v>
      </c>
      <c r="BS28" s="92" t="s">
        <v>268</v>
      </c>
      <c r="BT28" s="104" t="s">
        <v>263</v>
      </c>
      <c r="BU28" s="106">
        <v>45291</v>
      </c>
      <c r="BV28" s="87"/>
      <c r="BW28" s="97"/>
      <c r="BX28" s="67"/>
      <c r="BY28" s="67"/>
      <c r="BZ28" s="67"/>
      <c r="CA28" s="67"/>
      <c r="CB28" s="67"/>
      <c r="CC28" s="67"/>
      <c r="CD28" s="67"/>
      <c r="CE28" s="67"/>
      <c r="CF28" s="67"/>
      <c r="CG28" s="67"/>
      <c r="CH28" s="67"/>
      <c r="CI28" s="67"/>
      <c r="CJ28" s="67"/>
      <c r="CK28" s="67"/>
      <c r="CL28" s="67"/>
      <c r="CM28" s="67"/>
      <c r="CN28" s="67"/>
      <c r="CO28" s="67"/>
      <c r="CP28" s="67"/>
      <c r="CQ28" s="67"/>
    </row>
    <row r="29" spans="1:95" ht="78.75" customHeight="1">
      <c r="A29" s="399"/>
      <c r="B29" s="399"/>
      <c r="C29" s="399"/>
      <c r="D29" s="399"/>
      <c r="E29" s="95"/>
      <c r="F29" s="95"/>
      <c r="G29" s="399"/>
      <c r="H29" s="399"/>
      <c r="I29" s="84" t="s">
        <v>219</v>
      </c>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86">
        <f t="shared" si="0"/>
        <v>5</v>
      </c>
      <c r="AH29" s="399"/>
      <c r="AI29" s="399"/>
      <c r="AJ29" s="399"/>
      <c r="AK29" s="97">
        <v>3</v>
      </c>
      <c r="AL29" s="88" t="s">
        <v>269</v>
      </c>
      <c r="AM29" s="99" t="s">
        <v>200</v>
      </c>
      <c r="AN29" s="99">
        <f t="shared" si="16"/>
        <v>15</v>
      </c>
      <c r="AO29" s="99" t="s">
        <v>201</v>
      </c>
      <c r="AP29" s="99">
        <f t="shared" si="17"/>
        <v>15</v>
      </c>
      <c r="AQ29" s="99" t="s">
        <v>202</v>
      </c>
      <c r="AR29" s="100">
        <f t="shared" si="18"/>
        <v>15</v>
      </c>
      <c r="AS29" s="99" t="s">
        <v>235</v>
      </c>
      <c r="AT29" s="100">
        <f t="shared" si="19"/>
        <v>15</v>
      </c>
      <c r="AU29" s="99" t="s">
        <v>204</v>
      </c>
      <c r="AV29" s="100">
        <f t="shared" si="20"/>
        <v>15</v>
      </c>
      <c r="AW29" s="89" t="s">
        <v>205</v>
      </c>
      <c r="AX29" s="100">
        <f t="shared" si="21"/>
        <v>15</v>
      </c>
      <c r="AY29" s="89" t="s">
        <v>206</v>
      </c>
      <c r="AZ29" s="99">
        <f t="shared" si="22"/>
        <v>15</v>
      </c>
      <c r="BA29" s="101">
        <f t="shared" si="23"/>
        <v>105</v>
      </c>
      <c r="BB29" s="99" t="str">
        <f t="shared" si="24"/>
        <v>Fuerte</v>
      </c>
      <c r="BC29" s="99" t="s">
        <v>207</v>
      </c>
      <c r="BD29" s="99">
        <f t="shared" si="25"/>
        <v>100</v>
      </c>
      <c r="BE29" s="102" t="str">
        <f t="shared" si="26"/>
        <v>Fuerte</v>
      </c>
      <c r="BF29" s="399"/>
      <c r="BG29" s="399"/>
      <c r="BH29" s="399"/>
      <c r="BI29" s="399"/>
      <c r="BJ29" s="399"/>
      <c r="BK29" s="399"/>
      <c r="BL29" s="399"/>
      <c r="BM29" s="399"/>
      <c r="BN29" s="102" t="s">
        <v>246</v>
      </c>
      <c r="BO29" s="87" t="s">
        <v>270</v>
      </c>
      <c r="BP29" s="92" t="s">
        <v>266</v>
      </c>
      <c r="BQ29" s="92" t="s">
        <v>267</v>
      </c>
      <c r="BR29" s="92" t="s">
        <v>268</v>
      </c>
      <c r="BS29" s="92" t="s">
        <v>268</v>
      </c>
      <c r="BT29" s="104" t="s">
        <v>263</v>
      </c>
      <c r="BU29" s="106">
        <v>45291</v>
      </c>
      <c r="BV29" s="87"/>
      <c r="BW29" s="97"/>
      <c r="BX29" s="67"/>
      <c r="BY29" s="67"/>
      <c r="BZ29" s="67"/>
      <c r="CA29" s="67"/>
      <c r="CB29" s="67"/>
      <c r="CC29" s="67"/>
      <c r="CD29" s="67"/>
      <c r="CE29" s="67"/>
      <c r="CF29" s="67"/>
      <c r="CG29" s="67"/>
      <c r="CH29" s="67"/>
      <c r="CI29" s="67"/>
      <c r="CJ29" s="67"/>
      <c r="CK29" s="67"/>
      <c r="CL29" s="67"/>
      <c r="CM29" s="67"/>
      <c r="CN29" s="67"/>
      <c r="CO29" s="67"/>
      <c r="CP29" s="67"/>
      <c r="CQ29" s="67"/>
    </row>
    <row r="30" spans="1:95" ht="78.75" customHeight="1">
      <c r="A30" s="399"/>
      <c r="B30" s="399"/>
      <c r="C30" s="399"/>
      <c r="D30" s="399"/>
      <c r="E30" s="95"/>
      <c r="F30" s="95"/>
      <c r="G30" s="399"/>
      <c r="H30" s="399"/>
      <c r="I30" s="84"/>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86">
        <f t="shared" si="0"/>
        <v>5</v>
      </c>
      <c r="AH30" s="399"/>
      <c r="AI30" s="399"/>
      <c r="AJ30" s="399"/>
      <c r="AK30" s="97">
        <v>4</v>
      </c>
      <c r="AL30" s="88" t="s">
        <v>271</v>
      </c>
      <c r="AM30" s="99" t="s">
        <v>200</v>
      </c>
      <c r="AN30" s="99">
        <f t="shared" si="16"/>
        <v>15</v>
      </c>
      <c r="AO30" s="99" t="s">
        <v>201</v>
      </c>
      <c r="AP30" s="99">
        <f t="shared" si="17"/>
        <v>15</v>
      </c>
      <c r="AQ30" s="99" t="s">
        <v>202</v>
      </c>
      <c r="AR30" s="100">
        <f t="shared" si="18"/>
        <v>15</v>
      </c>
      <c r="AS30" s="99" t="s">
        <v>235</v>
      </c>
      <c r="AT30" s="100">
        <f t="shared" si="19"/>
        <v>15</v>
      </c>
      <c r="AU30" s="99" t="s">
        <v>204</v>
      </c>
      <c r="AV30" s="100">
        <f t="shared" si="20"/>
        <v>15</v>
      </c>
      <c r="AW30" s="89" t="s">
        <v>205</v>
      </c>
      <c r="AX30" s="100">
        <f t="shared" si="21"/>
        <v>15</v>
      </c>
      <c r="AY30" s="89" t="s">
        <v>206</v>
      </c>
      <c r="AZ30" s="99">
        <f t="shared" si="22"/>
        <v>15</v>
      </c>
      <c r="BA30" s="101">
        <f t="shared" si="23"/>
        <v>105</v>
      </c>
      <c r="BB30" s="99" t="str">
        <f t="shared" si="24"/>
        <v>Fuerte</v>
      </c>
      <c r="BC30" s="99" t="s">
        <v>207</v>
      </c>
      <c r="BD30" s="99">
        <f t="shared" si="25"/>
        <v>100</v>
      </c>
      <c r="BE30" s="102" t="str">
        <f t="shared" si="26"/>
        <v>Fuerte</v>
      </c>
      <c r="BF30" s="399"/>
      <c r="BG30" s="399"/>
      <c r="BH30" s="399"/>
      <c r="BI30" s="399"/>
      <c r="BJ30" s="399"/>
      <c r="BK30" s="399"/>
      <c r="BL30" s="399"/>
      <c r="BM30" s="399"/>
      <c r="BN30" s="102" t="s">
        <v>246</v>
      </c>
      <c r="BO30" s="87" t="s">
        <v>272</v>
      </c>
      <c r="BP30" s="87" t="s">
        <v>273</v>
      </c>
      <c r="BQ30" s="87" t="s">
        <v>274</v>
      </c>
      <c r="BR30" s="87" t="s">
        <v>275</v>
      </c>
      <c r="BS30" s="87" t="s">
        <v>274</v>
      </c>
      <c r="BT30" s="104" t="s">
        <v>263</v>
      </c>
      <c r="BU30" s="103">
        <v>45291</v>
      </c>
      <c r="BV30" s="87"/>
      <c r="BW30" s="97"/>
      <c r="BX30" s="67"/>
      <c r="BY30" s="67"/>
      <c r="BZ30" s="67"/>
      <c r="CA30" s="67"/>
      <c r="CB30" s="67"/>
      <c r="CC30" s="67"/>
      <c r="CD30" s="67"/>
      <c r="CE30" s="67"/>
      <c r="CF30" s="67"/>
      <c r="CG30" s="67"/>
      <c r="CH30" s="67"/>
      <c r="CI30" s="67"/>
      <c r="CJ30" s="67"/>
      <c r="CK30" s="67"/>
      <c r="CL30" s="67"/>
      <c r="CM30" s="67"/>
      <c r="CN30" s="67"/>
      <c r="CO30" s="67"/>
      <c r="CP30" s="67"/>
      <c r="CQ30" s="67"/>
    </row>
    <row r="31" spans="1:95" ht="78.75" customHeight="1">
      <c r="A31" s="399"/>
      <c r="B31" s="399"/>
      <c r="C31" s="399"/>
      <c r="D31" s="399"/>
      <c r="E31" s="95"/>
      <c r="F31" s="95"/>
      <c r="G31" s="399"/>
      <c r="H31" s="399"/>
      <c r="I31" s="84"/>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86">
        <f t="shared" si="0"/>
        <v>5</v>
      </c>
      <c r="AH31" s="399"/>
      <c r="AI31" s="399"/>
      <c r="AJ31" s="399"/>
      <c r="AK31" s="97">
        <v>5</v>
      </c>
      <c r="AL31" s="88" t="s">
        <v>231</v>
      </c>
      <c r="AM31" s="99"/>
      <c r="AN31" s="99" t="str">
        <f t="shared" si="16"/>
        <v/>
      </c>
      <c r="AO31" s="99"/>
      <c r="AP31" s="99" t="str">
        <f t="shared" si="17"/>
        <v/>
      </c>
      <c r="AQ31" s="99"/>
      <c r="AR31" s="100" t="str">
        <f t="shared" si="18"/>
        <v/>
      </c>
      <c r="AS31" s="99"/>
      <c r="AT31" s="100" t="str">
        <f t="shared" si="19"/>
        <v/>
      </c>
      <c r="AU31" s="99"/>
      <c r="AV31" s="100" t="str">
        <f t="shared" si="20"/>
        <v/>
      </c>
      <c r="AW31" s="89"/>
      <c r="AX31" s="100" t="str">
        <f t="shared" si="21"/>
        <v/>
      </c>
      <c r="AY31" s="89"/>
      <c r="AZ31" s="99" t="str">
        <f t="shared" si="22"/>
        <v/>
      </c>
      <c r="BA31" s="101"/>
      <c r="BB31" s="99"/>
      <c r="BC31" s="99"/>
      <c r="BD31" s="99"/>
      <c r="BE31" s="102"/>
      <c r="BF31" s="399"/>
      <c r="BG31" s="399"/>
      <c r="BH31" s="399"/>
      <c r="BI31" s="399"/>
      <c r="BJ31" s="399"/>
      <c r="BK31" s="399"/>
      <c r="BL31" s="399"/>
      <c r="BM31" s="399"/>
      <c r="BN31" s="102"/>
      <c r="BO31" s="87"/>
      <c r="BP31" s="87"/>
      <c r="BQ31" s="87"/>
      <c r="BR31" s="87"/>
      <c r="BS31" s="87"/>
      <c r="BT31" s="103"/>
      <c r="BU31" s="103"/>
      <c r="BV31" s="87"/>
      <c r="BW31" s="97"/>
      <c r="BX31" s="67"/>
      <c r="BY31" s="67"/>
      <c r="BZ31" s="67"/>
      <c r="CA31" s="67"/>
      <c r="CB31" s="67"/>
      <c r="CC31" s="67"/>
      <c r="CD31" s="67"/>
      <c r="CE31" s="67"/>
      <c r="CF31" s="67"/>
      <c r="CG31" s="67"/>
      <c r="CH31" s="67"/>
      <c r="CI31" s="67"/>
      <c r="CJ31" s="67"/>
      <c r="CK31" s="67"/>
      <c r="CL31" s="67"/>
      <c r="CM31" s="67"/>
      <c r="CN31" s="67"/>
      <c r="CO31" s="67"/>
      <c r="CP31" s="67"/>
      <c r="CQ31" s="67"/>
    </row>
    <row r="32" spans="1:95" ht="78.75" customHeight="1">
      <c r="A32" s="400"/>
      <c r="B32" s="400"/>
      <c r="C32" s="400"/>
      <c r="D32" s="400"/>
      <c r="E32" s="96"/>
      <c r="F32" s="96"/>
      <c r="G32" s="400"/>
      <c r="H32" s="400"/>
      <c r="I32" s="84"/>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86">
        <f t="shared" si="0"/>
        <v>5</v>
      </c>
      <c r="AH32" s="400"/>
      <c r="AI32" s="400"/>
      <c r="AJ32" s="400"/>
      <c r="AK32" s="97">
        <v>6</v>
      </c>
      <c r="AL32" s="88" t="s">
        <v>231</v>
      </c>
      <c r="AM32" s="99"/>
      <c r="AN32" s="99" t="str">
        <f t="shared" si="16"/>
        <v/>
      </c>
      <c r="AO32" s="99"/>
      <c r="AP32" s="99" t="str">
        <f t="shared" si="17"/>
        <v/>
      </c>
      <c r="AQ32" s="99"/>
      <c r="AR32" s="100" t="str">
        <f t="shared" si="18"/>
        <v/>
      </c>
      <c r="AS32" s="99"/>
      <c r="AT32" s="100" t="str">
        <f t="shared" si="19"/>
        <v/>
      </c>
      <c r="AU32" s="99"/>
      <c r="AV32" s="100" t="str">
        <f t="shared" si="20"/>
        <v/>
      </c>
      <c r="AW32" s="89"/>
      <c r="AX32" s="100" t="str">
        <f t="shared" si="21"/>
        <v/>
      </c>
      <c r="AY32" s="89"/>
      <c r="AZ32" s="99" t="str">
        <f t="shared" si="22"/>
        <v/>
      </c>
      <c r="BA32" s="101"/>
      <c r="BB32" s="99"/>
      <c r="BC32" s="99"/>
      <c r="BD32" s="99"/>
      <c r="BE32" s="102"/>
      <c r="BF32" s="400"/>
      <c r="BG32" s="400"/>
      <c r="BH32" s="400"/>
      <c r="BI32" s="400"/>
      <c r="BJ32" s="400"/>
      <c r="BK32" s="400"/>
      <c r="BL32" s="400"/>
      <c r="BM32" s="400"/>
      <c r="BN32" s="102"/>
      <c r="BO32" s="87"/>
      <c r="BP32" s="87"/>
      <c r="BQ32" s="87"/>
      <c r="BR32" s="87"/>
      <c r="BS32" s="87"/>
      <c r="BT32" s="103"/>
      <c r="BU32" s="103"/>
      <c r="BV32" s="87"/>
      <c r="BW32" s="97"/>
      <c r="BX32" s="67"/>
      <c r="BY32" s="67"/>
      <c r="BZ32" s="67"/>
      <c r="CA32" s="67"/>
      <c r="CB32" s="67"/>
      <c r="CC32" s="67"/>
      <c r="CD32" s="67"/>
      <c r="CE32" s="67"/>
      <c r="CF32" s="67"/>
      <c r="CG32" s="67"/>
      <c r="CH32" s="67"/>
      <c r="CI32" s="67"/>
      <c r="CJ32" s="67"/>
      <c r="CK32" s="67"/>
      <c r="CL32" s="67"/>
      <c r="CM32" s="67"/>
      <c r="CN32" s="67"/>
      <c r="CO32" s="67"/>
      <c r="CP32" s="67"/>
      <c r="CQ32" s="67"/>
    </row>
    <row r="33" spans="1:95" ht="78.75" customHeight="1">
      <c r="A33" s="411">
        <v>5</v>
      </c>
      <c r="B33" s="411" t="s">
        <v>276</v>
      </c>
      <c r="C33" s="411" t="s">
        <v>277</v>
      </c>
      <c r="D33" s="411" t="s">
        <v>278</v>
      </c>
      <c r="E33" s="411" t="s">
        <v>279</v>
      </c>
      <c r="F33" s="411" t="s">
        <v>280</v>
      </c>
      <c r="G33" s="411" t="s">
        <v>281</v>
      </c>
      <c r="H33" s="411" t="s">
        <v>195</v>
      </c>
      <c r="I33" s="411" t="s">
        <v>196</v>
      </c>
      <c r="J33" s="411">
        <v>4</v>
      </c>
      <c r="K33" s="417" t="str">
        <f>IF(J33&lt;=0,"",IF(J33=1,"Rara vez",IF(J33=2,"Improbable",IF(J33=3,"Posible",IF(J33=4,"Probable",IF(J33=5,"Casi Seguro"))))))</f>
        <v>Probable</v>
      </c>
      <c r="L33" s="407">
        <f>IF(K33="","",IF(K33="Rara vez",0.2,IF(K33="Improbable",0.4,IF(K33="Posible",0.6,IF(K33="Probable",0.8,IF(K33="Casi seguro",1,))))))</f>
        <v>0.8</v>
      </c>
      <c r="M33" s="407" t="s">
        <v>197</v>
      </c>
      <c r="N33" s="407" t="s">
        <v>197</v>
      </c>
      <c r="O33" s="407" t="s">
        <v>198</v>
      </c>
      <c r="P33" s="407" t="s">
        <v>198</v>
      </c>
      <c r="Q33" s="407" t="s">
        <v>197</v>
      </c>
      <c r="R33" s="407" t="s">
        <v>198</v>
      </c>
      <c r="S33" s="407" t="s">
        <v>198</v>
      </c>
      <c r="T33" s="407" t="s">
        <v>198</v>
      </c>
      <c r="U33" s="407" t="s">
        <v>197</v>
      </c>
      <c r="V33" s="407" t="s">
        <v>198</v>
      </c>
      <c r="W33" s="407" t="s">
        <v>198</v>
      </c>
      <c r="X33" s="407" t="s">
        <v>198</v>
      </c>
      <c r="Y33" s="407" t="s">
        <v>198</v>
      </c>
      <c r="Z33" s="407" t="s">
        <v>198</v>
      </c>
      <c r="AA33" s="407" t="s">
        <v>197</v>
      </c>
      <c r="AB33" s="407" t="s">
        <v>198</v>
      </c>
      <c r="AC33" s="407" t="s">
        <v>198</v>
      </c>
      <c r="AD33" s="407" t="s">
        <v>198</v>
      </c>
      <c r="AE33" s="407" t="s">
        <v>198</v>
      </c>
      <c r="AF33" s="436">
        <f>IF(AB33="Si","19",COUNTIF(M33:AE34,"si"))</f>
        <v>5</v>
      </c>
      <c r="AG33" s="86">
        <f t="shared" si="0"/>
        <v>5</v>
      </c>
      <c r="AH33" s="417" t="str">
        <f>IF(AG33=5,"Moderado",IF(AG33=10,"Mayor",IF(AG33=20,"Catastrófico",0)))</f>
        <v>Moderado</v>
      </c>
      <c r="AI33" s="407">
        <f>IF(AH33="","",IF(AH33="Leve",0.2,IF(AH33="Menor",0.4,IF(AH33="Moderado",0.6,IF(AH33="Mayor",0.8,IF(AH33="Catastrófico",1,))))))</f>
        <v>0.6</v>
      </c>
      <c r="AJ33" s="417"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87">
        <v>1</v>
      </c>
      <c r="AL33" s="88" t="s">
        <v>282</v>
      </c>
      <c r="AM33" s="89" t="s">
        <v>200</v>
      </c>
      <c r="AN33" s="89">
        <f t="shared" si="16"/>
        <v>15</v>
      </c>
      <c r="AO33" s="89" t="s">
        <v>201</v>
      </c>
      <c r="AP33" s="89">
        <f t="shared" si="17"/>
        <v>15</v>
      </c>
      <c r="AQ33" s="89" t="s">
        <v>202</v>
      </c>
      <c r="AR33" s="89">
        <f t="shared" si="18"/>
        <v>15</v>
      </c>
      <c r="AS33" s="89" t="s">
        <v>235</v>
      </c>
      <c r="AT33" s="89">
        <f t="shared" si="19"/>
        <v>15</v>
      </c>
      <c r="AU33" s="89" t="s">
        <v>204</v>
      </c>
      <c r="AV33" s="89">
        <f t="shared" si="20"/>
        <v>15</v>
      </c>
      <c r="AW33" s="89" t="s">
        <v>205</v>
      </c>
      <c r="AX33" s="89">
        <f t="shared" si="21"/>
        <v>15</v>
      </c>
      <c r="AY33" s="89" t="s">
        <v>206</v>
      </c>
      <c r="AZ33" s="89">
        <f t="shared" si="22"/>
        <v>15</v>
      </c>
      <c r="BA33" s="90">
        <f>SUM(AN33,AP33,AR33,AT33,AV33,AX33,AZ33)</f>
        <v>105</v>
      </c>
      <c r="BB33" s="89" t="str">
        <f>IF(BA33&gt;=96,"Fuerte",IF(AND(BA33&gt;=86, BA33&lt;96),"Moderado",IF(BA33&lt;86,"Débil")))</f>
        <v>Fuerte</v>
      </c>
      <c r="BC33" s="89" t="s">
        <v>207</v>
      </c>
      <c r="BD33" s="89">
        <f>VALUE(IF(OR(AND(BB33="Fuerte",BC33="Fuerte")),"100",IF(OR(AND(BB33="Fuerte",BC33="Moderado"),AND(BB33="Moderado",BC33="Fuerte"),AND(BB33="Moderado",BC33="Moderado")),"50",IF(OR(AND(BB33="Fuerte",BC33="Débil"),AND(BB33="Moderado",BC33="Débil"),AND(BB33="Débil",BC33="Fuerte"),AND(BB33="Débil",BC33="Moderado"),AND(BB33="Débil",BC33="Débil")),"0",))))</f>
        <v>100</v>
      </c>
      <c r="BE33" s="91" t="str">
        <f>IF(BD33=100,"Fuerte",IF(BD33=50,"Moderado",IF(BD33=0,"Débil")))</f>
        <v>Fuerte</v>
      </c>
      <c r="BF33" s="403">
        <f>AVERAGE(BD33:BD38)</f>
        <v>100</v>
      </c>
      <c r="BG33" s="403" t="str">
        <f>IF(BF33=100,"Fuerte",IF(AND(BF33&lt;=99, BF33&gt;=50),"Moderado",IF(BF33&lt;50,"Débil")))</f>
        <v>Fuerte</v>
      </c>
      <c r="BH33" s="398">
        <f>IF(BG33="Fuerte",(J33-2),IF(BG33="Moderado",(J33-1), IF(BG33="Débil",((J33-0)))))</f>
        <v>2</v>
      </c>
      <c r="BI33" s="398" t="str">
        <f>IF(BH33&lt;=0,"Rara vez",IF(BH33=1,"Rara vez",IF(BH33=2,"Improbable",IF(BH33=3,"Posible",IF(BH33=4,"Probable",IF(BH33=5,"Casi Seguro"))))))</f>
        <v>Improbable</v>
      </c>
      <c r="BJ33" s="407">
        <f>IF(BI33="","",IF(BI33="Rara vez",0.2,IF(BI33="Improbable",0.4,IF(BI33="Posible",0.6,IF(BI33="Probable",0.8,IF(BI33="Casi seguro",1,))))))</f>
        <v>0.4</v>
      </c>
      <c r="BK33" s="398" t="str">
        <f>IFERROR(IF(AG33=5,"Moderado",IF(AG33=10,"Mayor",IF(AG33=20,"Catastrófico",0))),"")</f>
        <v>Moderado</v>
      </c>
      <c r="BL33" s="407">
        <f>IF(AH33="","",IF(AH33="Moderado",0.6,IF(AH33="Mayor",0.8,IF(AH33="Catastrófico",1,))))</f>
        <v>0.6</v>
      </c>
      <c r="BM33" s="398"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Moderado</v>
      </c>
      <c r="BN33" s="91" t="s">
        <v>246</v>
      </c>
      <c r="BO33" s="87" t="s">
        <v>283</v>
      </c>
      <c r="BP33" s="87" t="s">
        <v>284</v>
      </c>
      <c r="BQ33" s="87" t="s">
        <v>285</v>
      </c>
      <c r="BR33" s="87" t="s">
        <v>286</v>
      </c>
      <c r="BS33" s="87" t="s">
        <v>287</v>
      </c>
      <c r="BT33" s="93">
        <v>44927</v>
      </c>
      <c r="BU33" s="93">
        <v>45291</v>
      </c>
      <c r="BV33" s="87">
        <v>4208</v>
      </c>
      <c r="BW33" s="87" t="s">
        <v>288</v>
      </c>
      <c r="BX33" s="67"/>
      <c r="BY33" s="67"/>
      <c r="BZ33" s="67"/>
      <c r="CA33" s="67"/>
      <c r="CB33" s="67"/>
      <c r="CC33" s="67"/>
      <c r="CD33" s="67"/>
      <c r="CE33" s="67"/>
      <c r="CF33" s="67"/>
      <c r="CG33" s="67"/>
      <c r="CH33" s="67"/>
      <c r="CI33" s="67"/>
      <c r="CJ33" s="67"/>
      <c r="CK33" s="67"/>
      <c r="CL33" s="67"/>
      <c r="CM33" s="67"/>
      <c r="CN33" s="67"/>
      <c r="CO33" s="67"/>
      <c r="CP33" s="67"/>
      <c r="CQ33" s="67"/>
    </row>
    <row r="34" spans="1:95" ht="78.75" customHeight="1">
      <c r="A34" s="399"/>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86">
        <f t="shared" si="0"/>
        <v>5</v>
      </c>
      <c r="AH34" s="399"/>
      <c r="AI34" s="399"/>
      <c r="AJ34" s="399"/>
      <c r="AK34" s="87">
        <v>2</v>
      </c>
      <c r="AL34" s="88" t="s">
        <v>289</v>
      </c>
      <c r="AM34" s="89"/>
      <c r="AN34" s="89" t="str">
        <f t="shared" si="16"/>
        <v/>
      </c>
      <c r="AO34" s="89"/>
      <c r="AP34" s="89" t="str">
        <f t="shared" si="17"/>
        <v/>
      </c>
      <c r="AQ34" s="89"/>
      <c r="AR34" s="89" t="str">
        <f t="shared" si="18"/>
        <v/>
      </c>
      <c r="AS34" s="89"/>
      <c r="AT34" s="89" t="str">
        <f t="shared" si="19"/>
        <v/>
      </c>
      <c r="AU34" s="89"/>
      <c r="AV34" s="89" t="str">
        <f t="shared" si="20"/>
        <v/>
      </c>
      <c r="AW34" s="89"/>
      <c r="AX34" s="89" t="str">
        <f t="shared" si="21"/>
        <v/>
      </c>
      <c r="AY34" s="89"/>
      <c r="AZ34" s="89" t="str">
        <f t="shared" si="22"/>
        <v/>
      </c>
      <c r="BA34" s="90"/>
      <c r="BB34" s="89"/>
      <c r="BC34" s="89"/>
      <c r="BD34" s="89"/>
      <c r="BE34" s="91"/>
      <c r="BF34" s="399"/>
      <c r="BG34" s="399"/>
      <c r="BH34" s="399"/>
      <c r="BI34" s="399"/>
      <c r="BJ34" s="399"/>
      <c r="BK34" s="399"/>
      <c r="BL34" s="399"/>
      <c r="BM34" s="399"/>
      <c r="BN34" s="91"/>
      <c r="BO34" s="87"/>
      <c r="BP34" s="87"/>
      <c r="BQ34" s="87"/>
      <c r="BR34" s="87"/>
      <c r="BS34" s="87"/>
      <c r="BT34" s="93"/>
      <c r="BU34" s="93"/>
      <c r="BV34" s="87"/>
      <c r="BW34" s="87"/>
      <c r="BX34" s="67"/>
      <c r="BY34" s="67"/>
      <c r="BZ34" s="67"/>
      <c r="CA34" s="67"/>
      <c r="CB34" s="67"/>
      <c r="CC34" s="67"/>
      <c r="CD34" s="67"/>
      <c r="CE34" s="67"/>
      <c r="CF34" s="67"/>
      <c r="CG34" s="67"/>
      <c r="CH34" s="67"/>
      <c r="CI34" s="67"/>
      <c r="CJ34" s="67"/>
      <c r="CK34" s="67"/>
      <c r="CL34" s="67"/>
      <c r="CM34" s="67"/>
      <c r="CN34" s="67"/>
      <c r="CO34" s="67"/>
      <c r="CP34" s="67"/>
      <c r="CQ34" s="67"/>
    </row>
    <row r="35" spans="1:95" ht="78.75" customHeight="1">
      <c r="A35" s="399"/>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86">
        <f t="shared" si="0"/>
        <v>5</v>
      </c>
      <c r="AH35" s="399"/>
      <c r="AI35" s="399"/>
      <c r="AJ35" s="399"/>
      <c r="AK35" s="87">
        <v>3</v>
      </c>
      <c r="AL35" s="88" t="s">
        <v>231</v>
      </c>
      <c r="AM35" s="89"/>
      <c r="AN35" s="89" t="str">
        <f t="shared" si="16"/>
        <v/>
      </c>
      <c r="AO35" s="89"/>
      <c r="AP35" s="89" t="str">
        <f t="shared" si="17"/>
        <v/>
      </c>
      <c r="AQ35" s="89"/>
      <c r="AR35" s="89" t="str">
        <f t="shared" si="18"/>
        <v/>
      </c>
      <c r="AS35" s="89"/>
      <c r="AT35" s="89" t="str">
        <f t="shared" si="19"/>
        <v/>
      </c>
      <c r="AU35" s="89"/>
      <c r="AV35" s="89" t="str">
        <f t="shared" si="20"/>
        <v/>
      </c>
      <c r="AW35" s="89"/>
      <c r="AX35" s="89" t="str">
        <f t="shared" si="21"/>
        <v/>
      </c>
      <c r="AY35" s="89"/>
      <c r="AZ35" s="89" t="str">
        <f t="shared" si="22"/>
        <v/>
      </c>
      <c r="BA35" s="90"/>
      <c r="BB35" s="89"/>
      <c r="BC35" s="89"/>
      <c r="BD35" s="89"/>
      <c r="BE35" s="91"/>
      <c r="BF35" s="399"/>
      <c r="BG35" s="399"/>
      <c r="BH35" s="399"/>
      <c r="BI35" s="399"/>
      <c r="BJ35" s="399"/>
      <c r="BK35" s="399"/>
      <c r="BL35" s="399"/>
      <c r="BM35" s="399"/>
      <c r="BN35" s="91"/>
      <c r="BO35" s="87"/>
      <c r="BP35" s="87"/>
      <c r="BQ35" s="87"/>
      <c r="BR35" s="87"/>
      <c r="BS35" s="87"/>
      <c r="BT35" s="93"/>
      <c r="BU35" s="93"/>
      <c r="BV35" s="87"/>
      <c r="BW35" s="87"/>
      <c r="BX35" s="67"/>
      <c r="BY35" s="67"/>
      <c r="BZ35" s="67"/>
      <c r="CA35" s="67"/>
      <c r="CB35" s="67"/>
      <c r="CC35" s="67"/>
      <c r="CD35" s="67"/>
      <c r="CE35" s="67"/>
      <c r="CF35" s="67"/>
      <c r="CG35" s="67"/>
      <c r="CH35" s="67"/>
      <c r="CI35" s="67"/>
      <c r="CJ35" s="67"/>
      <c r="CK35" s="67"/>
      <c r="CL35" s="67"/>
      <c r="CM35" s="67"/>
      <c r="CN35" s="67"/>
      <c r="CO35" s="67"/>
      <c r="CP35" s="67"/>
      <c r="CQ35" s="67"/>
    </row>
    <row r="36" spans="1:95" ht="78.75" customHeight="1">
      <c r="A36" s="399"/>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86">
        <f t="shared" si="0"/>
        <v>5</v>
      </c>
      <c r="AH36" s="399"/>
      <c r="AI36" s="399"/>
      <c r="AJ36" s="399"/>
      <c r="AK36" s="87">
        <v>4</v>
      </c>
      <c r="AL36" s="88" t="s">
        <v>231</v>
      </c>
      <c r="AM36" s="89"/>
      <c r="AN36" s="89" t="str">
        <f t="shared" si="16"/>
        <v/>
      </c>
      <c r="AO36" s="89"/>
      <c r="AP36" s="89" t="str">
        <f t="shared" si="17"/>
        <v/>
      </c>
      <c r="AQ36" s="89"/>
      <c r="AR36" s="89" t="str">
        <f t="shared" si="18"/>
        <v/>
      </c>
      <c r="AS36" s="89"/>
      <c r="AT36" s="89" t="str">
        <f t="shared" si="19"/>
        <v/>
      </c>
      <c r="AU36" s="89"/>
      <c r="AV36" s="89" t="str">
        <f t="shared" si="20"/>
        <v/>
      </c>
      <c r="AW36" s="89"/>
      <c r="AX36" s="89" t="str">
        <f t="shared" si="21"/>
        <v/>
      </c>
      <c r="AY36" s="89"/>
      <c r="AZ36" s="89" t="str">
        <f t="shared" si="22"/>
        <v/>
      </c>
      <c r="BA36" s="90"/>
      <c r="BB36" s="89"/>
      <c r="BC36" s="89"/>
      <c r="BD36" s="89"/>
      <c r="BE36" s="91"/>
      <c r="BF36" s="399"/>
      <c r="BG36" s="399"/>
      <c r="BH36" s="399"/>
      <c r="BI36" s="399"/>
      <c r="BJ36" s="399"/>
      <c r="BK36" s="399"/>
      <c r="BL36" s="399"/>
      <c r="BM36" s="399"/>
      <c r="BN36" s="91"/>
      <c r="BO36" s="87"/>
      <c r="BP36" s="87"/>
      <c r="BQ36" s="87"/>
      <c r="BR36" s="87"/>
      <c r="BS36" s="87"/>
      <c r="BT36" s="93"/>
      <c r="BU36" s="93"/>
      <c r="BV36" s="87"/>
      <c r="BW36" s="87"/>
      <c r="BX36" s="67"/>
      <c r="BY36" s="67"/>
      <c r="BZ36" s="67"/>
      <c r="CA36" s="67"/>
      <c r="CB36" s="67"/>
      <c r="CC36" s="67"/>
      <c r="CD36" s="67"/>
      <c r="CE36" s="67"/>
      <c r="CF36" s="67"/>
      <c r="CG36" s="67"/>
      <c r="CH36" s="67"/>
      <c r="CI36" s="67"/>
      <c r="CJ36" s="67"/>
      <c r="CK36" s="67"/>
      <c r="CL36" s="67"/>
      <c r="CM36" s="67"/>
      <c r="CN36" s="67"/>
      <c r="CO36" s="67"/>
      <c r="CP36" s="67"/>
      <c r="CQ36" s="67"/>
    </row>
    <row r="37" spans="1:95" ht="78.75" customHeight="1">
      <c r="A37" s="399"/>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86">
        <f t="shared" si="0"/>
        <v>5</v>
      </c>
      <c r="AH37" s="399"/>
      <c r="AI37" s="399"/>
      <c r="AJ37" s="399"/>
      <c r="AK37" s="87">
        <v>5</v>
      </c>
      <c r="AL37" s="88" t="s">
        <v>231</v>
      </c>
      <c r="AM37" s="89"/>
      <c r="AN37" s="89" t="str">
        <f t="shared" si="16"/>
        <v/>
      </c>
      <c r="AO37" s="89"/>
      <c r="AP37" s="89" t="str">
        <f t="shared" si="17"/>
        <v/>
      </c>
      <c r="AQ37" s="89"/>
      <c r="AR37" s="89" t="str">
        <f t="shared" si="18"/>
        <v/>
      </c>
      <c r="AS37" s="89"/>
      <c r="AT37" s="89" t="str">
        <f t="shared" si="19"/>
        <v/>
      </c>
      <c r="AU37" s="89"/>
      <c r="AV37" s="89" t="str">
        <f t="shared" si="20"/>
        <v/>
      </c>
      <c r="AW37" s="89"/>
      <c r="AX37" s="89" t="str">
        <f t="shared" si="21"/>
        <v/>
      </c>
      <c r="AY37" s="89"/>
      <c r="AZ37" s="89" t="str">
        <f t="shared" si="22"/>
        <v/>
      </c>
      <c r="BA37" s="90"/>
      <c r="BB37" s="89"/>
      <c r="BC37" s="89"/>
      <c r="BD37" s="89"/>
      <c r="BE37" s="91"/>
      <c r="BF37" s="399"/>
      <c r="BG37" s="399"/>
      <c r="BH37" s="399"/>
      <c r="BI37" s="399"/>
      <c r="BJ37" s="399"/>
      <c r="BK37" s="399"/>
      <c r="BL37" s="399"/>
      <c r="BM37" s="399"/>
      <c r="BN37" s="91"/>
      <c r="BO37" s="87"/>
      <c r="BP37" s="87"/>
      <c r="BQ37" s="87"/>
      <c r="BR37" s="87"/>
      <c r="BS37" s="87"/>
      <c r="BT37" s="93"/>
      <c r="BU37" s="93"/>
      <c r="BV37" s="87"/>
      <c r="BW37" s="87"/>
      <c r="BX37" s="67"/>
      <c r="BY37" s="67"/>
      <c r="BZ37" s="67"/>
      <c r="CA37" s="67"/>
      <c r="CB37" s="67"/>
      <c r="CC37" s="67"/>
      <c r="CD37" s="67"/>
      <c r="CE37" s="67"/>
      <c r="CF37" s="67"/>
      <c r="CG37" s="67"/>
      <c r="CH37" s="67"/>
      <c r="CI37" s="67"/>
      <c r="CJ37" s="67"/>
      <c r="CK37" s="67"/>
      <c r="CL37" s="67"/>
      <c r="CM37" s="67"/>
      <c r="CN37" s="67"/>
      <c r="CO37" s="67"/>
      <c r="CP37" s="67"/>
      <c r="CQ37" s="67"/>
    </row>
    <row r="38" spans="1:95" ht="78.75" customHeight="1">
      <c r="A38" s="400"/>
      <c r="B38" s="400"/>
      <c r="C38" s="400"/>
      <c r="D38" s="400"/>
      <c r="E38" s="400"/>
      <c r="F38" s="400"/>
      <c r="G38" s="400"/>
      <c r="H38" s="400"/>
      <c r="I38" s="399"/>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86">
        <f t="shared" si="0"/>
        <v>5</v>
      </c>
      <c r="AH38" s="400"/>
      <c r="AI38" s="400"/>
      <c r="AJ38" s="400"/>
      <c r="AK38" s="87">
        <v>6</v>
      </c>
      <c r="AL38" s="88" t="s">
        <v>231</v>
      </c>
      <c r="AM38" s="89"/>
      <c r="AN38" s="89" t="str">
        <f t="shared" si="16"/>
        <v/>
      </c>
      <c r="AO38" s="89"/>
      <c r="AP38" s="89" t="str">
        <f t="shared" si="17"/>
        <v/>
      </c>
      <c r="AQ38" s="89"/>
      <c r="AR38" s="89" t="str">
        <f t="shared" si="18"/>
        <v/>
      </c>
      <c r="AS38" s="89"/>
      <c r="AT38" s="89" t="str">
        <f t="shared" si="19"/>
        <v/>
      </c>
      <c r="AU38" s="89"/>
      <c r="AV38" s="89" t="str">
        <f t="shared" si="20"/>
        <v/>
      </c>
      <c r="AW38" s="89"/>
      <c r="AX38" s="89" t="str">
        <f t="shared" si="21"/>
        <v/>
      </c>
      <c r="AY38" s="89"/>
      <c r="AZ38" s="89" t="str">
        <f t="shared" si="22"/>
        <v/>
      </c>
      <c r="BA38" s="90"/>
      <c r="BB38" s="89"/>
      <c r="BC38" s="89"/>
      <c r="BD38" s="89"/>
      <c r="BE38" s="91"/>
      <c r="BF38" s="400"/>
      <c r="BG38" s="400"/>
      <c r="BH38" s="400"/>
      <c r="BI38" s="400"/>
      <c r="BJ38" s="400"/>
      <c r="BK38" s="400"/>
      <c r="BL38" s="400"/>
      <c r="BM38" s="400"/>
      <c r="BN38" s="91"/>
      <c r="BO38" s="87"/>
      <c r="BP38" s="87"/>
      <c r="BQ38" s="87"/>
      <c r="BR38" s="87"/>
      <c r="BS38" s="87"/>
      <c r="BT38" s="93"/>
      <c r="BU38" s="93"/>
      <c r="BV38" s="87"/>
      <c r="BW38" s="87"/>
      <c r="BX38" s="67"/>
      <c r="BY38" s="67"/>
      <c r="BZ38" s="67"/>
      <c r="CA38" s="67"/>
      <c r="CB38" s="67"/>
      <c r="CC38" s="67"/>
      <c r="CD38" s="67"/>
      <c r="CE38" s="67"/>
      <c r="CF38" s="67"/>
      <c r="CG38" s="67"/>
      <c r="CH38" s="67"/>
      <c r="CI38" s="67"/>
      <c r="CJ38" s="67"/>
      <c r="CK38" s="67"/>
      <c r="CL38" s="67"/>
      <c r="CM38" s="67"/>
      <c r="CN38" s="67"/>
      <c r="CO38" s="67"/>
      <c r="CP38" s="67"/>
      <c r="CQ38" s="67"/>
    </row>
    <row r="39" spans="1:95" ht="78.75" customHeight="1">
      <c r="A39" s="411">
        <v>6</v>
      </c>
      <c r="B39" s="411" t="s">
        <v>290</v>
      </c>
      <c r="C39" s="411" t="s">
        <v>291</v>
      </c>
      <c r="D39" s="411" t="s">
        <v>292</v>
      </c>
      <c r="E39" s="95" t="s">
        <v>293</v>
      </c>
      <c r="F39" s="95" t="s">
        <v>294</v>
      </c>
      <c r="G39" s="411" t="s">
        <v>295</v>
      </c>
      <c r="H39" s="411" t="s">
        <v>195</v>
      </c>
      <c r="I39" s="84" t="s">
        <v>196</v>
      </c>
      <c r="J39" s="411">
        <v>1</v>
      </c>
      <c r="K39" s="417" t="str">
        <f>IF(J39&lt;=0,"",IF(J39=1,"Rara vez",IF(J39=2,"Improbable",IF(J39=3,"Posible",IF(J39=4,"Probable",IF(J39=5,"Casi Seguro"))))))</f>
        <v>Rara vez</v>
      </c>
      <c r="L39" s="407">
        <f>IF(K39="","",IF(K39="Rara vez",0.2,IF(K39="Improbable",0.4,IF(K39="Posible",0.6,IF(K39="Probable",0.8,IF(K39="Casi seguro",1,))))))</f>
        <v>0.2</v>
      </c>
      <c r="M39" s="407" t="s">
        <v>197</v>
      </c>
      <c r="N39" s="407" t="s">
        <v>198</v>
      </c>
      <c r="O39" s="407" t="s">
        <v>198</v>
      </c>
      <c r="P39" s="407" t="s">
        <v>198</v>
      </c>
      <c r="Q39" s="407" t="s">
        <v>197</v>
      </c>
      <c r="R39" s="407" t="s">
        <v>197</v>
      </c>
      <c r="S39" s="407" t="s">
        <v>197</v>
      </c>
      <c r="T39" s="407" t="s">
        <v>198</v>
      </c>
      <c r="U39" s="407" t="s">
        <v>198</v>
      </c>
      <c r="V39" s="407" t="s">
        <v>197</v>
      </c>
      <c r="W39" s="407" t="s">
        <v>197</v>
      </c>
      <c r="X39" s="407" t="s">
        <v>197</v>
      </c>
      <c r="Y39" s="407" t="s">
        <v>197</v>
      </c>
      <c r="Z39" s="407" t="s">
        <v>197</v>
      </c>
      <c r="AA39" s="407" t="s">
        <v>198</v>
      </c>
      <c r="AB39" s="407" t="s">
        <v>198</v>
      </c>
      <c r="AC39" s="407" t="s">
        <v>197</v>
      </c>
      <c r="AD39" s="407" t="s">
        <v>198</v>
      </c>
      <c r="AE39" s="407" t="s">
        <v>198</v>
      </c>
      <c r="AF39" s="436">
        <f>IF(AB39="Si","19",COUNTIF(M39:AE40,"si"))</f>
        <v>10</v>
      </c>
      <c r="AG39" s="86">
        <f t="shared" si="0"/>
        <v>10</v>
      </c>
      <c r="AH39" s="417" t="str">
        <f>IF(AG39=5,"Moderado",IF(AG39=10,"Mayor",IF(AG39=20,"Catastrófico",0)))</f>
        <v>Mayor</v>
      </c>
      <c r="AI39" s="407">
        <f>IF(AH39="","",IF(AH39="Leve",0.2,IF(AH39="Menor",0.4,IF(AH39="Moderado",0.6,IF(AH39="Mayor",0.8,IF(AH39="Catastrófico",1,))))))</f>
        <v>0.8</v>
      </c>
      <c r="AJ39" s="417"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87">
        <v>1</v>
      </c>
      <c r="AL39" s="88" t="s">
        <v>296</v>
      </c>
      <c r="AM39" s="89" t="s">
        <v>200</v>
      </c>
      <c r="AN39" s="89">
        <f t="shared" si="16"/>
        <v>15</v>
      </c>
      <c r="AO39" s="89" t="s">
        <v>201</v>
      </c>
      <c r="AP39" s="89">
        <f t="shared" si="17"/>
        <v>15</v>
      </c>
      <c r="AQ39" s="89" t="s">
        <v>202</v>
      </c>
      <c r="AR39" s="89">
        <f t="shared" si="18"/>
        <v>15</v>
      </c>
      <c r="AS39" s="89" t="s">
        <v>235</v>
      </c>
      <c r="AT39" s="89">
        <f t="shared" si="19"/>
        <v>15</v>
      </c>
      <c r="AU39" s="89" t="s">
        <v>204</v>
      </c>
      <c r="AV39" s="89">
        <f t="shared" si="20"/>
        <v>15</v>
      </c>
      <c r="AW39" s="89" t="s">
        <v>205</v>
      </c>
      <c r="AX39" s="89">
        <f t="shared" si="21"/>
        <v>15</v>
      </c>
      <c r="AY39" s="89" t="s">
        <v>206</v>
      </c>
      <c r="AZ39" s="89">
        <f t="shared" si="22"/>
        <v>15</v>
      </c>
      <c r="BA39" s="90">
        <f>SUM(AN39,AP39,AR39,AT39,AV39,AX39,AZ39)</f>
        <v>105</v>
      </c>
      <c r="BB39" s="89" t="str">
        <f>IF(BA39&gt;=96,"Fuerte",IF(AND(BA39&gt;=86, BA39&lt;96),"Moderado",IF(BA39&lt;86,"Débil")))</f>
        <v>Fuerte</v>
      </c>
      <c r="BC39" s="89" t="s">
        <v>297</v>
      </c>
      <c r="BD39" s="89">
        <f>VALUE(IF(OR(AND(BB39="Fuerte",BC39="Fuerte")),"100",IF(OR(AND(BB39="Fuerte",BC39="Moderado"),AND(BB39="Moderado",BC39="Fuerte"),AND(BB39="Moderado",BC39="Moderado")),"50",IF(OR(AND(BB39="Fuerte",BC39="Débil"),AND(BB39="Moderado",BC39="Débil"),AND(BB39="Débil",BC39="Fuerte"),AND(BB39="Débil",BC39="Moderado"),AND(BB39="Débil",BC39="Débil")),"0",))))</f>
        <v>50</v>
      </c>
      <c r="BE39" s="91" t="str">
        <f>IF(BD39=100,"Fuerte",IF(BD39=50,"Moderado",IF(BD39=0,"Débil")))</f>
        <v>Moderado</v>
      </c>
      <c r="BF39" s="403">
        <f>AVERAGE(BD39:BD44)</f>
        <v>50</v>
      </c>
      <c r="BG39" s="403" t="str">
        <f>IF(BF39=100,"Fuerte",IF(AND(BF39&lt;=99, BF39&gt;=50),"Moderado",IF(BF39&lt;50,"Débil")))</f>
        <v>Moderado</v>
      </c>
      <c r="BH39" s="398">
        <f>IF(BG39="Fuerte",(J39-2),IF(BG39="Moderado",(J39-1), IF(BG39="Débil",((J39-0)))))</f>
        <v>0</v>
      </c>
      <c r="BI39" s="398" t="str">
        <f>IF(BH39&lt;=0,"Rara vez",IF(BH39=1,"Rara vez",IF(BH39=2,"Improbable",IF(BH39=3,"Posible",IF(BH39=4,"Probable",IF(BH39=5,"Casi Seguro"))))))</f>
        <v>Rara vez</v>
      </c>
      <c r="BJ39" s="407">
        <f>IF(BI39="","",IF(BI39="Rara vez",0.2,IF(BI39="Improbable",0.4,IF(BI39="Posible",0.6,IF(BI39="Probable",0.8,IF(BI39="Casi seguro",1,))))))</f>
        <v>0.2</v>
      </c>
      <c r="BK39" s="398" t="str">
        <f>IFERROR(IF(AG39=5,"Moderado",IF(AG39=10,"Mayor",IF(AG39=20,"Catastrófico",0))),"")</f>
        <v>Mayor</v>
      </c>
      <c r="BL39" s="407">
        <f>IF(AH39="","",IF(AH39="Moderado",0.6,IF(AH39="Mayor",0.8,IF(AH39="Catastrófico",1,))))</f>
        <v>0.8</v>
      </c>
      <c r="BM39" s="398"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91" t="s">
        <v>246</v>
      </c>
      <c r="BO39" s="87" t="s">
        <v>298</v>
      </c>
      <c r="BP39" s="87" t="s">
        <v>299</v>
      </c>
      <c r="BQ39" s="87" t="s">
        <v>300</v>
      </c>
      <c r="BR39" s="87" t="s">
        <v>301</v>
      </c>
      <c r="BS39" s="87" t="s">
        <v>302</v>
      </c>
      <c r="BT39" s="93"/>
      <c r="BU39" s="93">
        <v>45291</v>
      </c>
      <c r="BV39" s="87"/>
      <c r="BW39" s="87"/>
      <c r="BX39" s="67"/>
      <c r="BY39" s="67"/>
      <c r="BZ39" s="67"/>
      <c r="CA39" s="67"/>
      <c r="CB39" s="67"/>
      <c r="CC39" s="67"/>
      <c r="CD39" s="67"/>
      <c r="CE39" s="67"/>
      <c r="CF39" s="67"/>
      <c r="CG39" s="67"/>
      <c r="CH39" s="67"/>
      <c r="CI39" s="67"/>
      <c r="CJ39" s="67"/>
      <c r="CK39" s="67"/>
      <c r="CL39" s="67"/>
      <c r="CM39" s="67"/>
      <c r="CN39" s="67"/>
      <c r="CO39" s="67"/>
      <c r="CP39" s="67"/>
      <c r="CQ39" s="67"/>
    </row>
    <row r="40" spans="1:95" ht="78.75" customHeight="1">
      <c r="A40" s="399"/>
      <c r="B40" s="399"/>
      <c r="C40" s="399"/>
      <c r="D40" s="399"/>
      <c r="E40" s="95"/>
      <c r="F40" s="95"/>
      <c r="G40" s="399"/>
      <c r="H40" s="399"/>
      <c r="I40" s="84" t="s">
        <v>303</v>
      </c>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86">
        <f t="shared" si="0"/>
        <v>5</v>
      </c>
      <c r="AH40" s="399"/>
      <c r="AI40" s="399"/>
      <c r="AJ40" s="399"/>
      <c r="AK40" s="87">
        <v>2</v>
      </c>
      <c r="AL40" s="88" t="s">
        <v>231</v>
      </c>
      <c r="AM40" s="89"/>
      <c r="AN40" s="89" t="str">
        <f t="shared" si="16"/>
        <v/>
      </c>
      <c r="AO40" s="89"/>
      <c r="AP40" s="89" t="str">
        <f t="shared" si="17"/>
        <v/>
      </c>
      <c r="AQ40" s="89"/>
      <c r="AR40" s="89" t="str">
        <f t="shared" si="18"/>
        <v/>
      </c>
      <c r="AS40" s="89"/>
      <c r="AT40" s="89" t="str">
        <f t="shared" si="19"/>
        <v/>
      </c>
      <c r="AU40" s="89"/>
      <c r="AV40" s="89" t="str">
        <f t="shared" si="20"/>
        <v/>
      </c>
      <c r="AW40" s="89"/>
      <c r="AX40" s="89" t="str">
        <f t="shared" si="21"/>
        <v/>
      </c>
      <c r="AY40" s="89"/>
      <c r="AZ40" s="89" t="str">
        <f t="shared" si="22"/>
        <v/>
      </c>
      <c r="BA40" s="90"/>
      <c r="BB40" s="89"/>
      <c r="BC40" s="89"/>
      <c r="BD40" s="89"/>
      <c r="BE40" s="91"/>
      <c r="BF40" s="399"/>
      <c r="BG40" s="399"/>
      <c r="BH40" s="399"/>
      <c r="BI40" s="399"/>
      <c r="BJ40" s="399"/>
      <c r="BK40" s="399"/>
      <c r="BL40" s="399"/>
      <c r="BM40" s="399"/>
      <c r="BN40" s="91" t="s">
        <v>246</v>
      </c>
      <c r="BO40" s="87" t="s">
        <v>304</v>
      </c>
      <c r="BP40" s="87" t="s">
        <v>305</v>
      </c>
      <c r="BQ40" s="87" t="s">
        <v>306</v>
      </c>
      <c r="BR40" s="87" t="s">
        <v>307</v>
      </c>
      <c r="BS40" s="87" t="s">
        <v>302</v>
      </c>
      <c r="BT40" s="93"/>
      <c r="BU40" s="93">
        <v>45291</v>
      </c>
      <c r="BV40" s="87"/>
      <c r="BW40" s="87"/>
      <c r="BX40" s="67"/>
      <c r="BY40" s="67"/>
      <c r="BZ40" s="67"/>
      <c r="CA40" s="67"/>
      <c r="CB40" s="67"/>
      <c r="CC40" s="67"/>
      <c r="CD40" s="67"/>
      <c r="CE40" s="67"/>
      <c r="CF40" s="67"/>
      <c r="CG40" s="67"/>
      <c r="CH40" s="67"/>
      <c r="CI40" s="67"/>
      <c r="CJ40" s="67"/>
      <c r="CK40" s="67"/>
      <c r="CL40" s="67"/>
      <c r="CM40" s="67"/>
      <c r="CN40" s="67"/>
      <c r="CO40" s="67"/>
      <c r="CP40" s="67"/>
      <c r="CQ40" s="67"/>
    </row>
    <row r="41" spans="1:95" ht="78.75" customHeight="1">
      <c r="A41" s="399"/>
      <c r="B41" s="399"/>
      <c r="C41" s="399"/>
      <c r="D41" s="399"/>
      <c r="E41" s="95"/>
      <c r="F41" s="95"/>
      <c r="G41" s="399"/>
      <c r="H41" s="399"/>
      <c r="I41" s="84" t="s">
        <v>213</v>
      </c>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86">
        <f t="shared" si="0"/>
        <v>5</v>
      </c>
      <c r="AH41" s="399"/>
      <c r="AI41" s="399"/>
      <c r="AJ41" s="399"/>
      <c r="AK41" s="87">
        <v>3</v>
      </c>
      <c r="AL41" s="88" t="s">
        <v>231</v>
      </c>
      <c r="AM41" s="89"/>
      <c r="AN41" s="89" t="str">
        <f t="shared" si="16"/>
        <v/>
      </c>
      <c r="AO41" s="89"/>
      <c r="AP41" s="89" t="str">
        <f t="shared" si="17"/>
        <v/>
      </c>
      <c r="AQ41" s="89"/>
      <c r="AR41" s="89" t="str">
        <f t="shared" si="18"/>
        <v/>
      </c>
      <c r="AS41" s="89"/>
      <c r="AT41" s="89" t="str">
        <f t="shared" si="19"/>
        <v/>
      </c>
      <c r="AU41" s="89"/>
      <c r="AV41" s="89" t="str">
        <f t="shared" si="20"/>
        <v/>
      </c>
      <c r="AW41" s="89"/>
      <c r="AX41" s="89" t="str">
        <f t="shared" si="21"/>
        <v/>
      </c>
      <c r="AY41" s="89"/>
      <c r="AZ41" s="89" t="str">
        <f t="shared" si="22"/>
        <v/>
      </c>
      <c r="BA41" s="90"/>
      <c r="BB41" s="89"/>
      <c r="BC41" s="89"/>
      <c r="BD41" s="89"/>
      <c r="BE41" s="91"/>
      <c r="BF41" s="399"/>
      <c r="BG41" s="399"/>
      <c r="BH41" s="399"/>
      <c r="BI41" s="399"/>
      <c r="BJ41" s="399"/>
      <c r="BK41" s="399"/>
      <c r="BL41" s="399"/>
      <c r="BM41" s="399"/>
      <c r="BN41" s="91"/>
      <c r="BO41" s="87"/>
      <c r="BP41" s="87"/>
      <c r="BQ41" s="87"/>
      <c r="BR41" s="87"/>
      <c r="BS41" s="87"/>
      <c r="BT41" s="93"/>
      <c r="BU41" s="93"/>
      <c r="BV41" s="87"/>
      <c r="BW41" s="87"/>
      <c r="BX41" s="67"/>
      <c r="BY41" s="67"/>
      <c r="BZ41" s="67"/>
      <c r="CA41" s="67"/>
      <c r="CB41" s="67"/>
      <c r="CC41" s="67"/>
      <c r="CD41" s="67"/>
      <c r="CE41" s="67"/>
      <c r="CF41" s="67"/>
      <c r="CG41" s="67"/>
      <c r="CH41" s="67"/>
      <c r="CI41" s="67"/>
      <c r="CJ41" s="67"/>
      <c r="CK41" s="67"/>
      <c r="CL41" s="67"/>
      <c r="CM41" s="67"/>
      <c r="CN41" s="67"/>
      <c r="CO41" s="67"/>
      <c r="CP41" s="67"/>
      <c r="CQ41" s="67"/>
    </row>
    <row r="42" spans="1:95" ht="78.75" customHeight="1">
      <c r="A42" s="399"/>
      <c r="B42" s="399"/>
      <c r="C42" s="399"/>
      <c r="D42" s="399"/>
      <c r="E42" s="95"/>
      <c r="F42" s="95"/>
      <c r="G42" s="399"/>
      <c r="H42" s="399"/>
      <c r="I42" s="84" t="s">
        <v>219</v>
      </c>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86">
        <f t="shared" si="0"/>
        <v>5</v>
      </c>
      <c r="AH42" s="399"/>
      <c r="AI42" s="399"/>
      <c r="AJ42" s="399"/>
      <c r="AK42" s="87">
        <v>4</v>
      </c>
      <c r="AL42" s="88" t="s">
        <v>231</v>
      </c>
      <c r="AM42" s="89"/>
      <c r="AN42" s="89" t="str">
        <f t="shared" si="16"/>
        <v/>
      </c>
      <c r="AO42" s="89"/>
      <c r="AP42" s="89" t="str">
        <f t="shared" si="17"/>
        <v/>
      </c>
      <c r="AQ42" s="89"/>
      <c r="AR42" s="89" t="str">
        <f t="shared" si="18"/>
        <v/>
      </c>
      <c r="AS42" s="89"/>
      <c r="AT42" s="89" t="str">
        <f t="shared" si="19"/>
        <v/>
      </c>
      <c r="AU42" s="89"/>
      <c r="AV42" s="89" t="str">
        <f t="shared" si="20"/>
        <v/>
      </c>
      <c r="AW42" s="89"/>
      <c r="AX42" s="89" t="str">
        <f t="shared" si="21"/>
        <v/>
      </c>
      <c r="AY42" s="89"/>
      <c r="AZ42" s="89" t="str">
        <f t="shared" si="22"/>
        <v/>
      </c>
      <c r="BA42" s="90"/>
      <c r="BB42" s="89"/>
      <c r="BC42" s="89"/>
      <c r="BD42" s="89"/>
      <c r="BE42" s="91"/>
      <c r="BF42" s="399"/>
      <c r="BG42" s="399"/>
      <c r="BH42" s="399"/>
      <c r="BI42" s="399"/>
      <c r="BJ42" s="399"/>
      <c r="BK42" s="399"/>
      <c r="BL42" s="399"/>
      <c r="BM42" s="399"/>
      <c r="BN42" s="91"/>
      <c r="BO42" s="87"/>
      <c r="BP42" s="87"/>
      <c r="BQ42" s="87"/>
      <c r="BR42" s="87"/>
      <c r="BS42" s="87"/>
      <c r="BT42" s="93"/>
      <c r="BU42" s="93"/>
      <c r="BV42" s="87"/>
      <c r="BW42" s="87"/>
      <c r="BX42" s="67"/>
      <c r="BY42" s="67"/>
      <c r="BZ42" s="67"/>
      <c r="CA42" s="67"/>
      <c r="CB42" s="67"/>
      <c r="CC42" s="67"/>
      <c r="CD42" s="67"/>
      <c r="CE42" s="67"/>
      <c r="CF42" s="67"/>
      <c r="CG42" s="67"/>
      <c r="CH42" s="67"/>
      <c r="CI42" s="67"/>
      <c r="CJ42" s="67"/>
      <c r="CK42" s="67"/>
      <c r="CL42" s="67"/>
      <c r="CM42" s="67"/>
      <c r="CN42" s="67"/>
      <c r="CO42" s="67"/>
      <c r="CP42" s="67"/>
      <c r="CQ42" s="67"/>
    </row>
    <row r="43" spans="1:95" ht="78.75" customHeight="1">
      <c r="A43" s="399"/>
      <c r="B43" s="399"/>
      <c r="C43" s="399"/>
      <c r="D43" s="399"/>
      <c r="E43" s="95"/>
      <c r="F43" s="95"/>
      <c r="G43" s="399"/>
      <c r="H43" s="399"/>
      <c r="I43" s="84" t="s">
        <v>308</v>
      </c>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86">
        <f t="shared" si="0"/>
        <v>5</v>
      </c>
      <c r="AH43" s="399"/>
      <c r="AI43" s="399"/>
      <c r="AJ43" s="399"/>
      <c r="AK43" s="87">
        <v>5</v>
      </c>
      <c r="AL43" s="88" t="s">
        <v>231</v>
      </c>
      <c r="AM43" s="89"/>
      <c r="AN43" s="89" t="str">
        <f t="shared" si="16"/>
        <v/>
      </c>
      <c r="AO43" s="89"/>
      <c r="AP43" s="89" t="str">
        <f t="shared" si="17"/>
        <v/>
      </c>
      <c r="AQ43" s="89"/>
      <c r="AR43" s="89" t="str">
        <f t="shared" si="18"/>
        <v/>
      </c>
      <c r="AS43" s="89"/>
      <c r="AT43" s="89" t="str">
        <f t="shared" si="19"/>
        <v/>
      </c>
      <c r="AU43" s="89"/>
      <c r="AV43" s="89" t="str">
        <f t="shared" si="20"/>
        <v/>
      </c>
      <c r="AW43" s="89"/>
      <c r="AX43" s="89" t="str">
        <f t="shared" si="21"/>
        <v/>
      </c>
      <c r="AY43" s="89"/>
      <c r="AZ43" s="89" t="str">
        <f t="shared" si="22"/>
        <v/>
      </c>
      <c r="BA43" s="90"/>
      <c r="BB43" s="89"/>
      <c r="BC43" s="89"/>
      <c r="BD43" s="89"/>
      <c r="BE43" s="91"/>
      <c r="BF43" s="399"/>
      <c r="BG43" s="399"/>
      <c r="BH43" s="399"/>
      <c r="BI43" s="399"/>
      <c r="BJ43" s="399"/>
      <c r="BK43" s="399"/>
      <c r="BL43" s="399"/>
      <c r="BM43" s="399"/>
      <c r="BN43" s="91"/>
      <c r="BO43" s="87"/>
      <c r="BP43" s="87"/>
      <c r="BQ43" s="87"/>
      <c r="BR43" s="87"/>
      <c r="BS43" s="87"/>
      <c r="BT43" s="93"/>
      <c r="BU43" s="93"/>
      <c r="BV43" s="87"/>
      <c r="BW43" s="87"/>
      <c r="BX43" s="67"/>
      <c r="BY43" s="67"/>
      <c r="BZ43" s="67"/>
      <c r="CA43" s="67"/>
      <c r="CB43" s="67"/>
      <c r="CC43" s="67"/>
      <c r="CD43" s="67"/>
      <c r="CE43" s="67"/>
      <c r="CF43" s="67"/>
      <c r="CG43" s="67"/>
      <c r="CH43" s="67"/>
      <c r="CI43" s="67"/>
      <c r="CJ43" s="67"/>
      <c r="CK43" s="67"/>
      <c r="CL43" s="67"/>
      <c r="CM43" s="67"/>
      <c r="CN43" s="67"/>
      <c r="CO43" s="67"/>
      <c r="CP43" s="67"/>
      <c r="CQ43" s="67"/>
    </row>
    <row r="44" spans="1:95" ht="78.75" customHeight="1">
      <c r="A44" s="400"/>
      <c r="B44" s="400"/>
      <c r="C44" s="400"/>
      <c r="D44" s="400"/>
      <c r="E44" s="96"/>
      <c r="F44" s="96"/>
      <c r="G44" s="400"/>
      <c r="H44" s="400"/>
      <c r="I44" s="84" t="s">
        <v>309</v>
      </c>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86">
        <f t="shared" si="0"/>
        <v>5</v>
      </c>
      <c r="AH44" s="400"/>
      <c r="AI44" s="400"/>
      <c r="AJ44" s="400"/>
      <c r="AK44" s="87">
        <v>6</v>
      </c>
      <c r="AL44" s="88" t="s">
        <v>231</v>
      </c>
      <c r="AM44" s="89"/>
      <c r="AN44" s="89" t="str">
        <f t="shared" si="16"/>
        <v/>
      </c>
      <c r="AO44" s="89"/>
      <c r="AP44" s="89" t="str">
        <f t="shared" si="17"/>
        <v/>
      </c>
      <c r="AQ44" s="89"/>
      <c r="AR44" s="89" t="str">
        <f t="shared" si="18"/>
        <v/>
      </c>
      <c r="AS44" s="89"/>
      <c r="AT44" s="89" t="str">
        <f t="shared" si="19"/>
        <v/>
      </c>
      <c r="AU44" s="89"/>
      <c r="AV44" s="89" t="str">
        <f t="shared" si="20"/>
        <v/>
      </c>
      <c r="AW44" s="89"/>
      <c r="AX44" s="89" t="str">
        <f t="shared" si="21"/>
        <v/>
      </c>
      <c r="AY44" s="89"/>
      <c r="AZ44" s="89" t="str">
        <f t="shared" si="22"/>
        <v/>
      </c>
      <c r="BA44" s="90"/>
      <c r="BB44" s="89"/>
      <c r="BC44" s="89"/>
      <c r="BD44" s="89"/>
      <c r="BE44" s="91"/>
      <c r="BF44" s="400"/>
      <c r="BG44" s="400"/>
      <c r="BH44" s="400"/>
      <c r="BI44" s="400"/>
      <c r="BJ44" s="400"/>
      <c r="BK44" s="400"/>
      <c r="BL44" s="400"/>
      <c r="BM44" s="400"/>
      <c r="BN44" s="91"/>
      <c r="BO44" s="87"/>
      <c r="BP44" s="87"/>
      <c r="BQ44" s="87"/>
      <c r="BR44" s="87"/>
      <c r="BS44" s="87"/>
      <c r="BT44" s="93"/>
      <c r="BU44" s="93"/>
      <c r="BV44" s="87"/>
      <c r="BW44" s="87"/>
      <c r="BX44" s="67"/>
      <c r="BY44" s="67"/>
      <c r="BZ44" s="67"/>
      <c r="CA44" s="67"/>
      <c r="CB44" s="67"/>
      <c r="CC44" s="67"/>
      <c r="CD44" s="67"/>
      <c r="CE44" s="67"/>
      <c r="CF44" s="67"/>
      <c r="CG44" s="67"/>
      <c r="CH44" s="67"/>
      <c r="CI44" s="67"/>
      <c r="CJ44" s="67"/>
      <c r="CK44" s="67"/>
      <c r="CL44" s="67"/>
      <c r="CM44" s="67"/>
      <c r="CN44" s="67"/>
      <c r="CO44" s="67"/>
      <c r="CP44" s="67"/>
      <c r="CQ44" s="67"/>
    </row>
    <row r="45" spans="1:95" ht="78.75" customHeight="1">
      <c r="A45" s="411">
        <v>7</v>
      </c>
      <c r="B45" s="411" t="s">
        <v>310</v>
      </c>
      <c r="C45" s="411" t="s">
        <v>311</v>
      </c>
      <c r="D45" s="411" t="s">
        <v>312</v>
      </c>
      <c r="E45" s="85" t="s">
        <v>313</v>
      </c>
      <c r="F45" s="85" t="s">
        <v>314</v>
      </c>
      <c r="G45" s="411" t="s">
        <v>315</v>
      </c>
      <c r="H45" s="411" t="s">
        <v>195</v>
      </c>
      <c r="I45" s="84" t="s">
        <v>196</v>
      </c>
      <c r="J45" s="411">
        <v>5</v>
      </c>
      <c r="K45" s="417" t="str">
        <f>IF(J45&lt;=0,"",IF(J45=1,"Rara vez",IF(J45=2,"Improbable",IF(J45=3,"Posible",IF(J45=4,"Probable",IF(J45=5,"Casi Seguro"))))))</f>
        <v>Casi Seguro</v>
      </c>
      <c r="L45" s="407">
        <f>IF(K45="","",IF(K45="Rara vez",0.2,IF(K45="Improbable",0.4,IF(K45="Posible",0.6,IF(K45="Probable",0.8,IF(K45="Casi seguro",1,))))))</f>
        <v>1</v>
      </c>
      <c r="M45" s="407" t="s">
        <v>197</v>
      </c>
      <c r="N45" s="407" t="s">
        <v>198</v>
      </c>
      <c r="O45" s="407" t="s">
        <v>197</v>
      </c>
      <c r="P45" s="407" t="s">
        <v>197</v>
      </c>
      <c r="Q45" s="407" t="s">
        <v>197</v>
      </c>
      <c r="R45" s="407" t="s">
        <v>197</v>
      </c>
      <c r="S45" s="407" t="s">
        <v>197</v>
      </c>
      <c r="T45" s="407" t="s">
        <v>198</v>
      </c>
      <c r="U45" s="407" t="s">
        <v>197</v>
      </c>
      <c r="V45" s="407" t="s">
        <v>197</v>
      </c>
      <c r="W45" s="407" t="s">
        <v>197</v>
      </c>
      <c r="X45" s="407" t="s">
        <v>197</v>
      </c>
      <c r="Y45" s="407" t="s">
        <v>197</v>
      </c>
      <c r="Z45" s="407" t="s">
        <v>197</v>
      </c>
      <c r="AA45" s="407" t="s">
        <v>197</v>
      </c>
      <c r="AB45" s="407" t="s">
        <v>198</v>
      </c>
      <c r="AC45" s="407" t="s">
        <v>197</v>
      </c>
      <c r="AD45" s="407" t="s">
        <v>198</v>
      </c>
      <c r="AE45" s="407" t="s">
        <v>198</v>
      </c>
      <c r="AF45" s="436">
        <f>IF(AB45="Si","19",COUNTIF(M45:AE46,"si"))</f>
        <v>14</v>
      </c>
      <c r="AG45" s="86">
        <f t="shared" si="0"/>
        <v>20</v>
      </c>
      <c r="AH45" s="417" t="str">
        <f>IF(AG45=5,"Moderado",IF(AG45=10,"Mayor",IF(AG45=20,"Catastrófico",0)))</f>
        <v>Catastrófico</v>
      </c>
      <c r="AI45" s="407">
        <f>IF(AH45="","",IF(AH45="Leve",0.2,IF(AH45="Menor",0.4,IF(AH45="Moderado",0.6,IF(AH45="Mayor",0.8,IF(AH45="Catastrófico",1,))))))</f>
        <v>1</v>
      </c>
      <c r="AJ45" s="417"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87">
        <v>1</v>
      </c>
      <c r="AL45" s="88" t="s">
        <v>316</v>
      </c>
      <c r="AM45" s="89" t="s">
        <v>200</v>
      </c>
      <c r="AN45" s="89">
        <f t="shared" si="16"/>
        <v>15</v>
      </c>
      <c r="AO45" s="89" t="s">
        <v>201</v>
      </c>
      <c r="AP45" s="89">
        <f t="shared" si="17"/>
        <v>15</v>
      </c>
      <c r="AQ45" s="89" t="s">
        <v>202</v>
      </c>
      <c r="AR45" s="89">
        <f t="shared" si="18"/>
        <v>15</v>
      </c>
      <c r="AS45" s="89" t="s">
        <v>235</v>
      </c>
      <c r="AT45" s="89">
        <f t="shared" si="19"/>
        <v>15</v>
      </c>
      <c r="AU45" s="89" t="s">
        <v>204</v>
      </c>
      <c r="AV45" s="89">
        <f t="shared" si="20"/>
        <v>15</v>
      </c>
      <c r="AW45" s="89" t="s">
        <v>205</v>
      </c>
      <c r="AX45" s="89">
        <f t="shared" si="21"/>
        <v>15</v>
      </c>
      <c r="AY45" s="89" t="s">
        <v>206</v>
      </c>
      <c r="AZ45" s="89">
        <f t="shared" si="22"/>
        <v>15</v>
      </c>
      <c r="BA45" s="90">
        <f t="shared" ref="BA45:BA46" si="27">SUM(AN45,AP45,AR45,AT45,AV45,AX45,AZ45)</f>
        <v>105</v>
      </c>
      <c r="BB45" s="89" t="str">
        <f t="shared" ref="BB45:BB46" si="28">IF(BA45&gt;=96,"Fuerte",IF(AND(BA45&gt;=86, BA45&lt;96),"Moderado",IF(BA45&lt;86,"Débil")))</f>
        <v>Fuerte</v>
      </c>
      <c r="BC45" s="89" t="s">
        <v>207</v>
      </c>
      <c r="BD45" s="89">
        <f t="shared" ref="BD45:BD46" si="29">VALUE(IF(OR(AND(BB45="Fuerte",BC45="Fuerte")),"100",IF(OR(AND(BB45="Fuerte",BC45="Moderado"),AND(BB45="Moderado",BC45="Fuerte"),AND(BB45="Moderado",BC45="Moderado")),"50",IF(OR(AND(BB45="Fuerte",BC45="Débil"),AND(BB45="Moderado",BC45="Débil"),AND(BB45="Débil",BC45="Fuerte"),AND(BB45="Débil",BC45="Moderado"),AND(BB45="Débil",BC45="Débil")),"0",))))</f>
        <v>100</v>
      </c>
      <c r="BE45" s="91" t="str">
        <f t="shared" ref="BE45:BE46" si="30">IF(BD45=100,"Fuerte",IF(BD45=50,"Moderado",IF(BD45=0,"Débil")))</f>
        <v>Fuerte</v>
      </c>
      <c r="BF45" s="403">
        <f>AVERAGE(BD45:BD50)</f>
        <v>100</v>
      </c>
      <c r="BG45" s="403" t="str">
        <f>IF(BF45=100,"Fuerte",IF(AND(BF45&lt;=99, BF45&gt;=50),"Moderado",IF(BF45&lt;50,"Débil")))</f>
        <v>Fuerte</v>
      </c>
      <c r="BH45" s="398">
        <f>IF(BG45="Fuerte",(J45-2),IF(BG45="Moderado",(J45-1), IF(BG45="Débil",((J45-0)))))</f>
        <v>3</v>
      </c>
      <c r="BI45" s="398" t="str">
        <f>IF(BH45&lt;=0,"Rara vez",IF(BH45=1,"Rara vez",IF(BH45=2,"Improbable",IF(BH45=3,"Posible",IF(BH45=4,"Probable",IF(BH45=5,"Casi Seguro"))))))</f>
        <v>Posible</v>
      </c>
      <c r="BJ45" s="407">
        <f>IF(BI45="","",IF(BI45="Rara vez",0.2,IF(BI45="Improbable",0.4,IF(BI45="Posible",0.6,IF(BI45="Probable",0.8,IF(BI45="Casi seguro",1,))))))</f>
        <v>0.6</v>
      </c>
      <c r="BK45" s="398" t="str">
        <f>IFERROR(IF(AG45=5,"Moderado",IF(AG45=10,"Mayor",IF(AG45=20,"Catastrófico",0))),"")</f>
        <v>Catastrófico</v>
      </c>
      <c r="BL45" s="407">
        <f>IF(AH45="","",IF(AH45="Moderado",0.6,IF(AH45="Mayor",0.8,IF(AH45="Catastrófico",1,))))</f>
        <v>1</v>
      </c>
      <c r="BM45" s="398"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91" t="s">
        <v>246</v>
      </c>
      <c r="BO45" s="107" t="s">
        <v>317</v>
      </c>
      <c r="BP45" s="87" t="s">
        <v>318</v>
      </c>
      <c r="BQ45" s="87" t="s">
        <v>319</v>
      </c>
      <c r="BR45" s="87" t="s">
        <v>320</v>
      </c>
      <c r="BS45" s="87" t="s">
        <v>321</v>
      </c>
      <c r="BT45" s="93"/>
      <c r="BU45" s="93"/>
      <c r="BV45" s="87"/>
      <c r="BW45" s="87"/>
      <c r="BX45" s="67"/>
      <c r="BY45" s="67"/>
      <c r="BZ45" s="67"/>
      <c r="CA45" s="67"/>
      <c r="CB45" s="67"/>
      <c r="CC45" s="67"/>
      <c r="CD45" s="67"/>
      <c r="CE45" s="67"/>
      <c r="CF45" s="67"/>
      <c r="CG45" s="67"/>
      <c r="CH45" s="67"/>
      <c r="CI45" s="67"/>
      <c r="CJ45" s="67"/>
      <c r="CK45" s="67"/>
      <c r="CL45" s="67"/>
      <c r="CM45" s="67"/>
      <c r="CN45" s="67"/>
      <c r="CO45" s="67"/>
      <c r="CP45" s="67"/>
      <c r="CQ45" s="67"/>
    </row>
    <row r="46" spans="1:95" ht="78.75" customHeight="1">
      <c r="A46" s="399"/>
      <c r="B46" s="399"/>
      <c r="C46" s="399"/>
      <c r="D46" s="399"/>
      <c r="E46" s="95"/>
      <c r="F46" s="95"/>
      <c r="G46" s="399"/>
      <c r="H46" s="399"/>
      <c r="I46" s="84" t="s">
        <v>213</v>
      </c>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86">
        <f t="shared" si="0"/>
        <v>5</v>
      </c>
      <c r="AH46" s="399"/>
      <c r="AI46" s="399"/>
      <c r="AJ46" s="399"/>
      <c r="AK46" s="87">
        <v>2</v>
      </c>
      <c r="AL46" s="88" t="s">
        <v>322</v>
      </c>
      <c r="AM46" s="89" t="s">
        <v>200</v>
      </c>
      <c r="AN46" s="89">
        <f t="shared" si="16"/>
        <v>15</v>
      </c>
      <c r="AO46" s="89" t="s">
        <v>201</v>
      </c>
      <c r="AP46" s="89">
        <f t="shared" si="17"/>
        <v>15</v>
      </c>
      <c r="AQ46" s="89" t="s">
        <v>202</v>
      </c>
      <c r="AR46" s="89">
        <f t="shared" si="18"/>
        <v>15</v>
      </c>
      <c r="AS46" s="89" t="s">
        <v>235</v>
      </c>
      <c r="AT46" s="89">
        <f t="shared" si="19"/>
        <v>15</v>
      </c>
      <c r="AU46" s="89" t="s">
        <v>204</v>
      </c>
      <c r="AV46" s="89">
        <f t="shared" si="20"/>
        <v>15</v>
      </c>
      <c r="AW46" s="89" t="s">
        <v>205</v>
      </c>
      <c r="AX46" s="89">
        <f t="shared" si="21"/>
        <v>15</v>
      </c>
      <c r="AY46" s="89" t="s">
        <v>206</v>
      </c>
      <c r="AZ46" s="89">
        <f t="shared" si="22"/>
        <v>15</v>
      </c>
      <c r="BA46" s="90">
        <f t="shared" si="27"/>
        <v>105</v>
      </c>
      <c r="BB46" s="89" t="str">
        <f t="shared" si="28"/>
        <v>Fuerte</v>
      </c>
      <c r="BC46" s="89" t="s">
        <v>207</v>
      </c>
      <c r="BD46" s="89">
        <f t="shared" si="29"/>
        <v>100</v>
      </c>
      <c r="BE46" s="91" t="str">
        <f t="shared" si="30"/>
        <v>Fuerte</v>
      </c>
      <c r="BF46" s="399"/>
      <c r="BG46" s="399"/>
      <c r="BH46" s="399"/>
      <c r="BI46" s="399"/>
      <c r="BJ46" s="399"/>
      <c r="BK46" s="399"/>
      <c r="BL46" s="399"/>
      <c r="BM46" s="399"/>
      <c r="BN46" s="91" t="s">
        <v>246</v>
      </c>
      <c r="BO46" s="107" t="s">
        <v>323</v>
      </c>
      <c r="BP46" s="87" t="s">
        <v>318</v>
      </c>
      <c r="BQ46" s="87" t="s">
        <v>319</v>
      </c>
      <c r="BR46" s="87" t="s">
        <v>320</v>
      </c>
      <c r="BS46" s="87" t="s">
        <v>321</v>
      </c>
      <c r="BT46" s="93"/>
      <c r="BU46" s="93"/>
      <c r="BV46" s="87"/>
      <c r="BW46" s="87"/>
      <c r="BX46" s="67"/>
      <c r="BY46" s="67"/>
      <c r="BZ46" s="67"/>
      <c r="CA46" s="67"/>
      <c r="CB46" s="67"/>
      <c r="CC46" s="67"/>
      <c r="CD46" s="67"/>
      <c r="CE46" s="67"/>
      <c r="CF46" s="67"/>
      <c r="CG46" s="67"/>
      <c r="CH46" s="67"/>
      <c r="CI46" s="67"/>
      <c r="CJ46" s="67"/>
      <c r="CK46" s="67"/>
      <c r="CL46" s="67"/>
      <c r="CM46" s="67"/>
      <c r="CN46" s="67"/>
      <c r="CO46" s="67"/>
      <c r="CP46" s="67"/>
      <c r="CQ46" s="67"/>
    </row>
    <row r="47" spans="1:95" ht="78.75" customHeight="1">
      <c r="A47" s="399"/>
      <c r="B47" s="399"/>
      <c r="C47" s="399"/>
      <c r="D47" s="399"/>
      <c r="E47" s="95"/>
      <c r="F47" s="95"/>
      <c r="G47" s="399"/>
      <c r="H47" s="399"/>
      <c r="I47" s="84" t="s">
        <v>219</v>
      </c>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86">
        <f t="shared" si="0"/>
        <v>5</v>
      </c>
      <c r="AH47" s="399"/>
      <c r="AI47" s="399"/>
      <c r="AJ47" s="399"/>
      <c r="AK47" s="87">
        <v>3</v>
      </c>
      <c r="AL47" s="88" t="s">
        <v>231</v>
      </c>
      <c r="AM47" s="89"/>
      <c r="AN47" s="89" t="str">
        <f t="shared" si="16"/>
        <v/>
      </c>
      <c r="AO47" s="89"/>
      <c r="AP47" s="89" t="str">
        <f t="shared" si="17"/>
        <v/>
      </c>
      <c r="AQ47" s="89"/>
      <c r="AR47" s="89" t="str">
        <f t="shared" si="18"/>
        <v/>
      </c>
      <c r="AS47" s="89"/>
      <c r="AT47" s="89" t="str">
        <f t="shared" si="19"/>
        <v/>
      </c>
      <c r="AU47" s="89"/>
      <c r="AV47" s="89" t="str">
        <f t="shared" si="20"/>
        <v/>
      </c>
      <c r="AW47" s="89"/>
      <c r="AX47" s="89" t="str">
        <f t="shared" si="21"/>
        <v/>
      </c>
      <c r="AY47" s="89"/>
      <c r="AZ47" s="89" t="str">
        <f t="shared" si="22"/>
        <v/>
      </c>
      <c r="BA47" s="90"/>
      <c r="BB47" s="89"/>
      <c r="BC47" s="89"/>
      <c r="BD47" s="89"/>
      <c r="BE47" s="91"/>
      <c r="BF47" s="399"/>
      <c r="BG47" s="399"/>
      <c r="BH47" s="399"/>
      <c r="BI47" s="399"/>
      <c r="BJ47" s="399"/>
      <c r="BK47" s="399"/>
      <c r="BL47" s="399"/>
      <c r="BM47" s="399"/>
      <c r="BN47" s="91"/>
      <c r="BO47" s="87"/>
      <c r="BP47" s="87"/>
      <c r="BQ47" s="87"/>
      <c r="BR47" s="87"/>
      <c r="BS47" s="87"/>
      <c r="BT47" s="93"/>
      <c r="BU47" s="93"/>
      <c r="BV47" s="87"/>
      <c r="BW47" s="87"/>
      <c r="BX47" s="67"/>
      <c r="BY47" s="67"/>
      <c r="BZ47" s="67"/>
      <c r="CA47" s="67"/>
      <c r="CB47" s="67"/>
      <c r="CC47" s="67"/>
      <c r="CD47" s="67"/>
      <c r="CE47" s="67"/>
      <c r="CF47" s="67"/>
      <c r="CG47" s="67"/>
      <c r="CH47" s="67"/>
      <c r="CI47" s="67"/>
      <c r="CJ47" s="67"/>
      <c r="CK47" s="67"/>
      <c r="CL47" s="67"/>
      <c r="CM47" s="67"/>
      <c r="CN47" s="67"/>
      <c r="CO47" s="67"/>
      <c r="CP47" s="67"/>
      <c r="CQ47" s="67"/>
    </row>
    <row r="48" spans="1:95" ht="78.75" customHeight="1">
      <c r="A48" s="399"/>
      <c r="B48" s="399"/>
      <c r="C48" s="399"/>
      <c r="D48" s="399"/>
      <c r="E48" s="95"/>
      <c r="F48" s="95"/>
      <c r="G48" s="399"/>
      <c r="H48" s="399"/>
      <c r="I48" s="84" t="s">
        <v>308</v>
      </c>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86">
        <f t="shared" si="0"/>
        <v>5</v>
      </c>
      <c r="AH48" s="399"/>
      <c r="AI48" s="399"/>
      <c r="AJ48" s="399"/>
      <c r="AK48" s="87">
        <v>4</v>
      </c>
      <c r="AL48" s="88" t="s">
        <v>231</v>
      </c>
      <c r="AM48" s="89"/>
      <c r="AN48" s="89" t="str">
        <f t="shared" si="16"/>
        <v/>
      </c>
      <c r="AO48" s="89"/>
      <c r="AP48" s="89" t="str">
        <f t="shared" si="17"/>
        <v/>
      </c>
      <c r="AQ48" s="89"/>
      <c r="AR48" s="89" t="str">
        <f t="shared" si="18"/>
        <v/>
      </c>
      <c r="AS48" s="89"/>
      <c r="AT48" s="89" t="str">
        <f t="shared" si="19"/>
        <v/>
      </c>
      <c r="AU48" s="89"/>
      <c r="AV48" s="89" t="str">
        <f t="shared" si="20"/>
        <v/>
      </c>
      <c r="AW48" s="89"/>
      <c r="AX48" s="89" t="str">
        <f t="shared" si="21"/>
        <v/>
      </c>
      <c r="AY48" s="89"/>
      <c r="AZ48" s="89" t="str">
        <f t="shared" si="22"/>
        <v/>
      </c>
      <c r="BA48" s="90"/>
      <c r="BB48" s="89"/>
      <c r="BC48" s="89"/>
      <c r="BD48" s="89"/>
      <c r="BE48" s="91"/>
      <c r="BF48" s="399"/>
      <c r="BG48" s="399"/>
      <c r="BH48" s="399"/>
      <c r="BI48" s="399"/>
      <c r="BJ48" s="399"/>
      <c r="BK48" s="399"/>
      <c r="BL48" s="399"/>
      <c r="BM48" s="399"/>
      <c r="BN48" s="91"/>
      <c r="BO48" s="87"/>
      <c r="BP48" s="87"/>
      <c r="BQ48" s="87"/>
      <c r="BR48" s="87"/>
      <c r="BS48" s="87"/>
      <c r="BT48" s="93"/>
      <c r="BU48" s="93"/>
      <c r="BV48" s="87"/>
      <c r="BW48" s="87"/>
      <c r="BX48" s="67"/>
      <c r="BY48" s="67"/>
      <c r="BZ48" s="67"/>
      <c r="CA48" s="67"/>
      <c r="CB48" s="67"/>
      <c r="CC48" s="67"/>
      <c r="CD48" s="67"/>
      <c r="CE48" s="67"/>
      <c r="CF48" s="67"/>
      <c r="CG48" s="67"/>
      <c r="CH48" s="67"/>
      <c r="CI48" s="67"/>
      <c r="CJ48" s="67"/>
      <c r="CK48" s="67"/>
      <c r="CL48" s="67"/>
      <c r="CM48" s="67"/>
      <c r="CN48" s="67"/>
      <c r="CO48" s="67"/>
      <c r="CP48" s="67"/>
      <c r="CQ48" s="67"/>
    </row>
    <row r="49" spans="1:95" ht="78.75" customHeight="1">
      <c r="A49" s="399"/>
      <c r="B49" s="399"/>
      <c r="C49" s="399"/>
      <c r="D49" s="399"/>
      <c r="E49" s="95"/>
      <c r="F49" s="95"/>
      <c r="G49" s="399"/>
      <c r="H49" s="399"/>
      <c r="I49" s="84"/>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86">
        <f t="shared" si="0"/>
        <v>5</v>
      </c>
      <c r="AH49" s="399"/>
      <c r="AI49" s="399"/>
      <c r="AJ49" s="399"/>
      <c r="AK49" s="87">
        <v>5</v>
      </c>
      <c r="AL49" s="88" t="s">
        <v>231</v>
      </c>
      <c r="AM49" s="89"/>
      <c r="AN49" s="89" t="str">
        <f t="shared" si="16"/>
        <v/>
      </c>
      <c r="AO49" s="89"/>
      <c r="AP49" s="89" t="str">
        <f t="shared" si="17"/>
        <v/>
      </c>
      <c r="AQ49" s="89"/>
      <c r="AR49" s="89" t="str">
        <f t="shared" si="18"/>
        <v/>
      </c>
      <c r="AS49" s="89"/>
      <c r="AT49" s="89" t="str">
        <f t="shared" si="19"/>
        <v/>
      </c>
      <c r="AU49" s="89"/>
      <c r="AV49" s="89" t="str">
        <f t="shared" si="20"/>
        <v/>
      </c>
      <c r="AW49" s="89"/>
      <c r="AX49" s="89" t="str">
        <f t="shared" si="21"/>
        <v/>
      </c>
      <c r="AY49" s="89"/>
      <c r="AZ49" s="89" t="str">
        <f t="shared" si="22"/>
        <v/>
      </c>
      <c r="BA49" s="90"/>
      <c r="BB49" s="89"/>
      <c r="BC49" s="89"/>
      <c r="BD49" s="89"/>
      <c r="BE49" s="91"/>
      <c r="BF49" s="399"/>
      <c r="BG49" s="399"/>
      <c r="BH49" s="399"/>
      <c r="BI49" s="399"/>
      <c r="BJ49" s="399"/>
      <c r="BK49" s="399"/>
      <c r="BL49" s="399"/>
      <c r="BM49" s="399"/>
      <c r="BN49" s="91"/>
      <c r="BO49" s="87"/>
      <c r="BP49" s="87"/>
      <c r="BQ49" s="87"/>
      <c r="BR49" s="87"/>
      <c r="BS49" s="87"/>
      <c r="BT49" s="93"/>
      <c r="BU49" s="93"/>
      <c r="BV49" s="87"/>
      <c r="BW49" s="87"/>
      <c r="BX49" s="67"/>
      <c r="BY49" s="67"/>
      <c r="BZ49" s="67"/>
      <c r="CA49" s="67"/>
      <c r="CB49" s="67"/>
      <c r="CC49" s="67"/>
      <c r="CD49" s="67"/>
      <c r="CE49" s="67"/>
      <c r="CF49" s="67"/>
      <c r="CG49" s="67"/>
      <c r="CH49" s="67"/>
      <c r="CI49" s="67"/>
      <c r="CJ49" s="67"/>
      <c r="CK49" s="67"/>
      <c r="CL49" s="67"/>
      <c r="CM49" s="67"/>
      <c r="CN49" s="67"/>
      <c r="CO49" s="67"/>
      <c r="CP49" s="67"/>
      <c r="CQ49" s="67"/>
    </row>
    <row r="50" spans="1:95" ht="78.75" customHeight="1">
      <c r="A50" s="400"/>
      <c r="B50" s="400"/>
      <c r="C50" s="400"/>
      <c r="D50" s="400"/>
      <c r="E50" s="96"/>
      <c r="F50" s="96"/>
      <c r="G50" s="400"/>
      <c r="H50" s="400"/>
      <c r="I50" s="84"/>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86">
        <f t="shared" si="0"/>
        <v>5</v>
      </c>
      <c r="AH50" s="400"/>
      <c r="AI50" s="400"/>
      <c r="AJ50" s="400"/>
      <c r="AK50" s="87">
        <v>6</v>
      </c>
      <c r="AL50" s="88" t="s">
        <v>231</v>
      </c>
      <c r="AM50" s="89"/>
      <c r="AN50" s="89" t="str">
        <f t="shared" si="16"/>
        <v/>
      </c>
      <c r="AO50" s="89"/>
      <c r="AP50" s="89" t="str">
        <f t="shared" si="17"/>
        <v/>
      </c>
      <c r="AQ50" s="89"/>
      <c r="AR50" s="89" t="str">
        <f t="shared" si="18"/>
        <v/>
      </c>
      <c r="AS50" s="89"/>
      <c r="AT50" s="89" t="str">
        <f t="shared" si="19"/>
        <v/>
      </c>
      <c r="AU50" s="89"/>
      <c r="AV50" s="89" t="str">
        <f t="shared" si="20"/>
        <v/>
      </c>
      <c r="AW50" s="89"/>
      <c r="AX50" s="89" t="str">
        <f t="shared" si="21"/>
        <v/>
      </c>
      <c r="AY50" s="89"/>
      <c r="AZ50" s="89" t="str">
        <f t="shared" si="22"/>
        <v/>
      </c>
      <c r="BA50" s="90"/>
      <c r="BB50" s="89"/>
      <c r="BC50" s="89"/>
      <c r="BD50" s="89"/>
      <c r="BE50" s="91"/>
      <c r="BF50" s="400"/>
      <c r="BG50" s="400"/>
      <c r="BH50" s="400"/>
      <c r="BI50" s="400"/>
      <c r="BJ50" s="400"/>
      <c r="BK50" s="400"/>
      <c r="BL50" s="400"/>
      <c r="BM50" s="400"/>
      <c r="BN50" s="91"/>
      <c r="BO50" s="87"/>
      <c r="BP50" s="87"/>
      <c r="BQ50" s="87"/>
      <c r="BR50" s="87"/>
      <c r="BS50" s="87"/>
      <c r="BT50" s="93"/>
      <c r="BU50" s="93"/>
      <c r="BV50" s="87"/>
      <c r="BW50" s="87"/>
      <c r="BX50" s="67"/>
      <c r="BY50" s="67"/>
      <c r="BZ50" s="67"/>
      <c r="CA50" s="67"/>
      <c r="CB50" s="67"/>
      <c r="CC50" s="67"/>
      <c r="CD50" s="67"/>
      <c r="CE50" s="67"/>
      <c r="CF50" s="67"/>
      <c r="CG50" s="67"/>
      <c r="CH50" s="67"/>
      <c r="CI50" s="67"/>
      <c r="CJ50" s="67"/>
      <c r="CK50" s="67"/>
      <c r="CL50" s="67"/>
      <c r="CM50" s="67"/>
      <c r="CN50" s="67"/>
      <c r="CO50" s="67"/>
      <c r="CP50" s="67"/>
      <c r="CQ50" s="67"/>
    </row>
    <row r="51" spans="1:95" ht="112.5" customHeight="1">
      <c r="A51" s="411">
        <v>8</v>
      </c>
      <c r="B51" s="411" t="s">
        <v>324</v>
      </c>
      <c r="C51" s="411" t="s">
        <v>325</v>
      </c>
      <c r="D51" s="411" t="s">
        <v>326</v>
      </c>
      <c r="E51" s="108" t="s">
        <v>327</v>
      </c>
      <c r="F51" s="109" t="s">
        <v>328</v>
      </c>
      <c r="G51" s="411" t="s">
        <v>329</v>
      </c>
      <c r="H51" s="411" t="s">
        <v>195</v>
      </c>
      <c r="I51" s="109" t="s">
        <v>219</v>
      </c>
      <c r="J51" s="411">
        <v>2</v>
      </c>
      <c r="K51" s="437" t="str">
        <f>IF(J51&lt;=0,"",IF(J51=1,"Rara vez",IF(J51=2,"Improbable",IF(J51=3,"Posible",IF(J51=4,"Probable",IF(J51=5,"Casi Seguro"))))))</f>
        <v>Improbable</v>
      </c>
      <c r="L51" s="440">
        <v>0.4</v>
      </c>
      <c r="M51" s="441" t="s">
        <v>197</v>
      </c>
      <c r="N51" s="433" t="s">
        <v>197</v>
      </c>
      <c r="O51" s="433" t="s">
        <v>197</v>
      </c>
      <c r="P51" s="433" t="s">
        <v>197</v>
      </c>
      <c r="Q51" s="433" t="s">
        <v>197</v>
      </c>
      <c r="R51" s="433" t="s">
        <v>197</v>
      </c>
      <c r="S51" s="433" t="s">
        <v>198</v>
      </c>
      <c r="T51" s="433" t="s">
        <v>198</v>
      </c>
      <c r="U51" s="433" t="s">
        <v>198</v>
      </c>
      <c r="V51" s="433" t="s">
        <v>197</v>
      </c>
      <c r="W51" s="433" t="s">
        <v>197</v>
      </c>
      <c r="X51" s="433" t="s">
        <v>197</v>
      </c>
      <c r="Y51" s="433" t="s">
        <v>197</v>
      </c>
      <c r="Z51" s="433" t="s">
        <v>197</v>
      </c>
      <c r="AA51" s="433" t="s">
        <v>197</v>
      </c>
      <c r="AB51" s="433" t="s">
        <v>198</v>
      </c>
      <c r="AC51" s="433" t="s">
        <v>197</v>
      </c>
      <c r="AD51" s="433" t="s">
        <v>198</v>
      </c>
      <c r="AE51" s="433" t="s">
        <v>198</v>
      </c>
      <c r="AF51" s="436">
        <f>IF(AB51="Si","19",COUNTIF(M51:AE52,"si"))</f>
        <v>13</v>
      </c>
      <c r="AG51" s="110">
        <f t="shared" si="0"/>
        <v>20</v>
      </c>
      <c r="AH51" s="437" t="str">
        <f>IF(AG51=5,"Moderado",IF(AG51=10,"Mayor",IF(AG51=20,"Catastrófico",0)))</f>
        <v>Catastrófico</v>
      </c>
      <c r="AI51" s="438">
        <v>0.8</v>
      </c>
      <c r="AJ51" s="437" t="s">
        <v>330</v>
      </c>
      <c r="AK51" s="111">
        <v>1</v>
      </c>
      <c r="AL51" s="112" t="s">
        <v>331</v>
      </c>
      <c r="AM51" s="113" t="s">
        <v>200</v>
      </c>
      <c r="AN51" s="113">
        <f t="shared" si="16"/>
        <v>15</v>
      </c>
      <c r="AO51" s="113" t="s">
        <v>332</v>
      </c>
      <c r="AP51" s="113">
        <f t="shared" si="17"/>
        <v>0</v>
      </c>
      <c r="AQ51" s="113" t="s">
        <v>202</v>
      </c>
      <c r="AR51" s="113">
        <f t="shared" si="18"/>
        <v>15</v>
      </c>
      <c r="AS51" s="113" t="s">
        <v>235</v>
      </c>
      <c r="AT51" s="113">
        <f t="shared" si="19"/>
        <v>15</v>
      </c>
      <c r="AU51" s="113" t="s">
        <v>204</v>
      </c>
      <c r="AV51" s="113">
        <f t="shared" si="20"/>
        <v>15</v>
      </c>
      <c r="AW51" s="113" t="s">
        <v>205</v>
      </c>
      <c r="AX51" s="113">
        <f t="shared" si="21"/>
        <v>15</v>
      </c>
      <c r="AY51" s="113" t="s">
        <v>206</v>
      </c>
      <c r="AZ51" s="113">
        <f t="shared" si="22"/>
        <v>15</v>
      </c>
      <c r="BA51" s="114">
        <f>SUM(AN51,AP51,AR51,AT51,AV51,AX51,AZ51)</f>
        <v>90</v>
      </c>
      <c r="BB51" s="113" t="str">
        <f>IF(BA51&gt;=96,"Fuerte",IF(AND(BA51&gt;=86, BA51&lt;96),"Moderado",IF(BA51&lt;86,"Débil")))</f>
        <v>Moderado</v>
      </c>
      <c r="BC51" s="113" t="s">
        <v>207</v>
      </c>
      <c r="BD51" s="113">
        <f>VALUE(IF(OR(AND(BB51="Fuerte",BC51="Fuerte")),"100",IF(OR(AND(BB51="Fuerte",BC51="Moderado"),AND(BB51="Moderado",BC51="Fuerte"),AND(BB51="Moderado",BC51="Moderado")),"50",IF(OR(AND(BB51="Fuerte",BC51="Débil"),AND(BB51="Moderado",BC51="Débil"),AND(BB51="Débil",BC51="Fuerte"),AND(BB51="Débil",BC51="Moderado"),AND(BB51="Débil",BC51="Débil")),"0",))))</f>
        <v>50</v>
      </c>
      <c r="BE51" s="115" t="str">
        <f>IF(BD51=100,"Fuerte",IF(BD51=50,"Moderado",IF(BD51=0,"Débil")))</f>
        <v>Moderado</v>
      </c>
      <c r="BF51" s="403">
        <f>AVERAGE(BD51:BD56)</f>
        <v>50</v>
      </c>
      <c r="BG51" s="403" t="str">
        <f>IF(BF51=100,"Fuerte",IF(AND(BF51&lt;=99, BF51&gt;=50),"Moderado",IF(BF51&lt;50,"Débil")))</f>
        <v>Moderado</v>
      </c>
      <c r="BH51" s="398">
        <f>IF(BG51="Fuerte",(J51-2),IF(BG51="Moderado",(J51-1), IF(BG51="Débil",((J51-0)))))</f>
        <v>1</v>
      </c>
      <c r="BI51" s="398" t="str">
        <f>IF(BH51&lt;=0,"Rara vez",IF(BH51=1,"Rara vez",IF(BH51=2,"Improbable",IF(BH51=3,"Posible",IF(BH51=4,"Probable",IF(BH51=5,"Casi Seguro"))))))</f>
        <v>Rara vez</v>
      </c>
      <c r="BJ51" s="407">
        <f>IF(BI51="","",IF(BI51="Rara vez",0.2,IF(BI51="Improbable",0.4,IF(BI51="Posible",0.6,IF(BI51="Probable",0.8,IF(BI51="Casi seguro",1,))))))</f>
        <v>0.2</v>
      </c>
      <c r="BK51" s="398" t="str">
        <f>IFERROR(IF(AG51=5,"Moderado",IF(AG51=10,"Mayor",IF(AG51=20,"Catastrófico",0))),"")</f>
        <v>Catastrófico</v>
      </c>
      <c r="BL51" s="407">
        <f>IF(AH51="","",IF(AH51="Moderado",0.6,IF(AH51="Mayor",0.8,IF(AH51="Catastrófico",1,))))</f>
        <v>1</v>
      </c>
      <c r="BM51" s="398"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Extremo</v>
      </c>
      <c r="BN51" s="115" t="s">
        <v>246</v>
      </c>
      <c r="BO51" s="116" t="s">
        <v>333</v>
      </c>
      <c r="BP51" s="117" t="s">
        <v>334</v>
      </c>
      <c r="BQ51" s="117" t="s">
        <v>335</v>
      </c>
      <c r="BR51" s="117" t="s">
        <v>336</v>
      </c>
      <c r="BS51" s="117" t="s">
        <v>337</v>
      </c>
      <c r="BT51" s="118" t="s">
        <v>338</v>
      </c>
      <c r="BU51" s="118" t="s">
        <v>339</v>
      </c>
      <c r="BV51" s="119"/>
      <c r="BW51" s="118"/>
      <c r="BX51" s="67"/>
      <c r="BY51" s="67"/>
      <c r="BZ51" s="67"/>
      <c r="CA51" s="67"/>
      <c r="CB51" s="67"/>
      <c r="CC51" s="67"/>
      <c r="CD51" s="67"/>
      <c r="CE51" s="67"/>
      <c r="CF51" s="67"/>
      <c r="CG51" s="67"/>
      <c r="CH51" s="67"/>
      <c r="CI51" s="67"/>
      <c r="CJ51" s="67"/>
      <c r="CK51" s="67"/>
      <c r="CL51" s="67"/>
      <c r="CM51" s="67"/>
      <c r="CN51" s="67"/>
      <c r="CO51" s="67"/>
      <c r="CP51" s="67"/>
      <c r="CQ51" s="67"/>
    </row>
    <row r="52" spans="1:95" ht="78.75" customHeight="1">
      <c r="A52" s="399"/>
      <c r="B52" s="399"/>
      <c r="C52" s="399"/>
      <c r="D52" s="399"/>
      <c r="E52" s="120"/>
      <c r="F52" s="121"/>
      <c r="G52" s="399"/>
      <c r="H52" s="399"/>
      <c r="I52" s="122" t="s">
        <v>303</v>
      </c>
      <c r="J52" s="399"/>
      <c r="K52" s="399"/>
      <c r="L52" s="434"/>
      <c r="M52" s="434"/>
      <c r="N52" s="434"/>
      <c r="O52" s="434"/>
      <c r="P52" s="434"/>
      <c r="Q52" s="434"/>
      <c r="R52" s="434"/>
      <c r="S52" s="434"/>
      <c r="T52" s="434"/>
      <c r="U52" s="434"/>
      <c r="V52" s="434"/>
      <c r="W52" s="434"/>
      <c r="X52" s="434"/>
      <c r="Y52" s="434"/>
      <c r="Z52" s="434"/>
      <c r="AA52" s="434"/>
      <c r="AB52" s="434"/>
      <c r="AC52" s="434"/>
      <c r="AD52" s="434"/>
      <c r="AE52" s="434"/>
      <c r="AF52" s="399"/>
      <c r="AG52" s="110">
        <f t="shared" si="0"/>
        <v>5</v>
      </c>
      <c r="AH52" s="399"/>
      <c r="AI52" s="434"/>
      <c r="AJ52" s="399"/>
      <c r="AK52" s="111">
        <v>2</v>
      </c>
      <c r="AL52" s="112" t="s">
        <v>231</v>
      </c>
      <c r="AM52" s="113"/>
      <c r="AN52" s="113" t="str">
        <f t="shared" si="16"/>
        <v/>
      </c>
      <c r="AO52" s="113"/>
      <c r="AP52" s="113" t="str">
        <f t="shared" si="17"/>
        <v/>
      </c>
      <c r="AQ52" s="113"/>
      <c r="AR52" s="113" t="str">
        <f t="shared" si="18"/>
        <v/>
      </c>
      <c r="AS52" s="113"/>
      <c r="AT52" s="113" t="str">
        <f t="shared" si="19"/>
        <v/>
      </c>
      <c r="AU52" s="113"/>
      <c r="AV52" s="113" t="str">
        <f t="shared" si="20"/>
        <v/>
      </c>
      <c r="AW52" s="113"/>
      <c r="AX52" s="113" t="str">
        <f t="shared" si="21"/>
        <v/>
      </c>
      <c r="AY52" s="113"/>
      <c r="AZ52" s="113" t="str">
        <f t="shared" si="22"/>
        <v/>
      </c>
      <c r="BA52" s="114"/>
      <c r="BB52" s="113"/>
      <c r="BC52" s="113"/>
      <c r="BD52" s="113"/>
      <c r="BE52" s="115"/>
      <c r="BF52" s="399"/>
      <c r="BG52" s="399"/>
      <c r="BH52" s="399"/>
      <c r="BI52" s="399"/>
      <c r="BJ52" s="399"/>
      <c r="BK52" s="399"/>
      <c r="BL52" s="399"/>
      <c r="BM52" s="399"/>
      <c r="BN52" s="115" t="s">
        <v>246</v>
      </c>
      <c r="BO52" s="117"/>
      <c r="BP52" s="117"/>
      <c r="BQ52" s="117"/>
      <c r="BR52" s="117"/>
      <c r="BS52" s="117"/>
      <c r="BT52" s="117"/>
      <c r="BU52" s="117"/>
      <c r="BV52" s="118"/>
      <c r="BW52" s="118"/>
      <c r="BX52" s="67"/>
      <c r="BY52" s="67"/>
      <c r="BZ52" s="67"/>
      <c r="CA52" s="67"/>
      <c r="CB52" s="67"/>
      <c r="CC52" s="67"/>
      <c r="CD52" s="67"/>
      <c r="CE52" s="67"/>
      <c r="CF52" s="67"/>
      <c r="CG52" s="67"/>
      <c r="CH52" s="67"/>
      <c r="CI52" s="67"/>
      <c r="CJ52" s="67"/>
      <c r="CK52" s="67"/>
      <c r="CL52" s="67"/>
      <c r="CM52" s="67"/>
      <c r="CN52" s="67"/>
      <c r="CO52" s="67"/>
      <c r="CP52" s="67"/>
      <c r="CQ52" s="67"/>
    </row>
    <row r="53" spans="1:95" ht="78.75" customHeight="1">
      <c r="A53" s="399"/>
      <c r="B53" s="399"/>
      <c r="C53" s="399"/>
      <c r="D53" s="399"/>
      <c r="E53" s="123"/>
      <c r="F53" s="124"/>
      <c r="G53" s="399"/>
      <c r="H53" s="399"/>
      <c r="I53" s="109" t="s">
        <v>309</v>
      </c>
      <c r="J53" s="399"/>
      <c r="K53" s="399"/>
      <c r="L53" s="434"/>
      <c r="M53" s="434"/>
      <c r="N53" s="434"/>
      <c r="O53" s="434"/>
      <c r="P53" s="434"/>
      <c r="Q53" s="434"/>
      <c r="R53" s="434"/>
      <c r="S53" s="434"/>
      <c r="T53" s="434"/>
      <c r="U53" s="434"/>
      <c r="V53" s="434"/>
      <c r="W53" s="434"/>
      <c r="X53" s="434"/>
      <c r="Y53" s="434"/>
      <c r="Z53" s="434"/>
      <c r="AA53" s="434"/>
      <c r="AB53" s="434"/>
      <c r="AC53" s="434"/>
      <c r="AD53" s="434"/>
      <c r="AE53" s="434"/>
      <c r="AF53" s="399"/>
      <c r="AG53" s="110">
        <f t="shared" si="0"/>
        <v>5</v>
      </c>
      <c r="AH53" s="399"/>
      <c r="AI53" s="434"/>
      <c r="AJ53" s="399"/>
      <c r="AK53" s="111">
        <v>3</v>
      </c>
      <c r="AL53" s="112" t="s">
        <v>231</v>
      </c>
      <c r="AM53" s="113"/>
      <c r="AN53" s="113" t="str">
        <f t="shared" si="16"/>
        <v/>
      </c>
      <c r="AO53" s="113"/>
      <c r="AP53" s="113" t="str">
        <f t="shared" si="17"/>
        <v/>
      </c>
      <c r="AQ53" s="113"/>
      <c r="AR53" s="113" t="str">
        <f t="shared" si="18"/>
        <v/>
      </c>
      <c r="AS53" s="113"/>
      <c r="AT53" s="113" t="str">
        <f t="shared" si="19"/>
        <v/>
      </c>
      <c r="AU53" s="113"/>
      <c r="AV53" s="113" t="str">
        <f t="shared" si="20"/>
        <v/>
      </c>
      <c r="AW53" s="113"/>
      <c r="AX53" s="113" t="str">
        <f t="shared" si="21"/>
        <v/>
      </c>
      <c r="AY53" s="113"/>
      <c r="AZ53" s="113" t="str">
        <f t="shared" si="22"/>
        <v/>
      </c>
      <c r="BA53" s="114"/>
      <c r="BB53" s="113"/>
      <c r="BC53" s="113"/>
      <c r="BD53" s="113"/>
      <c r="BE53" s="115"/>
      <c r="BF53" s="399"/>
      <c r="BG53" s="399"/>
      <c r="BH53" s="399"/>
      <c r="BI53" s="399"/>
      <c r="BJ53" s="399"/>
      <c r="BK53" s="399"/>
      <c r="BL53" s="399"/>
      <c r="BM53" s="399"/>
      <c r="BN53" s="115"/>
      <c r="BO53" s="117"/>
      <c r="BP53" s="117"/>
      <c r="BQ53" s="117"/>
      <c r="BR53" s="117"/>
      <c r="BS53" s="117"/>
      <c r="BT53" s="117"/>
      <c r="BU53" s="117"/>
      <c r="BV53" s="118"/>
      <c r="BW53" s="118"/>
      <c r="BX53" s="67"/>
      <c r="BY53" s="67"/>
      <c r="BZ53" s="67"/>
      <c r="CA53" s="67"/>
      <c r="CB53" s="67"/>
      <c r="CC53" s="67"/>
      <c r="CD53" s="67"/>
      <c r="CE53" s="67"/>
      <c r="CF53" s="67"/>
      <c r="CG53" s="67"/>
      <c r="CH53" s="67"/>
      <c r="CI53" s="67"/>
      <c r="CJ53" s="67"/>
      <c r="CK53" s="67"/>
      <c r="CL53" s="67"/>
      <c r="CM53" s="67"/>
      <c r="CN53" s="67"/>
      <c r="CO53" s="67"/>
      <c r="CP53" s="67"/>
      <c r="CQ53" s="67"/>
    </row>
    <row r="54" spans="1:95" ht="78.75" customHeight="1">
      <c r="A54" s="399"/>
      <c r="B54" s="399"/>
      <c r="C54" s="399"/>
      <c r="D54" s="399"/>
      <c r="E54" s="70"/>
      <c r="F54" s="124"/>
      <c r="G54" s="399"/>
      <c r="H54" s="399"/>
      <c r="I54" s="109" t="s">
        <v>196</v>
      </c>
      <c r="J54" s="399"/>
      <c r="K54" s="399"/>
      <c r="L54" s="434"/>
      <c r="M54" s="434"/>
      <c r="N54" s="434"/>
      <c r="O54" s="434"/>
      <c r="P54" s="434"/>
      <c r="Q54" s="434"/>
      <c r="R54" s="434"/>
      <c r="S54" s="434"/>
      <c r="T54" s="434"/>
      <c r="U54" s="434"/>
      <c r="V54" s="434"/>
      <c r="W54" s="434"/>
      <c r="X54" s="434"/>
      <c r="Y54" s="434"/>
      <c r="Z54" s="434"/>
      <c r="AA54" s="434"/>
      <c r="AB54" s="434"/>
      <c r="AC54" s="434"/>
      <c r="AD54" s="434"/>
      <c r="AE54" s="434"/>
      <c r="AF54" s="399"/>
      <c r="AG54" s="110">
        <f t="shared" si="0"/>
        <v>5</v>
      </c>
      <c r="AH54" s="399"/>
      <c r="AI54" s="434"/>
      <c r="AJ54" s="399"/>
      <c r="AK54" s="111">
        <v>4</v>
      </c>
      <c r="AL54" s="112" t="s">
        <v>231</v>
      </c>
      <c r="AM54" s="113"/>
      <c r="AN54" s="113" t="str">
        <f t="shared" si="16"/>
        <v/>
      </c>
      <c r="AO54" s="113"/>
      <c r="AP54" s="113" t="str">
        <f t="shared" si="17"/>
        <v/>
      </c>
      <c r="AQ54" s="113"/>
      <c r="AR54" s="113" t="str">
        <f t="shared" si="18"/>
        <v/>
      </c>
      <c r="AS54" s="113"/>
      <c r="AT54" s="113" t="str">
        <f t="shared" si="19"/>
        <v/>
      </c>
      <c r="AU54" s="113"/>
      <c r="AV54" s="113" t="str">
        <f t="shared" si="20"/>
        <v/>
      </c>
      <c r="AW54" s="113"/>
      <c r="AX54" s="113" t="str">
        <f t="shared" si="21"/>
        <v/>
      </c>
      <c r="AY54" s="113"/>
      <c r="AZ54" s="113" t="str">
        <f t="shared" si="22"/>
        <v/>
      </c>
      <c r="BA54" s="114"/>
      <c r="BB54" s="113"/>
      <c r="BC54" s="113"/>
      <c r="BD54" s="113"/>
      <c r="BE54" s="115"/>
      <c r="BF54" s="399"/>
      <c r="BG54" s="399"/>
      <c r="BH54" s="399"/>
      <c r="BI54" s="399"/>
      <c r="BJ54" s="399"/>
      <c r="BK54" s="399"/>
      <c r="BL54" s="399"/>
      <c r="BM54" s="399"/>
      <c r="BN54" s="115"/>
      <c r="BO54" s="117"/>
      <c r="BP54" s="117"/>
      <c r="BQ54" s="117"/>
      <c r="BR54" s="117"/>
      <c r="BS54" s="117"/>
      <c r="BT54" s="117"/>
      <c r="BU54" s="117"/>
      <c r="BV54" s="118"/>
      <c r="BW54" s="118"/>
      <c r="BX54" s="67"/>
      <c r="BY54" s="67"/>
      <c r="BZ54" s="67"/>
      <c r="CA54" s="67"/>
      <c r="CB54" s="67"/>
      <c r="CC54" s="67"/>
      <c r="CD54" s="67"/>
      <c r="CE54" s="67"/>
      <c r="CF54" s="67"/>
      <c r="CG54" s="67"/>
      <c r="CH54" s="67"/>
      <c r="CI54" s="67"/>
      <c r="CJ54" s="67"/>
      <c r="CK54" s="67"/>
      <c r="CL54" s="67"/>
      <c r="CM54" s="67"/>
      <c r="CN54" s="67"/>
      <c r="CO54" s="67"/>
      <c r="CP54" s="67"/>
      <c r="CQ54" s="67"/>
    </row>
    <row r="55" spans="1:95" ht="78.75" customHeight="1">
      <c r="A55" s="399"/>
      <c r="B55" s="399"/>
      <c r="C55" s="399"/>
      <c r="D55" s="399"/>
      <c r="E55" s="124"/>
      <c r="F55" s="124"/>
      <c r="G55" s="399"/>
      <c r="H55" s="399"/>
      <c r="I55" s="109" t="s">
        <v>213</v>
      </c>
      <c r="J55" s="399"/>
      <c r="K55" s="399"/>
      <c r="L55" s="434"/>
      <c r="M55" s="434"/>
      <c r="N55" s="434"/>
      <c r="O55" s="434"/>
      <c r="P55" s="434"/>
      <c r="Q55" s="434"/>
      <c r="R55" s="434"/>
      <c r="S55" s="434"/>
      <c r="T55" s="434"/>
      <c r="U55" s="434"/>
      <c r="V55" s="434"/>
      <c r="W55" s="434"/>
      <c r="X55" s="434"/>
      <c r="Y55" s="434"/>
      <c r="Z55" s="434"/>
      <c r="AA55" s="434"/>
      <c r="AB55" s="434"/>
      <c r="AC55" s="434"/>
      <c r="AD55" s="434"/>
      <c r="AE55" s="434"/>
      <c r="AF55" s="399"/>
      <c r="AG55" s="110"/>
      <c r="AH55" s="399"/>
      <c r="AI55" s="434"/>
      <c r="AJ55" s="399"/>
      <c r="AK55" s="111">
        <v>5</v>
      </c>
      <c r="AL55" s="112" t="s">
        <v>231</v>
      </c>
      <c r="AM55" s="113"/>
      <c r="AN55" s="113" t="str">
        <f t="shared" si="16"/>
        <v/>
      </c>
      <c r="AO55" s="113"/>
      <c r="AP55" s="113" t="str">
        <f t="shared" si="17"/>
        <v/>
      </c>
      <c r="AQ55" s="113"/>
      <c r="AR55" s="113" t="str">
        <f t="shared" si="18"/>
        <v/>
      </c>
      <c r="AS55" s="113"/>
      <c r="AT55" s="113" t="str">
        <f t="shared" si="19"/>
        <v/>
      </c>
      <c r="AU55" s="113"/>
      <c r="AV55" s="113" t="str">
        <f t="shared" si="20"/>
        <v/>
      </c>
      <c r="AW55" s="113"/>
      <c r="AX55" s="113" t="str">
        <f t="shared" si="21"/>
        <v/>
      </c>
      <c r="AY55" s="113"/>
      <c r="AZ55" s="113" t="str">
        <f t="shared" si="22"/>
        <v/>
      </c>
      <c r="BA55" s="114"/>
      <c r="BB55" s="113"/>
      <c r="BC55" s="113"/>
      <c r="BD55" s="113"/>
      <c r="BE55" s="115"/>
      <c r="BF55" s="399"/>
      <c r="BG55" s="399"/>
      <c r="BH55" s="399"/>
      <c r="BI55" s="399"/>
      <c r="BJ55" s="399"/>
      <c r="BK55" s="399"/>
      <c r="BL55" s="399"/>
      <c r="BM55" s="399"/>
      <c r="BN55" s="115"/>
      <c r="BO55" s="117"/>
      <c r="BP55" s="117"/>
      <c r="BQ55" s="117"/>
      <c r="BR55" s="117"/>
      <c r="BS55" s="117"/>
      <c r="BT55" s="117"/>
      <c r="BU55" s="117"/>
      <c r="BV55" s="118"/>
      <c r="BW55" s="118"/>
      <c r="BX55" s="67"/>
      <c r="BY55" s="67"/>
      <c r="BZ55" s="67"/>
      <c r="CA55" s="67"/>
      <c r="CB55" s="67"/>
      <c r="CC55" s="67"/>
      <c r="CD55" s="67"/>
      <c r="CE55" s="67"/>
      <c r="CF55" s="67"/>
      <c r="CG55" s="67"/>
      <c r="CH55" s="67"/>
      <c r="CI55" s="67"/>
      <c r="CJ55" s="67"/>
      <c r="CK55" s="67"/>
      <c r="CL55" s="67"/>
      <c r="CM55" s="67"/>
      <c r="CN55" s="67"/>
      <c r="CO55" s="67"/>
      <c r="CP55" s="67"/>
      <c r="CQ55" s="67"/>
    </row>
    <row r="56" spans="1:95" ht="78.75" customHeight="1">
      <c r="A56" s="400"/>
      <c r="B56" s="400"/>
      <c r="C56" s="400"/>
      <c r="D56" s="400"/>
      <c r="E56" s="125"/>
      <c r="F56" s="125"/>
      <c r="G56" s="400"/>
      <c r="H56" s="400"/>
      <c r="I56" s="109"/>
      <c r="J56" s="400"/>
      <c r="K56" s="400"/>
      <c r="L56" s="435"/>
      <c r="M56" s="435"/>
      <c r="N56" s="435"/>
      <c r="O56" s="435"/>
      <c r="P56" s="435"/>
      <c r="Q56" s="435"/>
      <c r="R56" s="435"/>
      <c r="S56" s="435"/>
      <c r="T56" s="435"/>
      <c r="U56" s="435"/>
      <c r="V56" s="435"/>
      <c r="W56" s="435"/>
      <c r="X56" s="435"/>
      <c r="Y56" s="435"/>
      <c r="Z56" s="435"/>
      <c r="AA56" s="435"/>
      <c r="AB56" s="435"/>
      <c r="AC56" s="435"/>
      <c r="AD56" s="435"/>
      <c r="AE56" s="435"/>
      <c r="AF56" s="400"/>
      <c r="AG56" s="110">
        <f t="shared" ref="AG56:AG83" si="31">VALUE(IF(AF56&lt;=5,5,IF(AND(AF56&gt;5,AF56&lt;=11),10,IF(AF56&gt;11,20,0))))</f>
        <v>5</v>
      </c>
      <c r="AH56" s="400"/>
      <c r="AI56" s="435"/>
      <c r="AJ56" s="400"/>
      <c r="AK56" s="111">
        <v>6</v>
      </c>
      <c r="AL56" s="112" t="s">
        <v>231</v>
      </c>
      <c r="AM56" s="113"/>
      <c r="AN56" s="113" t="str">
        <f t="shared" si="16"/>
        <v/>
      </c>
      <c r="AO56" s="113"/>
      <c r="AP56" s="113" t="str">
        <f t="shared" si="17"/>
        <v/>
      </c>
      <c r="AQ56" s="113"/>
      <c r="AR56" s="113" t="str">
        <f t="shared" si="18"/>
        <v/>
      </c>
      <c r="AS56" s="113"/>
      <c r="AT56" s="113" t="str">
        <f t="shared" si="19"/>
        <v/>
      </c>
      <c r="AU56" s="113"/>
      <c r="AV56" s="113" t="str">
        <f t="shared" si="20"/>
        <v/>
      </c>
      <c r="AW56" s="113"/>
      <c r="AX56" s="113" t="str">
        <f t="shared" si="21"/>
        <v/>
      </c>
      <c r="AY56" s="113"/>
      <c r="AZ56" s="113" t="str">
        <f t="shared" si="22"/>
        <v/>
      </c>
      <c r="BA56" s="114"/>
      <c r="BB56" s="113"/>
      <c r="BC56" s="113"/>
      <c r="BD56" s="113"/>
      <c r="BE56" s="115"/>
      <c r="BF56" s="400"/>
      <c r="BG56" s="400"/>
      <c r="BH56" s="400"/>
      <c r="BI56" s="400"/>
      <c r="BJ56" s="400"/>
      <c r="BK56" s="400"/>
      <c r="BL56" s="400"/>
      <c r="BM56" s="400"/>
      <c r="BN56" s="115"/>
      <c r="BO56" s="117"/>
      <c r="BP56" s="117"/>
      <c r="BQ56" s="117"/>
      <c r="BR56" s="117"/>
      <c r="BS56" s="117"/>
      <c r="BT56" s="117"/>
      <c r="BU56" s="117"/>
      <c r="BV56" s="118"/>
      <c r="BW56" s="118"/>
      <c r="BX56" s="67"/>
      <c r="BY56" s="67"/>
      <c r="BZ56" s="67"/>
      <c r="CA56" s="67"/>
      <c r="CB56" s="67"/>
      <c r="CC56" s="67"/>
      <c r="CD56" s="67"/>
      <c r="CE56" s="67"/>
      <c r="CF56" s="67"/>
      <c r="CG56" s="67"/>
      <c r="CH56" s="67"/>
      <c r="CI56" s="67"/>
      <c r="CJ56" s="67"/>
      <c r="CK56" s="67"/>
      <c r="CL56" s="67"/>
      <c r="CM56" s="67"/>
      <c r="CN56" s="67"/>
      <c r="CO56" s="67"/>
      <c r="CP56" s="67"/>
      <c r="CQ56" s="67"/>
    </row>
    <row r="57" spans="1:95" ht="78.75" customHeight="1">
      <c r="A57" s="411">
        <v>9</v>
      </c>
      <c r="B57" s="411" t="s">
        <v>340</v>
      </c>
      <c r="C57" s="411" t="s">
        <v>341</v>
      </c>
      <c r="D57" s="411" t="s">
        <v>342</v>
      </c>
      <c r="E57" s="126"/>
      <c r="F57" s="460" t="s">
        <v>343</v>
      </c>
      <c r="G57" s="459" t="s">
        <v>344</v>
      </c>
      <c r="H57" s="411" t="s">
        <v>195</v>
      </c>
      <c r="I57" s="84" t="s">
        <v>196</v>
      </c>
      <c r="J57" s="411">
        <v>2</v>
      </c>
      <c r="K57" s="417" t="str">
        <f>IF(J57&lt;=0,"",IF(J57=1,"Rara vez",IF(J57=2,"Improbable",IF(J57=3,"Posible",IF(J57=4,"Probable",IF(J57=5,"Casi Seguro"))))))</f>
        <v>Improbable</v>
      </c>
      <c r="L57" s="407">
        <f>IF(K57="","",IF(K57="Rara vez",0.2,IF(K57="Improbable",0.4,IF(K57="Posible",0.6,IF(K57="Probable",0.8,IF(K57="Casi seguro",1,))))))</f>
        <v>0.4</v>
      </c>
      <c r="M57" s="407" t="s">
        <v>197</v>
      </c>
      <c r="N57" s="407" t="s">
        <v>197</v>
      </c>
      <c r="O57" s="407" t="s">
        <v>197</v>
      </c>
      <c r="P57" s="407" t="s">
        <v>197</v>
      </c>
      <c r="Q57" s="407" t="s">
        <v>197</v>
      </c>
      <c r="R57" s="427" t="s">
        <v>198</v>
      </c>
      <c r="S57" s="407" t="s">
        <v>197</v>
      </c>
      <c r="T57" s="407" t="s">
        <v>198</v>
      </c>
      <c r="U57" s="427" t="s">
        <v>197</v>
      </c>
      <c r="V57" s="407" t="s">
        <v>197</v>
      </c>
      <c r="W57" s="427" t="s">
        <v>197</v>
      </c>
      <c r="X57" s="427" t="s">
        <v>197</v>
      </c>
      <c r="Y57" s="407" t="s">
        <v>198</v>
      </c>
      <c r="Z57" s="427" t="s">
        <v>197</v>
      </c>
      <c r="AA57" s="407" t="s">
        <v>197</v>
      </c>
      <c r="AB57" s="407" t="s">
        <v>198</v>
      </c>
      <c r="AC57" s="407" t="s">
        <v>197</v>
      </c>
      <c r="AD57" s="427" t="s">
        <v>198</v>
      </c>
      <c r="AE57" s="407" t="s">
        <v>198</v>
      </c>
      <c r="AF57" s="436">
        <f>IF(AB57="Si","19",COUNTIF(M57:AE58,"si"))</f>
        <v>13</v>
      </c>
      <c r="AG57" s="86">
        <f t="shared" si="31"/>
        <v>20</v>
      </c>
      <c r="AH57" s="417" t="str">
        <f>IF(AG57=5,"Moderado",IF(AG57=10,"Mayor",IF(AG57=20,"Catastrófico",0)))</f>
        <v>Catastrófico</v>
      </c>
      <c r="AI57" s="407">
        <f>IF(AH57="","",IF(AH57="Leve",0.2,IF(AH57="Menor",0.4,IF(AH57="Moderado",0.6,IF(AH57="Mayor",0.8,IF(AH57="Catastrófico",1,))))))</f>
        <v>1</v>
      </c>
      <c r="AJ57" s="417"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87">
        <v>1</v>
      </c>
      <c r="AL57" s="88" t="s">
        <v>345</v>
      </c>
      <c r="AM57" s="89" t="s">
        <v>200</v>
      </c>
      <c r="AN57" s="89">
        <f t="shared" si="16"/>
        <v>15</v>
      </c>
      <c r="AO57" s="89" t="s">
        <v>201</v>
      </c>
      <c r="AP57" s="89">
        <f t="shared" si="17"/>
        <v>15</v>
      </c>
      <c r="AQ57" s="89" t="s">
        <v>202</v>
      </c>
      <c r="AR57" s="89">
        <f t="shared" si="18"/>
        <v>15</v>
      </c>
      <c r="AS57" s="89" t="s">
        <v>235</v>
      </c>
      <c r="AT57" s="89">
        <f t="shared" si="19"/>
        <v>15</v>
      </c>
      <c r="AU57" s="89" t="s">
        <v>204</v>
      </c>
      <c r="AV57" s="89">
        <f t="shared" si="20"/>
        <v>15</v>
      </c>
      <c r="AW57" s="89" t="s">
        <v>205</v>
      </c>
      <c r="AX57" s="89">
        <f t="shared" si="21"/>
        <v>15</v>
      </c>
      <c r="AY57" s="89" t="s">
        <v>206</v>
      </c>
      <c r="AZ57" s="89">
        <f t="shared" si="22"/>
        <v>15</v>
      </c>
      <c r="BA57" s="90">
        <f t="shared" ref="BA57:BA60" si="32">SUM(AN57,AP57,AR57,AT57,AV57,AX57,AZ57)</f>
        <v>105</v>
      </c>
      <c r="BB57" s="89" t="str">
        <f t="shared" ref="BB57:BB60" si="33">IF(BA57&gt;=96,"Fuerte",IF(AND(BA57&gt;=86, BA57&lt;96),"Moderado",IF(BA57&lt;86,"Débil")))</f>
        <v>Fuerte</v>
      </c>
      <c r="BC57" s="89" t="s">
        <v>207</v>
      </c>
      <c r="BD57" s="89">
        <f t="shared" ref="BD57:BD60" si="34">VALUE(IF(OR(AND(BB57="Fuerte",BC57="Fuerte")),"100",IF(OR(AND(BB57="Fuerte",BC57="Moderado"),AND(BB57="Moderado",BC57="Fuerte"),AND(BB57="Moderado",BC57="Moderado")),"50",IF(OR(AND(BB57="Fuerte",BC57="Débil"),AND(BB57="Moderado",BC57="Débil"),AND(BB57="Débil",BC57="Fuerte"),AND(BB57="Débil",BC57="Moderado"),AND(BB57="Débil",BC57="Débil")),"0",))))</f>
        <v>100</v>
      </c>
      <c r="BE57" s="91" t="str">
        <f t="shared" ref="BE57:BE60" si="35">IF(BD57=100,"Fuerte",IF(BD57=50,"Moderado",IF(BD57=0,"Débil")))</f>
        <v>Fuerte</v>
      </c>
      <c r="BF57" s="403">
        <f>AVERAGE(BD57:BD62)</f>
        <v>100</v>
      </c>
      <c r="BG57" s="403" t="str">
        <f>IF(BF57=100,"Fuerte",IF(AND(BF57&lt;=99, BF57&gt;=50),"Moderado",IF(BF57&lt;50,"Débil")))</f>
        <v>Fuerte</v>
      </c>
      <c r="BH57" s="398">
        <f>IF(BG57="Fuerte",(J57-2),IF(BG57="Moderado",(J57-1), IF(BG57="Débil",((J57-0)))))</f>
        <v>0</v>
      </c>
      <c r="BI57" s="398" t="str">
        <f>IF(BH57&lt;=0,"Rara vez",IF(BH57=1,"Rara vez",IF(BH57=2,"Improbable",IF(BH57=3,"Posible",IF(BH57=4,"Probable",IF(BH57=5,"Casi Seguro"))))))</f>
        <v>Rara vez</v>
      </c>
      <c r="BJ57" s="407">
        <f>IF(BI57="","",IF(BI57="Rara vez",0.2,IF(BI57="Improbable",0.4,IF(BI57="Posible",0.6,IF(BI57="Probable",0.8,IF(BI57="Casi seguro",1,))))))</f>
        <v>0.2</v>
      </c>
      <c r="BK57" s="398" t="str">
        <f>IFERROR(IF(AG57=5,"Moderado",IF(AG57=10,"Mayor",IF(AG57=20,"Catastrófico",0))),"")</f>
        <v>Catastrófico</v>
      </c>
      <c r="BL57" s="407">
        <f>IF(AH57="","",IF(AH57="Moderado",0.6,IF(AH57="Mayor",0.8,IF(AH57="Catastrófico",1,))))</f>
        <v>1</v>
      </c>
      <c r="BM57" s="419"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91" t="s">
        <v>246</v>
      </c>
      <c r="BO57" s="127" t="s">
        <v>346</v>
      </c>
      <c r="BP57" s="87" t="s">
        <v>347</v>
      </c>
      <c r="BQ57" s="87" t="s">
        <v>348</v>
      </c>
      <c r="BR57" s="87" t="s">
        <v>349</v>
      </c>
      <c r="BS57" s="87" t="s">
        <v>350</v>
      </c>
      <c r="BT57" s="93" t="s">
        <v>351</v>
      </c>
      <c r="BU57" s="93" t="s">
        <v>352</v>
      </c>
      <c r="BV57" s="128"/>
      <c r="BW57" s="87"/>
      <c r="BX57" s="67"/>
      <c r="BY57" s="67"/>
      <c r="BZ57" s="67"/>
      <c r="CA57" s="67"/>
      <c r="CB57" s="67"/>
      <c r="CC57" s="67"/>
      <c r="CD57" s="67"/>
      <c r="CE57" s="67"/>
      <c r="CF57" s="67"/>
      <c r="CG57" s="67"/>
      <c r="CH57" s="67"/>
      <c r="CI57" s="67"/>
      <c r="CJ57" s="67"/>
      <c r="CK57" s="67"/>
      <c r="CL57" s="67"/>
      <c r="CM57" s="67"/>
      <c r="CN57" s="67"/>
      <c r="CO57" s="67"/>
      <c r="CP57" s="67"/>
      <c r="CQ57" s="67"/>
    </row>
    <row r="58" spans="1:95" ht="78.75" customHeight="1">
      <c r="A58" s="399"/>
      <c r="B58" s="399"/>
      <c r="C58" s="399"/>
      <c r="D58" s="399"/>
      <c r="E58" s="95" t="s">
        <v>353</v>
      </c>
      <c r="F58" s="399"/>
      <c r="G58" s="399"/>
      <c r="H58" s="399"/>
      <c r="I58" s="84" t="s">
        <v>213</v>
      </c>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86">
        <f t="shared" si="31"/>
        <v>5</v>
      </c>
      <c r="AH58" s="399"/>
      <c r="AI58" s="399"/>
      <c r="AJ58" s="399"/>
      <c r="AK58" s="87">
        <v>2</v>
      </c>
      <c r="AL58" s="129"/>
      <c r="AM58" s="89" t="s">
        <v>200</v>
      </c>
      <c r="AN58" s="89">
        <f t="shared" si="16"/>
        <v>15</v>
      </c>
      <c r="AO58" s="89" t="s">
        <v>201</v>
      </c>
      <c r="AP58" s="89">
        <f t="shared" si="17"/>
        <v>15</v>
      </c>
      <c r="AQ58" s="89" t="s">
        <v>202</v>
      </c>
      <c r="AR58" s="89">
        <f t="shared" si="18"/>
        <v>15</v>
      </c>
      <c r="AS58" s="89" t="s">
        <v>203</v>
      </c>
      <c r="AT58" s="89">
        <f t="shared" si="19"/>
        <v>10</v>
      </c>
      <c r="AU58" s="89" t="s">
        <v>204</v>
      </c>
      <c r="AV58" s="89">
        <f t="shared" si="20"/>
        <v>15</v>
      </c>
      <c r="AW58" s="89" t="s">
        <v>205</v>
      </c>
      <c r="AX58" s="89">
        <f t="shared" si="21"/>
        <v>15</v>
      </c>
      <c r="AY58" s="89" t="s">
        <v>206</v>
      </c>
      <c r="AZ58" s="89">
        <f t="shared" si="22"/>
        <v>15</v>
      </c>
      <c r="BA58" s="90">
        <f t="shared" si="32"/>
        <v>100</v>
      </c>
      <c r="BB58" s="89" t="str">
        <f t="shared" si="33"/>
        <v>Fuerte</v>
      </c>
      <c r="BC58" s="89" t="s">
        <v>207</v>
      </c>
      <c r="BD58" s="89">
        <f t="shared" si="34"/>
        <v>100</v>
      </c>
      <c r="BE58" s="91" t="str">
        <f t="shared" si="35"/>
        <v>Fuerte</v>
      </c>
      <c r="BF58" s="399"/>
      <c r="BG58" s="399"/>
      <c r="BH58" s="399"/>
      <c r="BI58" s="399"/>
      <c r="BJ58" s="399"/>
      <c r="BK58" s="399"/>
      <c r="BL58" s="399"/>
      <c r="BM58" s="399"/>
      <c r="BN58" s="91" t="s">
        <v>246</v>
      </c>
      <c r="BO58" s="127" t="s">
        <v>354</v>
      </c>
      <c r="BP58" s="87" t="s">
        <v>347</v>
      </c>
      <c r="BQ58" s="87" t="s">
        <v>348</v>
      </c>
      <c r="BR58" s="87" t="s">
        <v>349</v>
      </c>
      <c r="BS58" s="87" t="s">
        <v>350</v>
      </c>
      <c r="BT58" s="93" t="s">
        <v>351</v>
      </c>
      <c r="BU58" s="93" t="s">
        <v>352</v>
      </c>
      <c r="BV58" s="130"/>
      <c r="BW58" s="87"/>
      <c r="BX58" s="67"/>
      <c r="BY58" s="67"/>
      <c r="BZ58" s="67"/>
      <c r="CA58" s="67"/>
      <c r="CB58" s="67"/>
      <c r="CC58" s="67"/>
      <c r="CD58" s="67"/>
      <c r="CE58" s="67"/>
      <c r="CF58" s="67"/>
      <c r="CG58" s="67"/>
      <c r="CH58" s="67"/>
      <c r="CI58" s="67"/>
      <c r="CJ58" s="67"/>
      <c r="CK58" s="67"/>
      <c r="CL58" s="67"/>
      <c r="CM58" s="67"/>
      <c r="CN58" s="67"/>
      <c r="CO58" s="67"/>
      <c r="CP58" s="67"/>
      <c r="CQ58" s="67"/>
    </row>
    <row r="59" spans="1:95" ht="78.75" customHeight="1">
      <c r="A59" s="399"/>
      <c r="B59" s="399"/>
      <c r="C59" s="399"/>
      <c r="D59" s="399"/>
      <c r="E59" s="95" t="s">
        <v>355</v>
      </c>
      <c r="F59" s="95" t="s">
        <v>356</v>
      </c>
      <c r="G59" s="399"/>
      <c r="H59" s="399"/>
      <c r="I59" s="84" t="s">
        <v>219</v>
      </c>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86">
        <f t="shared" si="31"/>
        <v>5</v>
      </c>
      <c r="AH59" s="399"/>
      <c r="AI59" s="399"/>
      <c r="AJ59" s="399"/>
      <c r="AK59" s="87">
        <v>3</v>
      </c>
      <c r="AL59" s="88" t="s">
        <v>357</v>
      </c>
      <c r="AM59" s="89" t="s">
        <v>200</v>
      </c>
      <c r="AN59" s="89">
        <f t="shared" si="16"/>
        <v>15</v>
      </c>
      <c r="AO59" s="89" t="s">
        <v>201</v>
      </c>
      <c r="AP59" s="89">
        <f t="shared" si="17"/>
        <v>15</v>
      </c>
      <c r="AQ59" s="89" t="s">
        <v>202</v>
      </c>
      <c r="AR59" s="89">
        <f t="shared" si="18"/>
        <v>15</v>
      </c>
      <c r="AS59" s="89" t="s">
        <v>235</v>
      </c>
      <c r="AT59" s="89">
        <f t="shared" si="19"/>
        <v>15</v>
      </c>
      <c r="AU59" s="89" t="s">
        <v>204</v>
      </c>
      <c r="AV59" s="89">
        <f t="shared" si="20"/>
        <v>15</v>
      </c>
      <c r="AW59" s="89" t="s">
        <v>205</v>
      </c>
      <c r="AX59" s="89">
        <f t="shared" si="21"/>
        <v>15</v>
      </c>
      <c r="AY59" s="89" t="s">
        <v>206</v>
      </c>
      <c r="AZ59" s="89">
        <f t="shared" si="22"/>
        <v>15</v>
      </c>
      <c r="BA59" s="90">
        <f t="shared" si="32"/>
        <v>105</v>
      </c>
      <c r="BB59" s="89" t="str">
        <f t="shared" si="33"/>
        <v>Fuerte</v>
      </c>
      <c r="BC59" s="89" t="s">
        <v>207</v>
      </c>
      <c r="BD59" s="89">
        <f t="shared" si="34"/>
        <v>100</v>
      </c>
      <c r="BE59" s="91" t="str">
        <f t="shared" si="35"/>
        <v>Fuerte</v>
      </c>
      <c r="BF59" s="399"/>
      <c r="BG59" s="399"/>
      <c r="BH59" s="399"/>
      <c r="BI59" s="399"/>
      <c r="BJ59" s="399"/>
      <c r="BK59" s="399"/>
      <c r="BL59" s="399"/>
      <c r="BM59" s="399"/>
      <c r="BN59" s="91" t="s">
        <v>246</v>
      </c>
      <c r="BO59" s="116" t="s">
        <v>358</v>
      </c>
      <c r="BP59" s="87" t="s">
        <v>347</v>
      </c>
      <c r="BQ59" s="87" t="s">
        <v>359</v>
      </c>
      <c r="BR59" s="87" t="s">
        <v>349</v>
      </c>
      <c r="BS59" s="87" t="s">
        <v>350</v>
      </c>
      <c r="BT59" s="87" t="s">
        <v>360</v>
      </c>
      <c r="BU59" s="87" t="s">
        <v>361</v>
      </c>
      <c r="BV59" s="131"/>
      <c r="BW59" s="87"/>
      <c r="BX59" s="67"/>
      <c r="BY59" s="67"/>
      <c r="BZ59" s="67"/>
      <c r="CA59" s="67"/>
      <c r="CB59" s="67"/>
      <c r="CC59" s="67"/>
      <c r="CD59" s="67"/>
      <c r="CE59" s="67"/>
      <c r="CF59" s="67"/>
      <c r="CG59" s="67"/>
      <c r="CH59" s="67"/>
      <c r="CI59" s="67"/>
      <c r="CJ59" s="67"/>
      <c r="CK59" s="67"/>
      <c r="CL59" s="67"/>
      <c r="CM59" s="67"/>
      <c r="CN59" s="67"/>
      <c r="CO59" s="67"/>
      <c r="CP59" s="67"/>
      <c r="CQ59" s="67"/>
    </row>
    <row r="60" spans="1:95" ht="78.75" customHeight="1">
      <c r="A60" s="399"/>
      <c r="B60" s="399"/>
      <c r="C60" s="399"/>
      <c r="D60" s="399"/>
      <c r="E60" s="132" t="s">
        <v>362</v>
      </c>
      <c r="F60" s="133" t="s">
        <v>363</v>
      </c>
      <c r="G60" s="399"/>
      <c r="H60" s="399"/>
      <c r="I60" s="84"/>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86">
        <f t="shared" si="31"/>
        <v>5</v>
      </c>
      <c r="AH60" s="399"/>
      <c r="AI60" s="399"/>
      <c r="AJ60" s="399"/>
      <c r="AK60" s="87">
        <v>4</v>
      </c>
      <c r="AL60" s="134" t="s">
        <v>364</v>
      </c>
      <c r="AM60" s="89" t="s">
        <v>200</v>
      </c>
      <c r="AN60" s="89">
        <f t="shared" si="16"/>
        <v>15</v>
      </c>
      <c r="AO60" s="89" t="s">
        <v>201</v>
      </c>
      <c r="AP60" s="89">
        <f t="shared" si="17"/>
        <v>15</v>
      </c>
      <c r="AQ60" s="89" t="s">
        <v>202</v>
      </c>
      <c r="AR60" s="89">
        <f t="shared" si="18"/>
        <v>15</v>
      </c>
      <c r="AS60" s="89" t="s">
        <v>235</v>
      </c>
      <c r="AT60" s="89">
        <f t="shared" si="19"/>
        <v>15</v>
      </c>
      <c r="AU60" s="89" t="s">
        <v>204</v>
      </c>
      <c r="AV60" s="89">
        <f t="shared" si="20"/>
        <v>15</v>
      </c>
      <c r="AW60" s="89" t="s">
        <v>205</v>
      </c>
      <c r="AX60" s="89">
        <f t="shared" si="21"/>
        <v>15</v>
      </c>
      <c r="AY60" s="89" t="s">
        <v>206</v>
      </c>
      <c r="AZ60" s="89">
        <f t="shared" si="22"/>
        <v>15</v>
      </c>
      <c r="BA60" s="90">
        <f t="shared" si="32"/>
        <v>105</v>
      </c>
      <c r="BB60" s="89" t="str">
        <f t="shared" si="33"/>
        <v>Fuerte</v>
      </c>
      <c r="BC60" s="89" t="s">
        <v>207</v>
      </c>
      <c r="BD60" s="89">
        <f t="shared" si="34"/>
        <v>100</v>
      </c>
      <c r="BE60" s="91" t="str">
        <f t="shared" si="35"/>
        <v>Fuerte</v>
      </c>
      <c r="BF60" s="399"/>
      <c r="BG60" s="399"/>
      <c r="BH60" s="399"/>
      <c r="BI60" s="399"/>
      <c r="BJ60" s="399"/>
      <c r="BK60" s="399"/>
      <c r="BL60" s="399"/>
      <c r="BM60" s="399"/>
      <c r="BN60" s="91" t="s">
        <v>246</v>
      </c>
      <c r="BO60" s="135" t="s">
        <v>365</v>
      </c>
      <c r="BP60" s="87" t="s">
        <v>347</v>
      </c>
      <c r="BQ60" s="87" t="s">
        <v>359</v>
      </c>
      <c r="BR60" s="87" t="s">
        <v>349</v>
      </c>
      <c r="BS60" s="87" t="s">
        <v>350</v>
      </c>
      <c r="BT60" s="87" t="s">
        <v>366</v>
      </c>
      <c r="BU60" s="87" t="s">
        <v>367</v>
      </c>
      <c r="BV60" s="87"/>
      <c r="BW60" s="87"/>
      <c r="BX60" s="67"/>
      <c r="BY60" s="67"/>
      <c r="BZ60" s="67"/>
      <c r="CA60" s="67"/>
      <c r="CB60" s="67"/>
      <c r="CC60" s="67"/>
      <c r="CD60" s="67"/>
      <c r="CE60" s="67"/>
      <c r="CF60" s="67"/>
      <c r="CG60" s="67"/>
      <c r="CH60" s="67"/>
      <c r="CI60" s="67"/>
      <c r="CJ60" s="67"/>
      <c r="CK60" s="67"/>
      <c r="CL60" s="67"/>
      <c r="CM60" s="67"/>
      <c r="CN60" s="67"/>
      <c r="CO60" s="67"/>
      <c r="CP60" s="67"/>
      <c r="CQ60" s="67"/>
    </row>
    <row r="61" spans="1:95" ht="78.75" customHeight="1">
      <c r="A61" s="399"/>
      <c r="B61" s="399"/>
      <c r="C61" s="399"/>
      <c r="D61" s="399"/>
      <c r="E61" s="136" t="s">
        <v>368</v>
      </c>
      <c r="F61" s="133" t="s">
        <v>369</v>
      </c>
      <c r="G61" s="399"/>
      <c r="H61" s="399"/>
      <c r="I61" s="84"/>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86">
        <f t="shared" si="31"/>
        <v>5</v>
      </c>
      <c r="AH61" s="399"/>
      <c r="AI61" s="399"/>
      <c r="AJ61" s="399"/>
      <c r="AK61" s="87">
        <v>5</v>
      </c>
      <c r="AL61" s="137"/>
      <c r="AM61" s="89"/>
      <c r="AN61" s="89" t="str">
        <f t="shared" si="16"/>
        <v/>
      </c>
      <c r="AO61" s="89"/>
      <c r="AP61" s="89" t="str">
        <f t="shared" si="17"/>
        <v/>
      </c>
      <c r="AQ61" s="89"/>
      <c r="AR61" s="89" t="str">
        <f t="shared" si="18"/>
        <v/>
      </c>
      <c r="AS61" s="89"/>
      <c r="AT61" s="89" t="str">
        <f t="shared" si="19"/>
        <v/>
      </c>
      <c r="AU61" s="89"/>
      <c r="AV61" s="89" t="str">
        <f t="shared" si="20"/>
        <v/>
      </c>
      <c r="AW61" s="89"/>
      <c r="AX61" s="89" t="str">
        <f t="shared" si="21"/>
        <v/>
      </c>
      <c r="AY61" s="89"/>
      <c r="AZ61" s="89" t="str">
        <f t="shared" si="22"/>
        <v/>
      </c>
      <c r="BA61" s="90"/>
      <c r="BB61" s="89"/>
      <c r="BC61" s="89"/>
      <c r="BD61" s="89"/>
      <c r="BE61" s="91"/>
      <c r="BF61" s="399"/>
      <c r="BG61" s="399"/>
      <c r="BH61" s="399"/>
      <c r="BI61" s="399"/>
      <c r="BJ61" s="399"/>
      <c r="BK61" s="399"/>
      <c r="BL61" s="399"/>
      <c r="BM61" s="399"/>
      <c r="BN61" s="91"/>
      <c r="BO61" s="23"/>
      <c r="BP61" s="23"/>
      <c r="BQ61" s="23"/>
      <c r="BR61" s="23"/>
      <c r="BS61" s="23"/>
      <c r="BT61" s="23"/>
      <c r="BU61" s="23"/>
      <c r="BV61" s="87"/>
      <c r="BW61" s="87"/>
      <c r="BX61" s="67"/>
      <c r="BY61" s="67"/>
      <c r="BZ61" s="67"/>
      <c r="CA61" s="67"/>
      <c r="CB61" s="67"/>
      <c r="CC61" s="67"/>
      <c r="CD61" s="67"/>
      <c r="CE61" s="67"/>
      <c r="CF61" s="67"/>
      <c r="CG61" s="67"/>
      <c r="CH61" s="67"/>
      <c r="CI61" s="67"/>
      <c r="CJ61" s="67"/>
      <c r="CK61" s="67"/>
      <c r="CL61" s="67"/>
      <c r="CM61" s="67"/>
      <c r="CN61" s="67"/>
      <c r="CO61" s="67"/>
      <c r="CP61" s="67"/>
      <c r="CQ61" s="67"/>
    </row>
    <row r="62" spans="1:95" ht="78.75" customHeight="1">
      <c r="A62" s="400"/>
      <c r="B62" s="400"/>
      <c r="C62" s="400"/>
      <c r="D62" s="400"/>
      <c r="E62" s="96"/>
      <c r="F62" s="96"/>
      <c r="G62" s="400"/>
      <c r="H62" s="400"/>
      <c r="I62" s="84"/>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86">
        <f t="shared" si="31"/>
        <v>5</v>
      </c>
      <c r="AH62" s="400"/>
      <c r="AI62" s="400"/>
      <c r="AJ62" s="400"/>
      <c r="AK62" s="87">
        <v>6</v>
      </c>
      <c r="AL62" s="88" t="s">
        <v>370</v>
      </c>
      <c r="AM62" s="89"/>
      <c r="AN62" s="89" t="str">
        <f t="shared" si="16"/>
        <v/>
      </c>
      <c r="AO62" s="89"/>
      <c r="AP62" s="89" t="str">
        <f t="shared" si="17"/>
        <v/>
      </c>
      <c r="AQ62" s="89"/>
      <c r="AR62" s="89" t="str">
        <f t="shared" si="18"/>
        <v/>
      </c>
      <c r="AS62" s="89"/>
      <c r="AT62" s="89" t="str">
        <f t="shared" si="19"/>
        <v/>
      </c>
      <c r="AU62" s="89"/>
      <c r="AV62" s="89" t="str">
        <f t="shared" si="20"/>
        <v/>
      </c>
      <c r="AW62" s="89"/>
      <c r="AX62" s="89" t="str">
        <f t="shared" si="21"/>
        <v/>
      </c>
      <c r="AY62" s="89"/>
      <c r="AZ62" s="89" t="str">
        <f t="shared" si="22"/>
        <v/>
      </c>
      <c r="BA62" s="90"/>
      <c r="BB62" s="89"/>
      <c r="BC62" s="89"/>
      <c r="BD62" s="89"/>
      <c r="BE62" s="91"/>
      <c r="BF62" s="400"/>
      <c r="BG62" s="400"/>
      <c r="BH62" s="400"/>
      <c r="BI62" s="400"/>
      <c r="BJ62" s="400"/>
      <c r="BK62" s="400"/>
      <c r="BL62" s="400"/>
      <c r="BM62" s="400"/>
      <c r="BN62" s="91"/>
      <c r="BO62" s="87"/>
      <c r="BP62" s="87"/>
      <c r="BQ62" s="87"/>
      <c r="BR62" s="87"/>
      <c r="BS62" s="87"/>
      <c r="BT62" s="93"/>
      <c r="BU62" s="93"/>
      <c r="BV62" s="87"/>
      <c r="BW62" s="87"/>
      <c r="BX62" s="67"/>
      <c r="BY62" s="67"/>
      <c r="BZ62" s="67"/>
      <c r="CA62" s="67"/>
      <c r="CB62" s="67"/>
      <c r="CC62" s="67"/>
      <c r="CD62" s="67"/>
      <c r="CE62" s="67"/>
      <c r="CF62" s="67"/>
      <c r="CG62" s="67"/>
      <c r="CH62" s="67"/>
      <c r="CI62" s="67"/>
      <c r="CJ62" s="67"/>
      <c r="CK62" s="67"/>
      <c r="CL62" s="67"/>
      <c r="CM62" s="67"/>
      <c r="CN62" s="67"/>
      <c r="CO62" s="67"/>
      <c r="CP62" s="67"/>
      <c r="CQ62" s="67"/>
    </row>
    <row r="63" spans="1:95" ht="15.75" customHeight="1">
      <c r="A63" s="411">
        <v>10</v>
      </c>
      <c r="B63" s="411" t="s">
        <v>371</v>
      </c>
      <c r="C63" s="411" t="s">
        <v>372</v>
      </c>
      <c r="D63" s="411" t="s">
        <v>373</v>
      </c>
      <c r="E63" s="87" t="s">
        <v>374</v>
      </c>
      <c r="F63" s="84" t="s">
        <v>375</v>
      </c>
      <c r="G63" s="411" t="s">
        <v>376</v>
      </c>
      <c r="H63" s="411" t="s">
        <v>195</v>
      </c>
      <c r="I63" s="84" t="s">
        <v>196</v>
      </c>
      <c r="J63" s="411">
        <v>1</v>
      </c>
      <c r="K63" s="417" t="str">
        <f>IF(J63&lt;=0,"",IF(J63=1,"Rara vez",IF(J63=2,"Improbable",IF(J63=3,"Posible",IF(J63=4,"Probable",IF(J63=5,"Casi Seguro"))))))</f>
        <v>Rara vez</v>
      </c>
      <c r="L63" s="407">
        <f>IF(K63="","",IF(K63="Rara vez",0.2,IF(K63="Improbable",0.4,IF(K63="Posible",0.6,IF(K63="Probable",0.8,IF(K63="Casi seguro",1,))))))</f>
        <v>0.2</v>
      </c>
      <c r="M63" s="407" t="s">
        <v>197</v>
      </c>
      <c r="N63" s="407" t="s">
        <v>198</v>
      </c>
      <c r="O63" s="407" t="s">
        <v>198</v>
      </c>
      <c r="P63" s="407" t="s">
        <v>198</v>
      </c>
      <c r="Q63" s="407" t="s">
        <v>198</v>
      </c>
      <c r="R63" s="407" t="s">
        <v>197</v>
      </c>
      <c r="S63" s="407" t="s">
        <v>197</v>
      </c>
      <c r="T63" s="407" t="s">
        <v>197</v>
      </c>
      <c r="U63" s="407" t="s">
        <v>198</v>
      </c>
      <c r="V63" s="407" t="s">
        <v>197</v>
      </c>
      <c r="W63" s="407" t="s">
        <v>197</v>
      </c>
      <c r="X63" s="407" t="s">
        <v>197</v>
      </c>
      <c r="Y63" s="407" t="s">
        <v>197</v>
      </c>
      <c r="Z63" s="407" t="s">
        <v>197</v>
      </c>
      <c r="AA63" s="407" t="s">
        <v>198</v>
      </c>
      <c r="AB63" s="407" t="s">
        <v>198</v>
      </c>
      <c r="AC63" s="407" t="s">
        <v>198</v>
      </c>
      <c r="AD63" s="407" t="s">
        <v>198</v>
      </c>
      <c r="AE63" s="407" t="s">
        <v>198</v>
      </c>
      <c r="AF63" s="436">
        <f>IF(AB63="Si","19",COUNTIF(M63:AE64,"si"))</f>
        <v>9</v>
      </c>
      <c r="AG63" s="86">
        <f t="shared" si="31"/>
        <v>10</v>
      </c>
      <c r="AH63" s="417" t="str">
        <f>IF(AG63=5,"Moderado",IF(AG63=10,"Mayor",IF(AG63=20,"Catastrófico",0)))</f>
        <v>Mayor</v>
      </c>
      <c r="AI63" s="407">
        <f>IF(AH63="","",IF(AH63="Leve",0.2,IF(AH63="Menor",0.4,IF(AH63="Moderado",0.6,IF(AH63="Mayor",0.8,IF(AH63="Catastrófico",1,))))))</f>
        <v>0.8</v>
      </c>
      <c r="AJ63" s="417"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Alta</v>
      </c>
      <c r="AK63" s="87">
        <v>1</v>
      </c>
      <c r="AL63" s="88" t="s">
        <v>377</v>
      </c>
      <c r="AM63" s="89" t="s">
        <v>200</v>
      </c>
      <c r="AN63" s="89">
        <f t="shared" si="16"/>
        <v>15</v>
      </c>
      <c r="AO63" s="89" t="s">
        <v>201</v>
      </c>
      <c r="AP63" s="89">
        <f t="shared" si="17"/>
        <v>15</v>
      </c>
      <c r="AQ63" s="89" t="s">
        <v>202</v>
      </c>
      <c r="AR63" s="89">
        <f t="shared" si="18"/>
        <v>15</v>
      </c>
      <c r="AS63" s="89" t="s">
        <v>235</v>
      </c>
      <c r="AT63" s="89">
        <f t="shared" si="19"/>
        <v>15</v>
      </c>
      <c r="AU63" s="89" t="s">
        <v>204</v>
      </c>
      <c r="AV63" s="89">
        <f t="shared" si="20"/>
        <v>15</v>
      </c>
      <c r="AW63" s="89" t="s">
        <v>205</v>
      </c>
      <c r="AX63" s="89">
        <f t="shared" si="21"/>
        <v>15</v>
      </c>
      <c r="AY63" s="89" t="s">
        <v>206</v>
      </c>
      <c r="AZ63" s="89">
        <f t="shared" si="22"/>
        <v>15</v>
      </c>
      <c r="BA63" s="90">
        <f t="shared" ref="BA63:BA66" si="36">SUM(AN63,AP63,AR63,AT63,AV63,AX63,AZ63)</f>
        <v>105</v>
      </c>
      <c r="BB63" s="89" t="str">
        <f t="shared" ref="BB63:BB66" si="37">IF(BA63&gt;=96,"Fuerte",IF(AND(BA63&gt;=86, BA63&lt;96),"Moderado",IF(BA63&lt;86,"Débil")))</f>
        <v>Fuerte</v>
      </c>
      <c r="BC63" s="89" t="s">
        <v>207</v>
      </c>
      <c r="BD63" s="89">
        <f t="shared" ref="BD63:BD66" si="38">VALUE(IF(OR(AND(BB63="Fuerte",BC63="Fuerte")),"100",IF(OR(AND(BB63="Fuerte",BC63="Moderado"),AND(BB63="Moderado",BC63="Fuerte"),AND(BB63="Moderado",BC63="Moderado")),"50",IF(OR(AND(BB63="Fuerte",BC63="Débil"),AND(BB63="Moderado",BC63="Débil"),AND(BB63="Débil",BC63="Fuerte"),AND(BB63="Débil",BC63="Moderado"),AND(BB63="Débil",BC63="Débil")),"0",))))</f>
        <v>100</v>
      </c>
      <c r="BE63" s="91" t="str">
        <f t="shared" ref="BE63:BE66" si="39">IF(BD63=100,"Fuerte",IF(BD63=50,"Moderado",IF(BD63=0,"Débil")))</f>
        <v>Fuerte</v>
      </c>
      <c r="BF63" s="403">
        <f>AVERAGE(BD63:BD68)</f>
        <v>75</v>
      </c>
      <c r="BG63" s="403" t="str">
        <f>IF(BF63=100,"Fuerte",IF(AND(BF63&lt;=99, BF63&gt;=50),"Moderado",IF(BF63&lt;50,"Débil")))</f>
        <v>Moderado</v>
      </c>
      <c r="BH63" s="398">
        <f>IF(BG63="Fuerte",(J63-2),IF(BG63="Moderado",(J63-1), IF(BG63="Débil",((J63-0)))))</f>
        <v>0</v>
      </c>
      <c r="BI63" s="398" t="str">
        <f>IF(BH63&lt;=0,"Rara vez",IF(BH63=1,"Rara vez",IF(BH63=2,"Improbable",IF(BH63=3,"Posible",IF(BH63=4,"Probable",IF(BH63=5,"Casi Seguro"))))))</f>
        <v>Rara vez</v>
      </c>
      <c r="BJ63" s="407">
        <f>IF(BI63="","",IF(BI63="Rara vez",0.2,IF(BI63="Improbable",0.4,IF(BI63="Posible",0.6,IF(BI63="Probable",0.8,IF(BI63="Casi seguro",1,))))))</f>
        <v>0.2</v>
      </c>
      <c r="BK63" s="398" t="str">
        <f>IFERROR(IF(AG63=5,"Moderado",IF(AG63=10,"Mayor",IF(AG63=20,"Catastrófico",0))),"")</f>
        <v>Mayor</v>
      </c>
      <c r="BL63" s="407">
        <f>IF(AH63="","",IF(AH63="Moderado",0.6,IF(AH63="Mayor",0.8,IF(AH63="Catastrófico",1,))))</f>
        <v>0.8</v>
      </c>
      <c r="BM63" s="415"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Alta</v>
      </c>
      <c r="BN63" s="91" t="s">
        <v>246</v>
      </c>
      <c r="BO63" s="135" t="s">
        <v>378</v>
      </c>
      <c r="BP63" s="117" t="s">
        <v>379</v>
      </c>
      <c r="BQ63" s="117" t="s">
        <v>380</v>
      </c>
      <c r="BR63" s="117" t="s">
        <v>381</v>
      </c>
      <c r="BS63" s="117" t="s">
        <v>382</v>
      </c>
      <c r="BT63" s="93" t="s">
        <v>383</v>
      </c>
      <c r="BU63" s="93" t="s">
        <v>384</v>
      </c>
      <c r="BV63" s="85"/>
      <c r="BW63" s="87"/>
      <c r="BX63" s="67"/>
      <c r="BY63" s="67"/>
      <c r="BZ63" s="67"/>
      <c r="CA63" s="67"/>
      <c r="CB63" s="67"/>
      <c r="CC63" s="67"/>
      <c r="CD63" s="67"/>
      <c r="CE63" s="67"/>
      <c r="CF63" s="67"/>
      <c r="CG63" s="67"/>
      <c r="CH63" s="67"/>
      <c r="CI63" s="67"/>
      <c r="CJ63" s="67"/>
      <c r="CK63" s="67"/>
      <c r="CL63" s="67"/>
      <c r="CM63" s="67"/>
      <c r="CN63" s="67"/>
      <c r="CO63" s="67"/>
      <c r="CP63" s="67"/>
      <c r="CQ63" s="67"/>
    </row>
    <row r="64" spans="1:95" ht="78.75" customHeight="1">
      <c r="A64" s="399"/>
      <c r="B64" s="399"/>
      <c r="C64" s="399"/>
      <c r="D64" s="399"/>
      <c r="E64" s="87" t="s">
        <v>385</v>
      </c>
      <c r="F64" s="138"/>
      <c r="G64" s="399"/>
      <c r="H64" s="399"/>
      <c r="I64" s="84" t="s">
        <v>308</v>
      </c>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86">
        <f t="shared" si="31"/>
        <v>5</v>
      </c>
      <c r="AH64" s="399"/>
      <c r="AI64" s="399"/>
      <c r="AJ64" s="399"/>
      <c r="AK64" s="87">
        <v>2</v>
      </c>
      <c r="AL64" s="88" t="s">
        <v>386</v>
      </c>
      <c r="AM64" s="89" t="s">
        <v>200</v>
      </c>
      <c r="AN64" s="89">
        <f t="shared" si="16"/>
        <v>15</v>
      </c>
      <c r="AO64" s="89" t="s">
        <v>201</v>
      </c>
      <c r="AP64" s="89">
        <f t="shared" si="17"/>
        <v>15</v>
      </c>
      <c r="AQ64" s="89" t="s">
        <v>202</v>
      </c>
      <c r="AR64" s="89">
        <f t="shared" si="18"/>
        <v>15</v>
      </c>
      <c r="AS64" s="89" t="s">
        <v>235</v>
      </c>
      <c r="AT64" s="89">
        <f t="shared" si="19"/>
        <v>15</v>
      </c>
      <c r="AU64" s="89" t="s">
        <v>204</v>
      </c>
      <c r="AV64" s="89">
        <f t="shared" si="20"/>
        <v>15</v>
      </c>
      <c r="AW64" s="89" t="s">
        <v>205</v>
      </c>
      <c r="AX64" s="89">
        <f t="shared" si="21"/>
        <v>15</v>
      </c>
      <c r="AY64" s="89" t="s">
        <v>206</v>
      </c>
      <c r="AZ64" s="89">
        <f t="shared" si="22"/>
        <v>15</v>
      </c>
      <c r="BA64" s="90">
        <f t="shared" si="36"/>
        <v>105</v>
      </c>
      <c r="BB64" s="89" t="str">
        <f t="shared" si="37"/>
        <v>Fuerte</v>
      </c>
      <c r="BC64" s="89" t="s">
        <v>207</v>
      </c>
      <c r="BD64" s="89">
        <f t="shared" si="38"/>
        <v>100</v>
      </c>
      <c r="BE64" s="91" t="str">
        <f t="shared" si="39"/>
        <v>Fuerte</v>
      </c>
      <c r="BF64" s="399"/>
      <c r="BG64" s="399"/>
      <c r="BH64" s="399"/>
      <c r="BI64" s="399"/>
      <c r="BJ64" s="399"/>
      <c r="BK64" s="399"/>
      <c r="BL64" s="399"/>
      <c r="BM64" s="399"/>
      <c r="BN64" s="91" t="s">
        <v>246</v>
      </c>
      <c r="BO64" s="135" t="s">
        <v>387</v>
      </c>
      <c r="BP64" s="117" t="s">
        <v>388</v>
      </c>
      <c r="BQ64" s="117" t="s">
        <v>217</v>
      </c>
      <c r="BR64" s="117" t="s">
        <v>389</v>
      </c>
      <c r="BS64" s="117" t="s">
        <v>390</v>
      </c>
      <c r="BT64" s="93" t="s">
        <v>383</v>
      </c>
      <c r="BU64" s="93" t="s">
        <v>384</v>
      </c>
      <c r="BV64" s="95"/>
      <c r="BW64" s="87"/>
      <c r="BX64" s="139"/>
      <c r="BY64" s="139"/>
      <c r="BZ64" s="139"/>
      <c r="CA64" s="139"/>
      <c r="CB64" s="139"/>
      <c r="CC64" s="139"/>
      <c r="CD64" s="139"/>
      <c r="CE64" s="139"/>
      <c r="CF64" s="139"/>
      <c r="CG64" s="139"/>
      <c r="CH64" s="139"/>
      <c r="CI64" s="139"/>
      <c r="CJ64" s="139"/>
      <c r="CK64" s="139"/>
      <c r="CL64" s="139"/>
      <c r="CM64" s="139"/>
      <c r="CN64" s="139"/>
      <c r="CO64" s="139"/>
      <c r="CP64" s="139"/>
      <c r="CQ64" s="139"/>
    </row>
    <row r="65" spans="1:95" ht="78.75" customHeight="1">
      <c r="A65" s="399"/>
      <c r="B65" s="399"/>
      <c r="C65" s="399"/>
      <c r="D65" s="399"/>
      <c r="E65" s="87" t="s">
        <v>391</v>
      </c>
      <c r="F65" s="138"/>
      <c r="G65" s="399"/>
      <c r="H65" s="399"/>
      <c r="I65" s="84" t="s">
        <v>219</v>
      </c>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86">
        <f t="shared" si="31"/>
        <v>5</v>
      </c>
      <c r="AH65" s="399"/>
      <c r="AI65" s="399"/>
      <c r="AJ65" s="399"/>
      <c r="AK65" s="87">
        <v>3</v>
      </c>
      <c r="AL65" s="88" t="s">
        <v>392</v>
      </c>
      <c r="AM65" s="89" t="s">
        <v>200</v>
      </c>
      <c r="AN65" s="89">
        <f t="shared" si="16"/>
        <v>15</v>
      </c>
      <c r="AO65" s="89" t="s">
        <v>201</v>
      </c>
      <c r="AP65" s="89">
        <f t="shared" si="17"/>
        <v>15</v>
      </c>
      <c r="AQ65" s="89" t="s">
        <v>393</v>
      </c>
      <c r="AR65" s="89">
        <f t="shared" si="18"/>
        <v>0</v>
      </c>
      <c r="AS65" s="89" t="s">
        <v>235</v>
      </c>
      <c r="AT65" s="89">
        <f t="shared" si="19"/>
        <v>15</v>
      </c>
      <c r="AU65" s="89" t="s">
        <v>204</v>
      </c>
      <c r="AV65" s="89">
        <f t="shared" si="20"/>
        <v>15</v>
      </c>
      <c r="AW65" s="89" t="s">
        <v>205</v>
      </c>
      <c r="AX65" s="89">
        <f t="shared" si="21"/>
        <v>15</v>
      </c>
      <c r="AY65" s="89" t="s">
        <v>206</v>
      </c>
      <c r="AZ65" s="89">
        <f t="shared" si="22"/>
        <v>15</v>
      </c>
      <c r="BA65" s="90">
        <f t="shared" si="36"/>
        <v>90</v>
      </c>
      <c r="BB65" s="89" t="str">
        <f t="shared" si="37"/>
        <v>Moderado</v>
      </c>
      <c r="BC65" s="89" t="s">
        <v>297</v>
      </c>
      <c r="BD65" s="89">
        <f t="shared" si="38"/>
        <v>50</v>
      </c>
      <c r="BE65" s="91" t="str">
        <f t="shared" si="39"/>
        <v>Moderado</v>
      </c>
      <c r="BF65" s="399"/>
      <c r="BG65" s="399"/>
      <c r="BH65" s="399"/>
      <c r="BI65" s="399"/>
      <c r="BJ65" s="399"/>
      <c r="BK65" s="399"/>
      <c r="BL65" s="399"/>
      <c r="BM65" s="399"/>
      <c r="BN65" s="91" t="s">
        <v>246</v>
      </c>
      <c r="BO65" s="135" t="s">
        <v>394</v>
      </c>
      <c r="BP65" s="117" t="s">
        <v>395</v>
      </c>
      <c r="BQ65" s="117" t="s">
        <v>396</v>
      </c>
      <c r="BR65" s="117" t="s">
        <v>389</v>
      </c>
      <c r="BS65" s="117" t="s">
        <v>390</v>
      </c>
      <c r="BT65" s="93" t="s">
        <v>383</v>
      </c>
      <c r="BU65" s="93" t="s">
        <v>384</v>
      </c>
      <c r="BV65" s="95"/>
      <c r="BW65" s="87"/>
      <c r="BX65" s="139"/>
      <c r="BY65" s="139"/>
      <c r="BZ65" s="139"/>
      <c r="CA65" s="139"/>
      <c r="CB65" s="139"/>
      <c r="CC65" s="139"/>
      <c r="CD65" s="139"/>
      <c r="CE65" s="139"/>
      <c r="CF65" s="139"/>
      <c r="CG65" s="139"/>
      <c r="CH65" s="139"/>
      <c r="CI65" s="139"/>
      <c r="CJ65" s="139"/>
      <c r="CK65" s="139"/>
      <c r="CL65" s="139"/>
      <c r="CM65" s="139"/>
      <c r="CN65" s="139"/>
      <c r="CO65" s="139"/>
      <c r="CP65" s="139"/>
      <c r="CQ65" s="139"/>
    </row>
    <row r="66" spans="1:95" ht="78.75" customHeight="1">
      <c r="A66" s="399"/>
      <c r="B66" s="399"/>
      <c r="C66" s="399"/>
      <c r="D66" s="399"/>
      <c r="E66" s="87" t="s">
        <v>397</v>
      </c>
      <c r="F66" s="138"/>
      <c r="G66" s="399"/>
      <c r="H66" s="399"/>
      <c r="I66" s="84"/>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86">
        <f t="shared" si="31"/>
        <v>5</v>
      </c>
      <c r="AH66" s="399"/>
      <c r="AI66" s="399"/>
      <c r="AJ66" s="399"/>
      <c r="AK66" s="87">
        <v>4</v>
      </c>
      <c r="AL66" s="88" t="s">
        <v>398</v>
      </c>
      <c r="AM66" s="89" t="s">
        <v>200</v>
      </c>
      <c r="AN66" s="89">
        <f t="shared" si="16"/>
        <v>15</v>
      </c>
      <c r="AO66" s="89" t="s">
        <v>201</v>
      </c>
      <c r="AP66" s="89">
        <f t="shared" si="17"/>
        <v>15</v>
      </c>
      <c r="AQ66" s="89" t="s">
        <v>393</v>
      </c>
      <c r="AR66" s="89">
        <f t="shared" si="18"/>
        <v>0</v>
      </c>
      <c r="AS66" s="89" t="s">
        <v>235</v>
      </c>
      <c r="AT66" s="89">
        <f t="shared" si="19"/>
        <v>15</v>
      </c>
      <c r="AU66" s="89" t="s">
        <v>204</v>
      </c>
      <c r="AV66" s="89">
        <f t="shared" si="20"/>
        <v>15</v>
      </c>
      <c r="AW66" s="89" t="s">
        <v>205</v>
      </c>
      <c r="AX66" s="89">
        <f t="shared" si="21"/>
        <v>15</v>
      </c>
      <c r="AY66" s="89" t="s">
        <v>206</v>
      </c>
      <c r="AZ66" s="89">
        <f t="shared" si="22"/>
        <v>15</v>
      </c>
      <c r="BA66" s="90">
        <f t="shared" si="36"/>
        <v>90</v>
      </c>
      <c r="BB66" s="89" t="str">
        <f t="shared" si="37"/>
        <v>Moderado</v>
      </c>
      <c r="BC66" s="89" t="s">
        <v>297</v>
      </c>
      <c r="BD66" s="89">
        <f t="shared" si="38"/>
        <v>50</v>
      </c>
      <c r="BE66" s="91" t="str">
        <f t="shared" si="39"/>
        <v>Moderado</v>
      </c>
      <c r="BF66" s="399"/>
      <c r="BG66" s="399"/>
      <c r="BH66" s="399"/>
      <c r="BI66" s="399"/>
      <c r="BJ66" s="399"/>
      <c r="BK66" s="399"/>
      <c r="BL66" s="399"/>
      <c r="BM66" s="399"/>
      <c r="BN66" s="91" t="s">
        <v>246</v>
      </c>
      <c r="BO66" s="135" t="s">
        <v>399</v>
      </c>
      <c r="BP66" s="117" t="s">
        <v>400</v>
      </c>
      <c r="BQ66" s="117" t="s">
        <v>217</v>
      </c>
      <c r="BR66" s="117" t="s">
        <v>381</v>
      </c>
      <c r="BS66" s="117" t="s">
        <v>390</v>
      </c>
      <c r="BT66" s="93" t="s">
        <v>383</v>
      </c>
      <c r="BU66" s="93" t="s">
        <v>384</v>
      </c>
      <c r="BV66" s="96"/>
      <c r="BW66" s="87"/>
      <c r="BX66" s="139"/>
      <c r="BY66" s="139"/>
      <c r="BZ66" s="139"/>
      <c r="CA66" s="139"/>
      <c r="CB66" s="139"/>
      <c r="CC66" s="139"/>
      <c r="CD66" s="139"/>
      <c r="CE66" s="139"/>
      <c r="CF66" s="139"/>
      <c r="CG66" s="139"/>
      <c r="CH66" s="139"/>
      <c r="CI66" s="139"/>
      <c r="CJ66" s="139"/>
      <c r="CK66" s="139"/>
      <c r="CL66" s="139"/>
      <c r="CM66" s="139"/>
      <c r="CN66" s="139"/>
      <c r="CO66" s="139"/>
      <c r="CP66" s="139"/>
      <c r="CQ66" s="139"/>
    </row>
    <row r="67" spans="1:95" ht="78.75" customHeight="1">
      <c r="A67" s="399"/>
      <c r="B67" s="399"/>
      <c r="C67" s="399"/>
      <c r="D67" s="399"/>
      <c r="E67" s="138"/>
      <c r="F67" s="138"/>
      <c r="G67" s="399"/>
      <c r="H67" s="399"/>
      <c r="I67" s="84"/>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86">
        <f t="shared" si="31"/>
        <v>5</v>
      </c>
      <c r="AH67" s="399"/>
      <c r="AI67" s="399"/>
      <c r="AJ67" s="399"/>
      <c r="AK67" s="87">
        <v>5</v>
      </c>
      <c r="AL67" s="88" t="s">
        <v>231</v>
      </c>
      <c r="AM67" s="89"/>
      <c r="AN67" s="89" t="str">
        <f t="shared" si="16"/>
        <v/>
      </c>
      <c r="AO67" s="89"/>
      <c r="AP67" s="89" t="str">
        <f t="shared" si="17"/>
        <v/>
      </c>
      <c r="AQ67" s="89"/>
      <c r="AR67" s="89" t="str">
        <f t="shared" si="18"/>
        <v/>
      </c>
      <c r="AS67" s="89"/>
      <c r="AT67" s="89" t="str">
        <f t="shared" si="19"/>
        <v/>
      </c>
      <c r="AU67" s="89"/>
      <c r="AV67" s="89" t="str">
        <f t="shared" si="20"/>
        <v/>
      </c>
      <c r="AW67" s="89"/>
      <c r="AX67" s="89" t="str">
        <f t="shared" si="21"/>
        <v/>
      </c>
      <c r="AY67" s="89"/>
      <c r="AZ67" s="89" t="str">
        <f t="shared" si="22"/>
        <v/>
      </c>
      <c r="BA67" s="90"/>
      <c r="BB67" s="89"/>
      <c r="BC67" s="89"/>
      <c r="BD67" s="89"/>
      <c r="BE67" s="91"/>
      <c r="BF67" s="399"/>
      <c r="BG67" s="399"/>
      <c r="BH67" s="399"/>
      <c r="BI67" s="399"/>
      <c r="BJ67" s="399"/>
      <c r="BK67" s="399"/>
      <c r="BL67" s="399"/>
      <c r="BM67" s="399"/>
      <c r="BN67" s="91"/>
      <c r="BO67" s="135"/>
      <c r="BP67" s="87"/>
      <c r="BQ67" s="87"/>
      <c r="BR67" s="87"/>
      <c r="BS67" s="87"/>
      <c r="BT67" s="93"/>
      <c r="BU67" s="93"/>
      <c r="BV67" s="87"/>
      <c r="BW67" s="87"/>
      <c r="BX67" s="139"/>
      <c r="BY67" s="139"/>
      <c r="BZ67" s="139"/>
      <c r="CA67" s="139"/>
      <c r="CB67" s="139"/>
      <c r="CC67" s="139"/>
      <c r="CD67" s="139"/>
      <c r="CE67" s="139"/>
      <c r="CF67" s="139"/>
      <c r="CG67" s="139"/>
      <c r="CH67" s="139"/>
      <c r="CI67" s="139"/>
      <c r="CJ67" s="139"/>
      <c r="CK67" s="139"/>
      <c r="CL67" s="139"/>
      <c r="CM67" s="139"/>
      <c r="CN67" s="139"/>
      <c r="CO67" s="139"/>
      <c r="CP67" s="139"/>
      <c r="CQ67" s="139"/>
    </row>
    <row r="68" spans="1:95" ht="78.75" customHeight="1">
      <c r="A68" s="400"/>
      <c r="B68" s="399"/>
      <c r="C68" s="400"/>
      <c r="D68" s="400"/>
      <c r="E68" s="140"/>
      <c r="F68" s="140"/>
      <c r="G68" s="400"/>
      <c r="H68" s="400"/>
      <c r="I68" s="84"/>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86">
        <f t="shared" si="31"/>
        <v>5</v>
      </c>
      <c r="AH68" s="400"/>
      <c r="AI68" s="400"/>
      <c r="AJ68" s="400"/>
      <c r="AK68" s="87">
        <v>6</v>
      </c>
      <c r="AL68" s="88" t="s">
        <v>231</v>
      </c>
      <c r="AM68" s="89"/>
      <c r="AN68" s="89" t="str">
        <f t="shared" si="16"/>
        <v/>
      </c>
      <c r="AO68" s="89"/>
      <c r="AP68" s="89" t="str">
        <f t="shared" si="17"/>
        <v/>
      </c>
      <c r="AQ68" s="89"/>
      <c r="AR68" s="89" t="str">
        <f t="shared" si="18"/>
        <v/>
      </c>
      <c r="AS68" s="89"/>
      <c r="AT68" s="89" t="str">
        <f t="shared" si="19"/>
        <v/>
      </c>
      <c r="AU68" s="89"/>
      <c r="AV68" s="89" t="str">
        <f t="shared" si="20"/>
        <v/>
      </c>
      <c r="AW68" s="89"/>
      <c r="AX68" s="89" t="str">
        <f t="shared" si="21"/>
        <v/>
      </c>
      <c r="AY68" s="89"/>
      <c r="AZ68" s="89" t="str">
        <f t="shared" si="22"/>
        <v/>
      </c>
      <c r="BA68" s="90"/>
      <c r="BB68" s="89"/>
      <c r="BC68" s="89"/>
      <c r="BD68" s="89"/>
      <c r="BE68" s="91"/>
      <c r="BF68" s="400"/>
      <c r="BG68" s="400"/>
      <c r="BH68" s="400"/>
      <c r="BI68" s="400"/>
      <c r="BJ68" s="400"/>
      <c r="BK68" s="400"/>
      <c r="BL68" s="400"/>
      <c r="BM68" s="400"/>
      <c r="BN68" s="91"/>
      <c r="BO68" s="135"/>
      <c r="BP68" s="87"/>
      <c r="BQ68" s="87"/>
      <c r="BR68" s="87"/>
      <c r="BS68" s="87"/>
      <c r="BT68" s="93"/>
      <c r="BU68" s="93"/>
      <c r="BV68" s="87"/>
      <c r="BW68" s="87"/>
      <c r="BX68" s="139"/>
      <c r="BY68" s="139"/>
      <c r="BZ68" s="139"/>
      <c r="CA68" s="139"/>
      <c r="CB68" s="139"/>
      <c r="CC68" s="139"/>
      <c r="CD68" s="139"/>
      <c r="CE68" s="139"/>
      <c r="CF68" s="139"/>
      <c r="CG68" s="139"/>
      <c r="CH68" s="139"/>
      <c r="CI68" s="139"/>
      <c r="CJ68" s="139"/>
      <c r="CK68" s="139"/>
      <c r="CL68" s="139"/>
      <c r="CM68" s="139"/>
      <c r="CN68" s="139"/>
      <c r="CO68" s="139"/>
      <c r="CP68" s="139"/>
      <c r="CQ68" s="139"/>
    </row>
    <row r="69" spans="1:95" ht="78.75" customHeight="1">
      <c r="A69" s="411">
        <v>11</v>
      </c>
      <c r="B69" s="411" t="s">
        <v>371</v>
      </c>
      <c r="C69" s="411" t="s">
        <v>372</v>
      </c>
      <c r="D69" s="411" t="s">
        <v>373</v>
      </c>
      <c r="E69" s="140" t="s">
        <v>401</v>
      </c>
      <c r="F69" s="140" t="s">
        <v>402</v>
      </c>
      <c r="G69" s="458" t="s">
        <v>403</v>
      </c>
      <c r="H69" s="140" t="s">
        <v>195</v>
      </c>
      <c r="I69" s="140" t="s">
        <v>196</v>
      </c>
      <c r="J69" s="461">
        <v>1</v>
      </c>
      <c r="K69" s="462" t="s">
        <v>404</v>
      </c>
      <c r="L69" s="439">
        <f>IF(K69="","",IF(K69="Rara vez",0.2,IF(K69="Improbable",0.4,IF(K69="Posible",0.6,IF(K69="Probable",0.8,IF(K69="Casi seguro",1,))))))</f>
        <v>0.2</v>
      </c>
      <c r="M69" s="407" t="s">
        <v>197</v>
      </c>
      <c r="N69" s="407" t="s">
        <v>198</v>
      </c>
      <c r="O69" s="407" t="s">
        <v>198</v>
      </c>
      <c r="P69" s="407" t="s">
        <v>198</v>
      </c>
      <c r="Q69" s="407" t="s">
        <v>198</v>
      </c>
      <c r="R69" s="407" t="s">
        <v>197</v>
      </c>
      <c r="S69" s="407" t="s">
        <v>197</v>
      </c>
      <c r="T69" s="407" t="s">
        <v>197</v>
      </c>
      <c r="U69" s="407" t="s">
        <v>198</v>
      </c>
      <c r="V69" s="407" t="s">
        <v>197</v>
      </c>
      <c r="W69" s="407" t="s">
        <v>197</v>
      </c>
      <c r="X69" s="407" t="s">
        <v>197</v>
      </c>
      <c r="Y69" s="407" t="s">
        <v>197</v>
      </c>
      <c r="Z69" s="407" t="s">
        <v>197</v>
      </c>
      <c r="AA69" s="407" t="s">
        <v>198</v>
      </c>
      <c r="AB69" s="407" t="s">
        <v>198</v>
      </c>
      <c r="AC69" s="407" t="s">
        <v>198</v>
      </c>
      <c r="AD69" s="407" t="s">
        <v>198</v>
      </c>
      <c r="AE69" s="407" t="s">
        <v>198</v>
      </c>
      <c r="AF69" s="442">
        <f>IF(AB69="Si","19",COUNTIF(M69:AE70,"si"))</f>
        <v>9</v>
      </c>
      <c r="AG69" s="110">
        <f t="shared" si="31"/>
        <v>10</v>
      </c>
      <c r="AH69" s="417" t="str">
        <f>IF(AG69=5,"Moderado",IF(AG69=10,"Mayor",IF(AG69=20,"Catastrófico",0)))</f>
        <v>Mayor</v>
      </c>
      <c r="AI69" s="407">
        <f>IF(AH69="","",IF(AH69="Moderado",0.6,IF(AH69="Mayor",0.8,IF(AH69="Catastrófico",1,))))</f>
        <v>0.8</v>
      </c>
      <c r="AJ69" s="417"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Alta</v>
      </c>
      <c r="AK69" s="141">
        <v>1</v>
      </c>
      <c r="AL69" s="112" t="s">
        <v>405</v>
      </c>
      <c r="AM69" s="142" t="s">
        <v>200</v>
      </c>
      <c r="AN69" s="142">
        <f t="shared" si="16"/>
        <v>15</v>
      </c>
      <c r="AO69" s="142" t="s">
        <v>201</v>
      </c>
      <c r="AP69" s="142">
        <f t="shared" si="17"/>
        <v>15</v>
      </c>
      <c r="AQ69" s="142" t="s">
        <v>202</v>
      </c>
      <c r="AR69" s="143">
        <f t="shared" si="18"/>
        <v>15</v>
      </c>
      <c r="AS69" s="142" t="s">
        <v>235</v>
      </c>
      <c r="AT69" s="143">
        <f t="shared" si="19"/>
        <v>15</v>
      </c>
      <c r="AU69" s="142" t="s">
        <v>204</v>
      </c>
      <c r="AV69" s="143">
        <f t="shared" si="20"/>
        <v>15</v>
      </c>
      <c r="AW69" s="113" t="s">
        <v>205</v>
      </c>
      <c r="AX69" s="143">
        <f t="shared" si="21"/>
        <v>15</v>
      </c>
      <c r="AY69" s="113" t="s">
        <v>206</v>
      </c>
      <c r="AZ69" s="142">
        <f t="shared" si="22"/>
        <v>15</v>
      </c>
      <c r="BA69" s="144">
        <f t="shared" ref="BA69:BA75" si="40">SUM(AN69,AP69,AR69,AT69,AV69,AX69,AZ69)</f>
        <v>105</v>
      </c>
      <c r="BB69" s="142" t="str">
        <f t="shared" ref="BB69:BB75" si="41">IF(BA69&gt;=96,"Fuerte",IF(AND(BA69&gt;=86, BA69&lt;96),"Moderado",IF(BA69&lt;86,"Débil")))</f>
        <v>Fuerte</v>
      </c>
      <c r="BC69" s="142" t="s">
        <v>207</v>
      </c>
      <c r="BD69" s="142">
        <f t="shared" ref="BD69:BD75" si="42">VALUE(IF(OR(AND(BB69="Fuerte",BC69="Fuerte")),"100",IF(OR(AND(BB69="Fuerte",BC69="Moderado"),AND(BB69="Moderado",BC69="Fuerte"),AND(BB69="Moderado",BC69="Moderado")),"50",IF(OR(AND(BB69="Fuerte",BC69="Débil"),AND(BB69="Moderado",BC69="Débil"),AND(BB69="Débil",BC69="Fuerte"),AND(BB69="Débil",BC69="Moderado"),AND(BB69="Débil",BC69="Débil")),"0",))))</f>
        <v>100</v>
      </c>
      <c r="BE69" s="145" t="str">
        <f t="shared" ref="BE69:BE75" si="43">IF(BD69=100,"Fuerte",IF(BD69=50,"Moderado",IF(BD69=0,"Débil")))</f>
        <v>Fuerte</v>
      </c>
      <c r="BF69" s="401">
        <f>AVERAGE(BD69:BD71)</f>
        <v>100</v>
      </c>
      <c r="BG69" s="401" t="str">
        <f>IF(BF69=100,"Fuerte",IF(AND(BF69&lt;=99, BF69&gt;=50),"Moderado",IF(BF69&lt;50,"Débil")))</f>
        <v>Fuerte</v>
      </c>
      <c r="BH69" s="398">
        <f>IF(BG69="Fuerte",(J69-2),IF(BG69="Moderado",(J69-1), IF(BG69="Débil",((J69-0)))))</f>
        <v>-1</v>
      </c>
      <c r="BI69" s="398" t="str">
        <f>IF(BH69&lt;=0,"",IF(BH69=1,"Rara vez",IF(BH69=2,"Improbable",IF(BH69=3,"Posible",IF(BH69=4,"Probable",IF(BH69=5,"Casi Seguro"))))))</f>
        <v/>
      </c>
      <c r="BJ69" s="402" t="str">
        <f>IF(BI69="","",IF(BI69="Rara vez",0.2,IF(BI69="Improbable",0.4,IF(BI69="Posible",0.6,IF(BI69="Probable",0.8,IF(BI69="Casi seguro",1,))))))</f>
        <v/>
      </c>
      <c r="BK69" s="398" t="str">
        <f>IFERROR(IF(AG69=5,"Moderado",IF(AG69=10,"Mayor",IF(AG69=20,"Catastrófico",0))),"")</f>
        <v>Mayor</v>
      </c>
      <c r="BL69" s="402">
        <f>IF(AH69="","",IF(AH69="Moderado",0.6,IF(AH69="Mayor",0.8,IF(AH69="Catastrófico",1,))))</f>
        <v>0.8</v>
      </c>
      <c r="BM69" s="409">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0</v>
      </c>
      <c r="BN69" s="91" t="s">
        <v>246</v>
      </c>
      <c r="BO69" s="135" t="s">
        <v>406</v>
      </c>
      <c r="BP69" s="117" t="s">
        <v>407</v>
      </c>
      <c r="BQ69" s="117" t="s">
        <v>408</v>
      </c>
      <c r="BR69" s="117" t="s">
        <v>409</v>
      </c>
      <c r="BS69" s="117" t="s">
        <v>408</v>
      </c>
      <c r="BT69" s="117" t="s">
        <v>410</v>
      </c>
      <c r="BU69" s="117" t="s">
        <v>411</v>
      </c>
      <c r="BV69" s="87"/>
      <c r="BW69" s="87"/>
      <c r="BX69" s="67"/>
      <c r="BY69" s="67"/>
      <c r="BZ69" s="67"/>
      <c r="CA69" s="67"/>
      <c r="CB69" s="67"/>
      <c r="CC69" s="67"/>
      <c r="CD69" s="67"/>
      <c r="CE69" s="67"/>
      <c r="CF69" s="67"/>
      <c r="CG69" s="67"/>
      <c r="CH69" s="67"/>
      <c r="CI69" s="67"/>
      <c r="CJ69" s="67"/>
      <c r="CK69" s="67"/>
      <c r="CL69" s="67"/>
      <c r="CM69" s="67"/>
      <c r="CN69" s="67"/>
      <c r="CO69" s="67"/>
      <c r="CP69" s="67"/>
      <c r="CQ69" s="67"/>
    </row>
    <row r="70" spans="1:95" ht="78.75" customHeight="1">
      <c r="A70" s="399"/>
      <c r="B70" s="399"/>
      <c r="C70" s="399"/>
      <c r="D70" s="399"/>
      <c r="E70" s="140" t="s">
        <v>412</v>
      </c>
      <c r="F70" s="140"/>
      <c r="G70" s="434"/>
      <c r="H70" s="140"/>
      <c r="I70" s="140" t="s">
        <v>308</v>
      </c>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110">
        <f t="shared" si="31"/>
        <v>5</v>
      </c>
      <c r="AH70" s="399"/>
      <c r="AI70" s="399"/>
      <c r="AJ70" s="399"/>
      <c r="AK70" s="141">
        <v>2</v>
      </c>
      <c r="AL70" s="112" t="s">
        <v>405</v>
      </c>
      <c r="AM70" s="142" t="s">
        <v>200</v>
      </c>
      <c r="AN70" s="142">
        <f t="shared" si="16"/>
        <v>15</v>
      </c>
      <c r="AO70" s="142" t="s">
        <v>201</v>
      </c>
      <c r="AP70" s="142">
        <f t="shared" si="17"/>
        <v>15</v>
      </c>
      <c r="AQ70" s="142" t="s">
        <v>202</v>
      </c>
      <c r="AR70" s="143">
        <f t="shared" si="18"/>
        <v>15</v>
      </c>
      <c r="AS70" s="142" t="s">
        <v>235</v>
      </c>
      <c r="AT70" s="143">
        <f t="shared" si="19"/>
        <v>15</v>
      </c>
      <c r="AU70" s="142" t="s">
        <v>204</v>
      </c>
      <c r="AV70" s="143">
        <f t="shared" si="20"/>
        <v>15</v>
      </c>
      <c r="AW70" s="113" t="s">
        <v>205</v>
      </c>
      <c r="AX70" s="143">
        <f t="shared" si="21"/>
        <v>15</v>
      </c>
      <c r="AY70" s="113" t="s">
        <v>206</v>
      </c>
      <c r="AZ70" s="142">
        <f t="shared" si="22"/>
        <v>15</v>
      </c>
      <c r="BA70" s="144">
        <f t="shared" si="40"/>
        <v>105</v>
      </c>
      <c r="BB70" s="142" t="str">
        <f t="shared" si="41"/>
        <v>Fuerte</v>
      </c>
      <c r="BC70" s="142" t="s">
        <v>207</v>
      </c>
      <c r="BD70" s="142">
        <f t="shared" si="42"/>
        <v>100</v>
      </c>
      <c r="BE70" s="145" t="str">
        <f t="shared" si="43"/>
        <v>Fuerte</v>
      </c>
      <c r="BF70" s="399"/>
      <c r="BG70" s="399"/>
      <c r="BH70" s="399"/>
      <c r="BI70" s="399"/>
      <c r="BJ70" s="399"/>
      <c r="BK70" s="399"/>
      <c r="BL70" s="399"/>
      <c r="BM70" s="399"/>
      <c r="BN70" s="91" t="s">
        <v>246</v>
      </c>
      <c r="BO70" s="135" t="s">
        <v>413</v>
      </c>
      <c r="BP70" s="117" t="s">
        <v>407</v>
      </c>
      <c r="BQ70" s="117" t="s">
        <v>408</v>
      </c>
      <c r="BR70" s="117" t="s">
        <v>409</v>
      </c>
      <c r="BS70" s="117" t="s">
        <v>408</v>
      </c>
      <c r="BT70" s="117" t="s">
        <v>410</v>
      </c>
      <c r="BU70" s="117" t="s">
        <v>411</v>
      </c>
      <c r="BV70" s="87"/>
      <c r="BW70" s="87"/>
      <c r="BX70" s="139"/>
      <c r="BY70" s="139"/>
      <c r="BZ70" s="139"/>
      <c r="CA70" s="139"/>
      <c r="CB70" s="139"/>
      <c r="CC70" s="139"/>
      <c r="CD70" s="139"/>
      <c r="CE70" s="139"/>
      <c r="CF70" s="139"/>
      <c r="CG70" s="139"/>
      <c r="CH70" s="139"/>
      <c r="CI70" s="139"/>
      <c r="CJ70" s="139"/>
      <c r="CK70" s="139"/>
      <c r="CL70" s="139"/>
      <c r="CM70" s="139"/>
      <c r="CN70" s="139"/>
      <c r="CO70" s="139"/>
      <c r="CP70" s="139"/>
      <c r="CQ70" s="139"/>
    </row>
    <row r="71" spans="1:95" ht="78.75" customHeight="1">
      <c r="A71" s="399"/>
      <c r="B71" s="399"/>
      <c r="C71" s="399"/>
      <c r="D71" s="399"/>
      <c r="E71" s="140" t="s">
        <v>414</v>
      </c>
      <c r="F71" s="140"/>
      <c r="G71" s="435"/>
      <c r="H71" s="140"/>
      <c r="I71" s="140" t="s">
        <v>219</v>
      </c>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110">
        <f t="shared" si="31"/>
        <v>5</v>
      </c>
      <c r="AH71" s="399"/>
      <c r="AI71" s="399"/>
      <c r="AJ71" s="399"/>
      <c r="AK71" s="141">
        <v>3</v>
      </c>
      <c r="AL71" s="112" t="s">
        <v>415</v>
      </c>
      <c r="AM71" s="142" t="s">
        <v>200</v>
      </c>
      <c r="AN71" s="142">
        <f t="shared" si="16"/>
        <v>15</v>
      </c>
      <c r="AO71" s="142" t="s">
        <v>201</v>
      </c>
      <c r="AP71" s="142">
        <f t="shared" si="17"/>
        <v>15</v>
      </c>
      <c r="AQ71" s="142" t="s">
        <v>202</v>
      </c>
      <c r="AR71" s="143">
        <f t="shared" si="18"/>
        <v>15</v>
      </c>
      <c r="AS71" s="142" t="s">
        <v>203</v>
      </c>
      <c r="AT71" s="143">
        <f t="shared" si="19"/>
        <v>10</v>
      </c>
      <c r="AU71" s="142" t="s">
        <v>204</v>
      </c>
      <c r="AV71" s="143">
        <f t="shared" si="20"/>
        <v>15</v>
      </c>
      <c r="AW71" s="113" t="s">
        <v>205</v>
      </c>
      <c r="AX71" s="143">
        <f t="shared" si="21"/>
        <v>15</v>
      </c>
      <c r="AY71" s="113" t="s">
        <v>206</v>
      </c>
      <c r="AZ71" s="142">
        <f t="shared" si="22"/>
        <v>15</v>
      </c>
      <c r="BA71" s="144">
        <f t="shared" si="40"/>
        <v>100</v>
      </c>
      <c r="BB71" s="142" t="str">
        <f t="shared" si="41"/>
        <v>Fuerte</v>
      </c>
      <c r="BC71" s="142" t="s">
        <v>207</v>
      </c>
      <c r="BD71" s="142">
        <f t="shared" si="42"/>
        <v>100</v>
      </c>
      <c r="BE71" s="145" t="str">
        <f t="shared" si="43"/>
        <v>Fuerte</v>
      </c>
      <c r="BF71" s="399"/>
      <c r="BG71" s="399"/>
      <c r="BH71" s="399"/>
      <c r="BI71" s="399"/>
      <c r="BJ71" s="399"/>
      <c r="BK71" s="399"/>
      <c r="BL71" s="399"/>
      <c r="BM71" s="399"/>
      <c r="BN71" s="117"/>
      <c r="BO71" s="146"/>
      <c r="BP71" s="117"/>
      <c r="BQ71" s="117"/>
      <c r="BR71" s="117"/>
      <c r="BS71" s="117"/>
      <c r="BT71" s="117"/>
      <c r="BU71" s="117"/>
      <c r="BV71" s="87"/>
      <c r="BW71" s="87"/>
      <c r="BX71" s="139"/>
      <c r="BY71" s="139"/>
      <c r="BZ71" s="139"/>
      <c r="CA71" s="139"/>
      <c r="CB71" s="139"/>
      <c r="CC71" s="139"/>
      <c r="CD71" s="139"/>
      <c r="CE71" s="139"/>
      <c r="CF71" s="139"/>
      <c r="CG71" s="139"/>
      <c r="CH71" s="139"/>
      <c r="CI71" s="139"/>
      <c r="CJ71" s="139"/>
      <c r="CK71" s="139"/>
      <c r="CL71" s="139"/>
      <c r="CM71" s="139"/>
      <c r="CN71" s="139"/>
      <c r="CO71" s="139"/>
      <c r="CP71" s="139"/>
      <c r="CQ71" s="139"/>
    </row>
    <row r="72" spans="1:95" ht="78.75" customHeight="1">
      <c r="A72" s="411">
        <v>12</v>
      </c>
      <c r="B72" s="411" t="s">
        <v>371</v>
      </c>
      <c r="C72" s="411" t="s">
        <v>372</v>
      </c>
      <c r="D72" s="411" t="s">
        <v>373</v>
      </c>
      <c r="E72" s="147" t="s">
        <v>374</v>
      </c>
      <c r="F72" s="85" t="s">
        <v>375</v>
      </c>
      <c r="G72" s="411" t="s">
        <v>416</v>
      </c>
      <c r="H72" s="411" t="s">
        <v>195</v>
      </c>
      <c r="I72" s="84" t="s">
        <v>196</v>
      </c>
      <c r="J72" s="411">
        <v>1</v>
      </c>
      <c r="K72" s="417" t="str">
        <f>IF(J72&lt;=0,"",IF(J72=1,"Rara vez",IF(J72=2,"Improbable",IF(J72=3,"Posible",IF(J72=4,"Probable",IF(J72=5,"Casi Seguro"))))))</f>
        <v>Rara vez</v>
      </c>
      <c r="L72" s="407">
        <f>IF(K72="","",IF(K72="Rara vez",0.2,IF(K72="Improbable",0.4,IF(K72="Posible",0.6,IF(K72="Probable",0.8,IF(K72="Casi seguro",1,))))))</f>
        <v>0.2</v>
      </c>
      <c r="M72" s="407" t="s">
        <v>197</v>
      </c>
      <c r="N72" s="407" t="s">
        <v>197</v>
      </c>
      <c r="O72" s="407" t="s">
        <v>197</v>
      </c>
      <c r="P72" s="407" t="s">
        <v>197</v>
      </c>
      <c r="Q72" s="407" t="s">
        <v>197</v>
      </c>
      <c r="R72" s="407" t="s">
        <v>197</v>
      </c>
      <c r="S72" s="407" t="s">
        <v>197</v>
      </c>
      <c r="T72" s="407" t="s">
        <v>197</v>
      </c>
      <c r="U72" s="407" t="s">
        <v>198</v>
      </c>
      <c r="V72" s="407" t="s">
        <v>197</v>
      </c>
      <c r="W72" s="407" t="s">
        <v>197</v>
      </c>
      <c r="X72" s="407" t="s">
        <v>197</v>
      </c>
      <c r="Y72" s="407" t="s">
        <v>197</v>
      </c>
      <c r="Z72" s="407" t="s">
        <v>197</v>
      </c>
      <c r="AA72" s="407" t="s">
        <v>197</v>
      </c>
      <c r="AB72" s="407" t="s">
        <v>198</v>
      </c>
      <c r="AC72" s="407" t="s">
        <v>197</v>
      </c>
      <c r="AD72" s="407" t="s">
        <v>197</v>
      </c>
      <c r="AE72" s="407" t="s">
        <v>198</v>
      </c>
      <c r="AF72" s="436">
        <f>IF(AB72="Si","19",COUNTIF(M72:AE73,"si"))</f>
        <v>16</v>
      </c>
      <c r="AG72" s="86">
        <f t="shared" si="31"/>
        <v>20</v>
      </c>
      <c r="AH72" s="417" t="str">
        <f>IF(AG72=5,"Moderado",IF(AG72=10,"Mayor",IF(AG72=20,"Catastrófico",0)))</f>
        <v>Catastrófico</v>
      </c>
      <c r="AI72" s="407">
        <f>IF(AH72="","",IF(AH72="Leve",0.2,IF(AH72="Menor",0.4,IF(AH72="Moderado",0.6,IF(AH72="Mayor",0.8,IF(AH72="Catastrófico",1,))))))</f>
        <v>1</v>
      </c>
      <c r="AJ72" s="417" t="str">
        <f>IF(OR(AND(K72="Rara vez",AH72="Moderado"),AND(K72="Improbable",AH72="Moderado")),"Moderado",IF(OR(AND(K72="Rara vez",AH72="Mayor"),AND(K72="Improbable",AH72="Mayor"),AND(K72="Posible",AH72="Moderado"),AND(K72="Probable",AH72="Moderado")),"Alta",IF(OR(AND(K72="Rara vez",AH72="Catastrófico"),AND(K72="Improbable",AH72="Catastrófico"),AND(K72="Posible",AH72="Catastrófico"),AND(K72="Probable",AH72="Catastrófico"),AND(K72="Casi seguro",AH72="Catastrófico"),AND(K72="Posible",AH72="Moderado"),AND(K72="Probable",AH72="Moderado"),AND(K72="Casi seguro",AH72="Moderado"),AND(K72="Posible",AH72="Mayor"),AND(K72="Probable",AH72="Mayor"),AND(K72="Casi seguro",AH72="Mayor")),"Extremo",)))</f>
        <v>Extremo</v>
      </c>
      <c r="AK72" s="87">
        <v>1</v>
      </c>
      <c r="AL72" s="88" t="s">
        <v>417</v>
      </c>
      <c r="AM72" s="89" t="s">
        <v>200</v>
      </c>
      <c r="AN72" s="89">
        <f t="shared" si="16"/>
        <v>15</v>
      </c>
      <c r="AO72" s="89" t="s">
        <v>201</v>
      </c>
      <c r="AP72" s="89">
        <f t="shared" si="17"/>
        <v>15</v>
      </c>
      <c r="AQ72" s="89" t="s">
        <v>202</v>
      </c>
      <c r="AR72" s="89">
        <f t="shared" si="18"/>
        <v>15</v>
      </c>
      <c r="AS72" s="89" t="s">
        <v>235</v>
      </c>
      <c r="AT72" s="89">
        <f t="shared" si="19"/>
        <v>15</v>
      </c>
      <c r="AU72" s="89" t="s">
        <v>204</v>
      </c>
      <c r="AV72" s="89">
        <f t="shared" si="20"/>
        <v>15</v>
      </c>
      <c r="AW72" s="89" t="s">
        <v>205</v>
      </c>
      <c r="AX72" s="89">
        <f t="shared" si="21"/>
        <v>15</v>
      </c>
      <c r="AY72" s="89" t="s">
        <v>206</v>
      </c>
      <c r="AZ72" s="89">
        <f t="shared" si="22"/>
        <v>15</v>
      </c>
      <c r="BA72" s="90">
        <f t="shared" si="40"/>
        <v>105</v>
      </c>
      <c r="BB72" s="89" t="str">
        <f t="shared" si="41"/>
        <v>Fuerte</v>
      </c>
      <c r="BC72" s="89" t="s">
        <v>207</v>
      </c>
      <c r="BD72" s="89">
        <f t="shared" si="42"/>
        <v>100</v>
      </c>
      <c r="BE72" s="91" t="str">
        <f t="shared" si="43"/>
        <v>Fuerte</v>
      </c>
      <c r="BF72" s="403">
        <f>AVERAGE(BD72:BD77)</f>
        <v>75</v>
      </c>
      <c r="BG72" s="403" t="str">
        <f>IF(BF72=100,"Fuerte",IF(AND(BF72&lt;=99, BF72&gt;=50),"Moderado",IF(BF72&lt;50,"Débil")))</f>
        <v>Moderado</v>
      </c>
      <c r="BH72" s="398">
        <f>IF(BG72="Fuerte",(J72-2),IF(BG72="Moderado",(J72-1), IF(BG72="Débil",((J72-0)))))</f>
        <v>0</v>
      </c>
      <c r="BI72" s="398" t="str">
        <f>IF(BH72&lt;=0,"Rara vez",IF(BH72=1,"Rara vez",IF(BH72=2,"Improbable",IF(BH72=3,"Posible",IF(BH72=4,"Probable",IF(BH72=5,"Casi Seguro"))))))</f>
        <v>Rara vez</v>
      </c>
      <c r="BJ72" s="407">
        <f>IF(BI72="","",IF(BI72="Rara vez",0.2,IF(BI72="Improbable",0.4,IF(BI72="Posible",0.6,IF(BI72="Probable",0.8,IF(BI72="Casi seguro",1,))))))</f>
        <v>0.2</v>
      </c>
      <c r="BK72" s="398" t="str">
        <f>IFERROR(IF(AG72=5,"Moderado",IF(AG72=10,"Mayor",IF(AG72=20,"Catastrófico",0))),"")</f>
        <v>Catastrófico</v>
      </c>
      <c r="BL72" s="407">
        <f>IF(AH72="","",IF(AH72="Moderado",0.6,IF(AH72="Mayor",0.8,IF(AH72="Catastrófico",1,))))</f>
        <v>1</v>
      </c>
      <c r="BM72" s="398" t="str">
        <f>IF(OR(AND(KBI72="Rara vez",BK72="Moderado"),AND(BI72="Improbable",BK72="Moderado")),"Moderado",IF(OR(AND(BI72="Rara vez",BK72="Mayor"),AND(BI72="Improbable",BK72="Mayor"),AND(BI72="Posible",BK72="Moderado"),AND(BI72="Probable",BK72="Moderado")),"Alta",IF(OR(AND(BI72="Rara vez",BK72="Catastrófico"),AND(BI72="Improbable",BK72="Catastrófico"),AND(BI72="Posible",BK72="Catastrófico"),AND(BI72="Probable",BK72="Catastrófico"),AND(BI72="Casi seguro",BK72="Catastrófico"),AND(BI72="Posible",BK72="Moderado"),AND(BI72="Probable",BK72="Moderado"),AND(BI72="Casi seguro",BK72="Moderado"),AND(BI72="Posible",BK72="Mayor"),AND(BI72="Probable",BK72="Mayor"),AND(BI72="Casi seguro",BK72="Mayor")),"Extremo",)))</f>
        <v>Extremo</v>
      </c>
      <c r="BN72" s="91" t="s">
        <v>246</v>
      </c>
      <c r="BO72" s="87" t="s">
        <v>418</v>
      </c>
      <c r="BP72" s="117" t="s">
        <v>379</v>
      </c>
      <c r="BQ72" s="117" t="s">
        <v>380</v>
      </c>
      <c r="BR72" s="117" t="s">
        <v>381</v>
      </c>
      <c r="BS72" s="117" t="s">
        <v>382</v>
      </c>
      <c r="BT72" s="93" t="s">
        <v>419</v>
      </c>
      <c r="BU72" s="93" t="s">
        <v>420</v>
      </c>
      <c r="BV72" s="85"/>
      <c r="BW72" s="87"/>
      <c r="BX72" s="67"/>
      <c r="BY72" s="67"/>
      <c r="BZ72" s="67"/>
      <c r="CA72" s="67"/>
      <c r="CB72" s="67"/>
      <c r="CC72" s="67"/>
      <c r="CD72" s="67"/>
      <c r="CE72" s="67"/>
      <c r="CF72" s="67"/>
      <c r="CG72" s="67"/>
      <c r="CH72" s="67"/>
      <c r="CI72" s="67"/>
      <c r="CJ72" s="67"/>
      <c r="CK72" s="67"/>
      <c r="CL72" s="67"/>
      <c r="CM72" s="67"/>
      <c r="CN72" s="67"/>
      <c r="CO72" s="67"/>
      <c r="CP72" s="67"/>
      <c r="CQ72" s="67"/>
    </row>
    <row r="73" spans="1:95" ht="78.75" customHeight="1">
      <c r="A73" s="399"/>
      <c r="B73" s="399"/>
      <c r="C73" s="399"/>
      <c r="D73" s="399"/>
      <c r="E73" s="147" t="s">
        <v>385</v>
      </c>
      <c r="F73" s="95"/>
      <c r="G73" s="399"/>
      <c r="H73" s="399"/>
      <c r="I73" s="84" t="s">
        <v>308</v>
      </c>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86">
        <f t="shared" si="31"/>
        <v>5</v>
      </c>
      <c r="AH73" s="399"/>
      <c r="AI73" s="399"/>
      <c r="AJ73" s="399"/>
      <c r="AK73" s="87">
        <v>2</v>
      </c>
      <c r="AL73" s="88" t="s">
        <v>421</v>
      </c>
      <c r="AM73" s="89" t="s">
        <v>200</v>
      </c>
      <c r="AN73" s="89">
        <f t="shared" si="16"/>
        <v>15</v>
      </c>
      <c r="AO73" s="89" t="s">
        <v>201</v>
      </c>
      <c r="AP73" s="89">
        <f t="shared" si="17"/>
        <v>15</v>
      </c>
      <c r="AQ73" s="89" t="s">
        <v>202</v>
      </c>
      <c r="AR73" s="89">
        <f t="shared" si="18"/>
        <v>15</v>
      </c>
      <c r="AS73" s="89" t="s">
        <v>235</v>
      </c>
      <c r="AT73" s="89">
        <f t="shared" si="19"/>
        <v>15</v>
      </c>
      <c r="AU73" s="89" t="s">
        <v>204</v>
      </c>
      <c r="AV73" s="89">
        <f t="shared" si="20"/>
        <v>15</v>
      </c>
      <c r="AW73" s="89" t="s">
        <v>205</v>
      </c>
      <c r="AX73" s="89">
        <f t="shared" si="21"/>
        <v>15</v>
      </c>
      <c r="AY73" s="89" t="s">
        <v>206</v>
      </c>
      <c r="AZ73" s="89">
        <f t="shared" si="22"/>
        <v>15</v>
      </c>
      <c r="BA73" s="90">
        <f t="shared" si="40"/>
        <v>105</v>
      </c>
      <c r="BB73" s="89" t="str">
        <f t="shared" si="41"/>
        <v>Fuerte</v>
      </c>
      <c r="BC73" s="89" t="s">
        <v>207</v>
      </c>
      <c r="BD73" s="89">
        <f t="shared" si="42"/>
        <v>100</v>
      </c>
      <c r="BE73" s="91" t="str">
        <f t="shared" si="43"/>
        <v>Fuerte</v>
      </c>
      <c r="BF73" s="399"/>
      <c r="BG73" s="399"/>
      <c r="BH73" s="399"/>
      <c r="BI73" s="399"/>
      <c r="BJ73" s="399"/>
      <c r="BK73" s="399"/>
      <c r="BL73" s="399"/>
      <c r="BM73" s="399"/>
      <c r="BN73" s="91" t="s">
        <v>246</v>
      </c>
      <c r="BO73" s="87" t="s">
        <v>422</v>
      </c>
      <c r="BP73" s="117" t="s">
        <v>388</v>
      </c>
      <c r="BQ73" s="117" t="s">
        <v>217</v>
      </c>
      <c r="BR73" s="117" t="s">
        <v>389</v>
      </c>
      <c r="BS73" s="117" t="s">
        <v>390</v>
      </c>
      <c r="BT73" s="93" t="s">
        <v>419</v>
      </c>
      <c r="BU73" s="93" t="s">
        <v>420</v>
      </c>
      <c r="BV73" s="95"/>
      <c r="BW73" s="87"/>
      <c r="BX73" s="139"/>
      <c r="BY73" s="139"/>
      <c r="BZ73" s="139"/>
      <c r="CA73" s="139"/>
      <c r="CB73" s="139"/>
      <c r="CC73" s="139"/>
      <c r="CD73" s="139"/>
      <c r="CE73" s="139"/>
      <c r="CF73" s="139"/>
      <c r="CG73" s="139"/>
      <c r="CH73" s="139"/>
      <c r="CI73" s="139"/>
      <c r="CJ73" s="139"/>
      <c r="CK73" s="139"/>
      <c r="CL73" s="139"/>
      <c r="CM73" s="139"/>
      <c r="CN73" s="139"/>
      <c r="CO73" s="139"/>
      <c r="CP73" s="139"/>
      <c r="CQ73" s="139"/>
    </row>
    <row r="74" spans="1:95" ht="78.75" customHeight="1">
      <c r="A74" s="399"/>
      <c r="B74" s="399"/>
      <c r="C74" s="399"/>
      <c r="D74" s="399"/>
      <c r="E74" s="147" t="s">
        <v>391</v>
      </c>
      <c r="F74" s="95"/>
      <c r="G74" s="399"/>
      <c r="H74" s="399"/>
      <c r="I74" s="84" t="s">
        <v>219</v>
      </c>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86">
        <f t="shared" si="31"/>
        <v>5</v>
      </c>
      <c r="AH74" s="399"/>
      <c r="AI74" s="399"/>
      <c r="AJ74" s="399"/>
      <c r="AK74" s="87">
        <v>3</v>
      </c>
      <c r="AL74" s="88" t="s">
        <v>423</v>
      </c>
      <c r="AM74" s="89" t="s">
        <v>200</v>
      </c>
      <c r="AN74" s="89">
        <f t="shared" si="16"/>
        <v>15</v>
      </c>
      <c r="AO74" s="89" t="s">
        <v>201</v>
      </c>
      <c r="AP74" s="89">
        <f t="shared" si="17"/>
        <v>15</v>
      </c>
      <c r="AQ74" s="89" t="s">
        <v>393</v>
      </c>
      <c r="AR74" s="89">
        <f t="shared" si="18"/>
        <v>0</v>
      </c>
      <c r="AS74" s="89" t="s">
        <v>235</v>
      </c>
      <c r="AT74" s="89">
        <f t="shared" si="19"/>
        <v>15</v>
      </c>
      <c r="AU74" s="89" t="s">
        <v>204</v>
      </c>
      <c r="AV74" s="89">
        <f t="shared" si="20"/>
        <v>15</v>
      </c>
      <c r="AW74" s="89" t="s">
        <v>205</v>
      </c>
      <c r="AX74" s="89">
        <f t="shared" si="21"/>
        <v>15</v>
      </c>
      <c r="AY74" s="89" t="s">
        <v>206</v>
      </c>
      <c r="AZ74" s="89">
        <f t="shared" si="22"/>
        <v>15</v>
      </c>
      <c r="BA74" s="90">
        <f t="shared" si="40"/>
        <v>90</v>
      </c>
      <c r="BB74" s="89" t="str">
        <f t="shared" si="41"/>
        <v>Moderado</v>
      </c>
      <c r="BC74" s="89" t="s">
        <v>297</v>
      </c>
      <c r="BD74" s="89">
        <f t="shared" si="42"/>
        <v>50</v>
      </c>
      <c r="BE74" s="91" t="str">
        <f t="shared" si="43"/>
        <v>Moderado</v>
      </c>
      <c r="BF74" s="399"/>
      <c r="BG74" s="399"/>
      <c r="BH74" s="399"/>
      <c r="BI74" s="399"/>
      <c r="BJ74" s="399"/>
      <c r="BK74" s="399"/>
      <c r="BL74" s="399"/>
      <c r="BM74" s="399"/>
      <c r="BN74" s="91" t="s">
        <v>246</v>
      </c>
      <c r="BO74" s="87" t="s">
        <v>424</v>
      </c>
      <c r="BP74" s="117" t="s">
        <v>395</v>
      </c>
      <c r="BQ74" s="117" t="s">
        <v>396</v>
      </c>
      <c r="BR74" s="117" t="s">
        <v>389</v>
      </c>
      <c r="BS74" s="117" t="s">
        <v>390</v>
      </c>
      <c r="BT74" s="93" t="s">
        <v>419</v>
      </c>
      <c r="BU74" s="93" t="s">
        <v>420</v>
      </c>
      <c r="BV74" s="95"/>
      <c r="BW74" s="87"/>
      <c r="BX74" s="139"/>
      <c r="BY74" s="139"/>
      <c r="BZ74" s="139"/>
      <c r="CA74" s="139"/>
      <c r="CB74" s="139"/>
      <c r="CC74" s="139"/>
      <c r="CD74" s="139"/>
      <c r="CE74" s="139"/>
      <c r="CF74" s="139"/>
      <c r="CG74" s="139"/>
      <c r="CH74" s="139"/>
      <c r="CI74" s="139"/>
      <c r="CJ74" s="139"/>
      <c r="CK74" s="139"/>
      <c r="CL74" s="139"/>
      <c r="CM74" s="139"/>
      <c r="CN74" s="139"/>
      <c r="CO74" s="139"/>
      <c r="CP74" s="139"/>
      <c r="CQ74" s="139"/>
    </row>
    <row r="75" spans="1:95" ht="78.75" customHeight="1">
      <c r="A75" s="399"/>
      <c r="B75" s="399"/>
      <c r="C75" s="399"/>
      <c r="D75" s="399"/>
      <c r="E75" s="147" t="s">
        <v>425</v>
      </c>
      <c r="F75" s="95"/>
      <c r="G75" s="399"/>
      <c r="H75" s="399"/>
      <c r="I75" s="84"/>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86">
        <f t="shared" si="31"/>
        <v>5</v>
      </c>
      <c r="AH75" s="399"/>
      <c r="AI75" s="399"/>
      <c r="AJ75" s="399"/>
      <c r="AK75" s="87">
        <v>4</v>
      </c>
      <c r="AL75" s="88" t="s">
        <v>426</v>
      </c>
      <c r="AM75" s="89" t="s">
        <v>200</v>
      </c>
      <c r="AN75" s="89">
        <f t="shared" si="16"/>
        <v>15</v>
      </c>
      <c r="AO75" s="89" t="s">
        <v>201</v>
      </c>
      <c r="AP75" s="89">
        <f t="shared" si="17"/>
        <v>15</v>
      </c>
      <c r="AQ75" s="89" t="s">
        <v>393</v>
      </c>
      <c r="AR75" s="89">
        <f t="shared" si="18"/>
        <v>0</v>
      </c>
      <c r="AS75" s="89" t="s">
        <v>235</v>
      </c>
      <c r="AT75" s="89">
        <f t="shared" si="19"/>
        <v>15</v>
      </c>
      <c r="AU75" s="89" t="s">
        <v>204</v>
      </c>
      <c r="AV75" s="89">
        <f t="shared" si="20"/>
        <v>15</v>
      </c>
      <c r="AW75" s="89" t="s">
        <v>205</v>
      </c>
      <c r="AX75" s="89">
        <f t="shared" si="21"/>
        <v>15</v>
      </c>
      <c r="AY75" s="89" t="s">
        <v>206</v>
      </c>
      <c r="AZ75" s="89">
        <f t="shared" si="22"/>
        <v>15</v>
      </c>
      <c r="BA75" s="90">
        <f t="shared" si="40"/>
        <v>90</v>
      </c>
      <c r="BB75" s="89" t="str">
        <f t="shared" si="41"/>
        <v>Moderado</v>
      </c>
      <c r="BC75" s="89" t="s">
        <v>297</v>
      </c>
      <c r="BD75" s="89">
        <f t="shared" si="42"/>
        <v>50</v>
      </c>
      <c r="BE75" s="91" t="str">
        <f t="shared" si="43"/>
        <v>Moderado</v>
      </c>
      <c r="BF75" s="399"/>
      <c r="BG75" s="399"/>
      <c r="BH75" s="399"/>
      <c r="BI75" s="399"/>
      <c r="BJ75" s="399"/>
      <c r="BK75" s="399"/>
      <c r="BL75" s="399"/>
      <c r="BM75" s="399"/>
      <c r="BN75" s="91" t="s">
        <v>246</v>
      </c>
      <c r="BO75" s="87" t="s">
        <v>427</v>
      </c>
      <c r="BP75" s="117" t="s">
        <v>400</v>
      </c>
      <c r="BQ75" s="117" t="s">
        <v>217</v>
      </c>
      <c r="BR75" s="117" t="s">
        <v>381</v>
      </c>
      <c r="BS75" s="117" t="s">
        <v>390</v>
      </c>
      <c r="BT75" s="93" t="s">
        <v>419</v>
      </c>
      <c r="BU75" s="93" t="s">
        <v>420</v>
      </c>
      <c r="BV75" s="96"/>
      <c r="BW75" s="87"/>
      <c r="BX75" s="139"/>
      <c r="BY75" s="139"/>
      <c r="BZ75" s="139"/>
      <c r="CA75" s="139"/>
      <c r="CB75" s="139"/>
      <c r="CC75" s="139"/>
      <c r="CD75" s="139"/>
      <c r="CE75" s="139"/>
      <c r="CF75" s="139"/>
      <c r="CG75" s="139"/>
      <c r="CH75" s="139"/>
      <c r="CI75" s="139"/>
      <c r="CJ75" s="139"/>
      <c r="CK75" s="139"/>
      <c r="CL75" s="139"/>
      <c r="CM75" s="139"/>
      <c r="CN75" s="139"/>
      <c r="CO75" s="139"/>
      <c r="CP75" s="139"/>
      <c r="CQ75" s="139"/>
    </row>
    <row r="76" spans="1:95" ht="78.75" customHeight="1">
      <c r="A76" s="399"/>
      <c r="B76" s="399"/>
      <c r="C76" s="399"/>
      <c r="D76" s="399"/>
      <c r="E76" s="95"/>
      <c r="F76" s="95"/>
      <c r="G76" s="399"/>
      <c r="H76" s="399"/>
      <c r="I76" s="84"/>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c r="AG76" s="86">
        <f t="shared" si="31"/>
        <v>5</v>
      </c>
      <c r="AH76" s="399"/>
      <c r="AI76" s="399"/>
      <c r="AJ76" s="399"/>
      <c r="AK76" s="87">
        <v>5</v>
      </c>
      <c r="AL76" s="88" t="s">
        <v>231</v>
      </c>
      <c r="AM76" s="89"/>
      <c r="AN76" s="89" t="str">
        <f t="shared" si="16"/>
        <v/>
      </c>
      <c r="AO76" s="89"/>
      <c r="AP76" s="89" t="str">
        <f t="shared" si="17"/>
        <v/>
      </c>
      <c r="AQ76" s="89"/>
      <c r="AR76" s="89" t="str">
        <f t="shared" si="18"/>
        <v/>
      </c>
      <c r="AS76" s="89"/>
      <c r="AT76" s="89" t="str">
        <f t="shared" si="19"/>
        <v/>
      </c>
      <c r="AU76" s="89"/>
      <c r="AV76" s="89" t="str">
        <f t="shared" si="20"/>
        <v/>
      </c>
      <c r="AW76" s="89"/>
      <c r="AX76" s="89" t="str">
        <f t="shared" si="21"/>
        <v/>
      </c>
      <c r="AY76" s="89"/>
      <c r="AZ76" s="89" t="str">
        <f t="shared" si="22"/>
        <v/>
      </c>
      <c r="BA76" s="90"/>
      <c r="BB76" s="89"/>
      <c r="BC76" s="89"/>
      <c r="BD76" s="89"/>
      <c r="BE76" s="91"/>
      <c r="BF76" s="399"/>
      <c r="BG76" s="399"/>
      <c r="BH76" s="399"/>
      <c r="BI76" s="399"/>
      <c r="BJ76" s="399"/>
      <c r="BK76" s="399"/>
      <c r="BL76" s="399"/>
      <c r="BM76" s="399"/>
      <c r="BN76" s="91"/>
      <c r="BO76" s="87"/>
      <c r="BP76" s="87"/>
      <c r="BQ76" s="87"/>
      <c r="BR76" s="87"/>
      <c r="BS76" s="87"/>
      <c r="BT76" s="93"/>
      <c r="BU76" s="93"/>
      <c r="BV76" s="87"/>
      <c r="BW76" s="87"/>
      <c r="BX76" s="139"/>
      <c r="BY76" s="139"/>
      <c r="BZ76" s="139"/>
      <c r="CA76" s="139"/>
      <c r="CB76" s="139"/>
      <c r="CC76" s="139"/>
      <c r="CD76" s="139"/>
      <c r="CE76" s="139"/>
      <c r="CF76" s="139"/>
      <c r="CG76" s="139"/>
      <c r="CH76" s="139"/>
      <c r="CI76" s="139"/>
      <c r="CJ76" s="139"/>
      <c r="CK76" s="139"/>
      <c r="CL76" s="139"/>
      <c r="CM76" s="139"/>
      <c r="CN76" s="139"/>
      <c r="CO76" s="139"/>
      <c r="CP76" s="139"/>
      <c r="CQ76" s="139"/>
    </row>
    <row r="77" spans="1:95" ht="78.75" customHeight="1">
      <c r="A77" s="400"/>
      <c r="B77" s="400"/>
      <c r="C77" s="400"/>
      <c r="D77" s="400"/>
      <c r="E77" s="96"/>
      <c r="F77" s="96"/>
      <c r="G77" s="400"/>
      <c r="H77" s="400"/>
      <c r="I77" s="84"/>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86">
        <f t="shared" si="31"/>
        <v>5</v>
      </c>
      <c r="AH77" s="400"/>
      <c r="AI77" s="400"/>
      <c r="AJ77" s="400"/>
      <c r="AK77" s="87">
        <v>6</v>
      </c>
      <c r="AL77" s="88" t="s">
        <v>231</v>
      </c>
      <c r="AM77" s="89"/>
      <c r="AN77" s="89" t="str">
        <f t="shared" si="16"/>
        <v/>
      </c>
      <c r="AO77" s="89"/>
      <c r="AP77" s="89" t="str">
        <f t="shared" si="17"/>
        <v/>
      </c>
      <c r="AQ77" s="89"/>
      <c r="AR77" s="89" t="str">
        <f t="shared" si="18"/>
        <v/>
      </c>
      <c r="AS77" s="89"/>
      <c r="AT77" s="89" t="str">
        <f t="shared" si="19"/>
        <v/>
      </c>
      <c r="AU77" s="89"/>
      <c r="AV77" s="89" t="str">
        <f t="shared" si="20"/>
        <v/>
      </c>
      <c r="AW77" s="89"/>
      <c r="AX77" s="89" t="str">
        <f t="shared" si="21"/>
        <v/>
      </c>
      <c r="AY77" s="89"/>
      <c r="AZ77" s="89" t="str">
        <f t="shared" si="22"/>
        <v/>
      </c>
      <c r="BA77" s="90"/>
      <c r="BB77" s="89"/>
      <c r="BC77" s="89"/>
      <c r="BD77" s="89"/>
      <c r="BE77" s="91"/>
      <c r="BF77" s="400"/>
      <c r="BG77" s="400"/>
      <c r="BH77" s="400"/>
      <c r="BI77" s="400"/>
      <c r="BJ77" s="400"/>
      <c r="BK77" s="400"/>
      <c r="BL77" s="400"/>
      <c r="BM77" s="400"/>
      <c r="BN77" s="91"/>
      <c r="BO77" s="87"/>
      <c r="BP77" s="87"/>
      <c r="BQ77" s="87"/>
      <c r="BR77" s="87"/>
      <c r="BS77" s="87"/>
      <c r="BT77" s="93"/>
      <c r="BU77" s="93"/>
      <c r="BV77" s="87"/>
      <c r="BW77" s="87"/>
      <c r="BX77" s="139"/>
      <c r="BY77" s="139"/>
      <c r="BZ77" s="139"/>
      <c r="CA77" s="139"/>
      <c r="CB77" s="139"/>
      <c r="CC77" s="139"/>
      <c r="CD77" s="139"/>
      <c r="CE77" s="139"/>
      <c r="CF77" s="139"/>
      <c r="CG77" s="139"/>
      <c r="CH77" s="139"/>
      <c r="CI77" s="139"/>
      <c r="CJ77" s="139"/>
      <c r="CK77" s="139"/>
      <c r="CL77" s="139"/>
      <c r="CM77" s="139"/>
      <c r="CN77" s="139"/>
      <c r="CO77" s="139"/>
      <c r="CP77" s="139"/>
      <c r="CQ77" s="139"/>
    </row>
    <row r="78" spans="1:95" ht="78.75" customHeight="1">
      <c r="A78" s="411">
        <v>13</v>
      </c>
      <c r="B78" s="411" t="s">
        <v>428</v>
      </c>
      <c r="C78" s="411" t="s">
        <v>429</v>
      </c>
      <c r="D78" s="411" t="s">
        <v>430</v>
      </c>
      <c r="E78" s="95" t="s">
        <v>431</v>
      </c>
      <c r="F78" s="95" t="s">
        <v>432</v>
      </c>
      <c r="G78" s="411" t="s">
        <v>433</v>
      </c>
      <c r="H78" s="411" t="s">
        <v>195</v>
      </c>
      <c r="I78" s="411" t="s">
        <v>434</v>
      </c>
      <c r="J78" s="411">
        <v>2</v>
      </c>
      <c r="K78" s="417" t="str">
        <f>IF(J78&lt;=0,"",IF(J78=1,"Rara vez",IF(J78=2,"Improbable",IF(J78=3,"Posible",IF(J78=4,"Probable",IF(J78=5,"Casi Seguro"))))))</f>
        <v>Improbable</v>
      </c>
      <c r="L78" s="407">
        <f>IF(K78="","",IF(K78="Rara vez",0.2,IF(K78="Improbable",0.4,IF(K78="Posible",0.6,IF(K78="Probable",0.8,IF(K78="Casi seguro",1,))))))</f>
        <v>0.4</v>
      </c>
      <c r="M78" s="407" t="s">
        <v>197</v>
      </c>
      <c r="N78" s="407" t="s">
        <v>198</v>
      </c>
      <c r="O78" s="407" t="s">
        <v>198</v>
      </c>
      <c r="P78" s="407" t="s">
        <v>197</v>
      </c>
      <c r="Q78" s="407" t="s">
        <v>197</v>
      </c>
      <c r="R78" s="407" t="s">
        <v>198</v>
      </c>
      <c r="S78" s="407" t="s">
        <v>197</v>
      </c>
      <c r="T78" s="407" t="s">
        <v>198</v>
      </c>
      <c r="U78" s="407" t="s">
        <v>197</v>
      </c>
      <c r="V78" s="407" t="s">
        <v>197</v>
      </c>
      <c r="W78" s="407" t="s">
        <v>197</v>
      </c>
      <c r="X78" s="407" t="s">
        <v>197</v>
      </c>
      <c r="Y78" s="407" t="s">
        <v>197</v>
      </c>
      <c r="Z78" s="407" t="s">
        <v>197</v>
      </c>
      <c r="AA78" s="407" t="s">
        <v>197</v>
      </c>
      <c r="AB78" s="407" t="s">
        <v>198</v>
      </c>
      <c r="AC78" s="407" t="s">
        <v>198</v>
      </c>
      <c r="AD78" s="407" t="s">
        <v>198</v>
      </c>
      <c r="AE78" s="407" t="s">
        <v>198</v>
      </c>
      <c r="AF78" s="436">
        <f>IF(AB78="Si","19",COUNTIF(M78:AE79,"si"))</f>
        <v>11</v>
      </c>
      <c r="AG78" s="86">
        <f t="shared" si="31"/>
        <v>10</v>
      </c>
      <c r="AH78" s="417" t="str">
        <f>IF(AG78=5,"Moderado",IF(AG78=10,"Mayor",IF(AG78=20,"Catastrófico",0)))</f>
        <v>Mayor</v>
      </c>
      <c r="AI78" s="407">
        <f>IF(AH78="","",IF(AH78="Leve",0.2,IF(AH78="Menor",0.4,IF(AH78="Moderado",0.6,IF(AH78="Mayor",0.8,IF(AH78="Catastrófico",1,))))))</f>
        <v>0.8</v>
      </c>
      <c r="AJ78" s="417"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87">
        <v>1</v>
      </c>
      <c r="AL78" s="88" t="s">
        <v>435</v>
      </c>
      <c r="AM78" s="89" t="s">
        <v>200</v>
      </c>
      <c r="AN78" s="89">
        <f t="shared" si="16"/>
        <v>15</v>
      </c>
      <c r="AO78" s="89" t="s">
        <v>201</v>
      </c>
      <c r="AP78" s="89">
        <f t="shared" si="17"/>
        <v>15</v>
      </c>
      <c r="AQ78" s="89" t="s">
        <v>202</v>
      </c>
      <c r="AR78" s="89">
        <f t="shared" si="18"/>
        <v>15</v>
      </c>
      <c r="AS78" s="89" t="s">
        <v>203</v>
      </c>
      <c r="AT78" s="89">
        <f t="shared" si="19"/>
        <v>10</v>
      </c>
      <c r="AU78" s="89" t="s">
        <v>204</v>
      </c>
      <c r="AV78" s="89">
        <f t="shared" si="20"/>
        <v>15</v>
      </c>
      <c r="AW78" s="89" t="s">
        <v>205</v>
      </c>
      <c r="AX78" s="89">
        <f t="shared" si="21"/>
        <v>15</v>
      </c>
      <c r="AY78" s="89" t="s">
        <v>206</v>
      </c>
      <c r="AZ78" s="89">
        <f t="shared" si="22"/>
        <v>15</v>
      </c>
      <c r="BA78" s="90">
        <f t="shared" ref="BA78:BA79" si="44">SUM(AN78,AP78,AR78,AT78,AV78,AX78,AZ78)</f>
        <v>100</v>
      </c>
      <c r="BB78" s="89" t="str">
        <f t="shared" ref="BB78:BB79" si="45">IF(BA78&gt;=96,"Fuerte",IF(AND(BA78&gt;=86, BA78&lt;96),"Moderado",IF(BA78&lt;86,"Débil")))</f>
        <v>Fuerte</v>
      </c>
      <c r="BC78" s="89" t="s">
        <v>297</v>
      </c>
      <c r="BD78" s="89">
        <f t="shared" ref="BD78:BD79" si="46">VALUE(IF(OR(AND(BB78="Fuerte",BC78="Fuerte")),"100",IF(OR(AND(BB78="Fuerte",BC78="Moderado"),AND(BB78="Moderado",BC78="Fuerte"),AND(BB78="Moderado",BC78="Moderado")),"50",IF(OR(AND(BB78="Fuerte",BC78="Débil"),AND(BB78="Moderado",BC78="Débil"),AND(BB78="Débil",BC78="Fuerte"),AND(BB78="Débil",BC78="Moderado"),AND(BB78="Débil",BC78="Débil")),"0",))))</f>
        <v>50</v>
      </c>
      <c r="BE78" s="91" t="str">
        <f t="shared" ref="BE78:BE79" si="47">IF(BD78=100,"Fuerte",IF(BD78=50,"Moderado",IF(BD78=0,"Débil")))</f>
        <v>Moderado</v>
      </c>
      <c r="BF78" s="403">
        <f>AVERAGE(BD78:BD83)</f>
        <v>75</v>
      </c>
      <c r="BG78" s="403" t="str">
        <f>IF(BF78=100,"Fuerte",IF(AND(BF78&lt;=99, BF78&gt;=50),"Moderado",IF(BF78&lt;50,"Débil")))</f>
        <v>Moderado</v>
      </c>
      <c r="BH78" s="398">
        <f>IF(BG78="Fuerte",(J78-2),IF(BG78="Moderado",(J78-1), IF(BG78="Débil",((J78-0)))))</f>
        <v>1</v>
      </c>
      <c r="BI78" s="398" t="str">
        <f>IF(BH78&lt;=0,"Rara vez",IF(BH78=1,"Rara vez",IF(BH78=2,"Improbable",IF(BH78=3,"Posible",IF(BH78=4,"Probable",IF(BH78=5,"Casi Seguro"))))))</f>
        <v>Rara vez</v>
      </c>
      <c r="BJ78" s="407">
        <f>IF(BI78="","",IF(BI78="Rara vez",0.2,IF(BI78="Improbable",0.4,IF(BI78="Posible",0.6,IF(BI78="Probable",0.8,IF(BI78="Casi seguro",1,))))))</f>
        <v>0.2</v>
      </c>
      <c r="BK78" s="398" t="str">
        <f>IFERROR(IF(AG78=5,"Moderado",IF(AG78=10,"Mayor",IF(AG78=20,"Catastrófico",0))),"")</f>
        <v>Mayor</v>
      </c>
      <c r="BL78" s="407">
        <f>IF(AH78="","",IF(AH78="Moderado",0.6,IF(AH78="Mayor",0.8,IF(AH78="Catastrófico",1,))))</f>
        <v>0.8</v>
      </c>
      <c r="BM78" s="398" t="str">
        <f>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91" t="s">
        <v>246</v>
      </c>
      <c r="BO78" s="148" t="s">
        <v>436</v>
      </c>
      <c r="BP78" s="87" t="s">
        <v>437</v>
      </c>
      <c r="BQ78" s="87" t="s">
        <v>438</v>
      </c>
      <c r="BR78" s="87" t="s">
        <v>439</v>
      </c>
      <c r="BS78" s="87" t="s">
        <v>440</v>
      </c>
      <c r="BT78" s="93" t="s">
        <v>441</v>
      </c>
      <c r="BU78" s="93" t="s">
        <v>442</v>
      </c>
      <c r="BV78" s="85"/>
      <c r="BW78" s="87"/>
      <c r="BX78" s="67"/>
      <c r="BY78" s="67"/>
      <c r="BZ78" s="67"/>
      <c r="CA78" s="67"/>
      <c r="CB78" s="67"/>
      <c r="CC78" s="67"/>
      <c r="CD78" s="67"/>
      <c r="CE78" s="67"/>
      <c r="CF78" s="67"/>
      <c r="CG78" s="67"/>
      <c r="CH78" s="67"/>
      <c r="CI78" s="67"/>
      <c r="CJ78" s="67"/>
      <c r="CK78" s="67"/>
      <c r="CL78" s="67"/>
      <c r="CM78" s="67"/>
      <c r="CN78" s="67"/>
      <c r="CO78" s="67"/>
      <c r="CP78" s="67"/>
      <c r="CQ78" s="67"/>
    </row>
    <row r="79" spans="1:95" ht="78.75" customHeight="1">
      <c r="A79" s="399"/>
      <c r="B79" s="399"/>
      <c r="C79" s="399"/>
      <c r="D79" s="399"/>
      <c r="E79" s="95"/>
      <c r="F79" s="95"/>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86">
        <f t="shared" si="31"/>
        <v>5</v>
      </c>
      <c r="AH79" s="399"/>
      <c r="AI79" s="399"/>
      <c r="AJ79" s="399"/>
      <c r="AK79" s="87">
        <v>2</v>
      </c>
      <c r="AL79" s="88" t="s">
        <v>443</v>
      </c>
      <c r="AM79" s="89" t="s">
        <v>200</v>
      </c>
      <c r="AN79" s="89">
        <f t="shared" si="16"/>
        <v>15</v>
      </c>
      <c r="AO79" s="89" t="s">
        <v>201</v>
      </c>
      <c r="AP79" s="89">
        <f t="shared" si="17"/>
        <v>15</v>
      </c>
      <c r="AQ79" s="89" t="s">
        <v>202</v>
      </c>
      <c r="AR79" s="89">
        <f t="shared" si="18"/>
        <v>15</v>
      </c>
      <c r="AS79" s="89" t="s">
        <v>235</v>
      </c>
      <c r="AT79" s="89">
        <f t="shared" si="19"/>
        <v>15</v>
      </c>
      <c r="AU79" s="89" t="s">
        <v>204</v>
      </c>
      <c r="AV79" s="89">
        <f t="shared" si="20"/>
        <v>15</v>
      </c>
      <c r="AW79" s="89" t="s">
        <v>205</v>
      </c>
      <c r="AX79" s="89">
        <f t="shared" si="21"/>
        <v>15</v>
      </c>
      <c r="AY79" s="89" t="s">
        <v>206</v>
      </c>
      <c r="AZ79" s="89">
        <f t="shared" si="22"/>
        <v>15</v>
      </c>
      <c r="BA79" s="90">
        <f t="shared" si="44"/>
        <v>105</v>
      </c>
      <c r="BB79" s="89" t="str">
        <f t="shared" si="45"/>
        <v>Fuerte</v>
      </c>
      <c r="BC79" s="89" t="s">
        <v>207</v>
      </c>
      <c r="BD79" s="89">
        <f t="shared" si="46"/>
        <v>100</v>
      </c>
      <c r="BE79" s="91" t="str">
        <f t="shared" si="47"/>
        <v>Fuerte</v>
      </c>
      <c r="BF79" s="399"/>
      <c r="BG79" s="399"/>
      <c r="BH79" s="399"/>
      <c r="BI79" s="399"/>
      <c r="BJ79" s="399"/>
      <c r="BK79" s="399"/>
      <c r="BL79" s="399"/>
      <c r="BM79" s="399"/>
      <c r="BN79" s="91" t="s">
        <v>246</v>
      </c>
      <c r="BO79" s="135" t="s">
        <v>444</v>
      </c>
      <c r="BP79" s="87" t="s">
        <v>437</v>
      </c>
      <c r="BQ79" s="87" t="s">
        <v>438</v>
      </c>
      <c r="BR79" s="87" t="s">
        <v>439</v>
      </c>
      <c r="BS79" s="87" t="s">
        <v>440</v>
      </c>
      <c r="BT79" s="93" t="s">
        <v>441</v>
      </c>
      <c r="BU79" s="93" t="s">
        <v>442</v>
      </c>
      <c r="BV79" s="96"/>
      <c r="BW79" s="87"/>
      <c r="BX79" s="139"/>
      <c r="BY79" s="139"/>
      <c r="BZ79" s="139"/>
      <c r="CA79" s="139"/>
      <c r="CB79" s="139"/>
      <c r="CC79" s="139"/>
      <c r="CD79" s="139"/>
      <c r="CE79" s="139"/>
      <c r="CF79" s="139"/>
      <c r="CG79" s="139"/>
      <c r="CH79" s="139"/>
      <c r="CI79" s="139"/>
      <c r="CJ79" s="139"/>
      <c r="CK79" s="139"/>
      <c r="CL79" s="139"/>
      <c r="CM79" s="139"/>
      <c r="CN79" s="139"/>
      <c r="CO79" s="139"/>
      <c r="CP79" s="139"/>
      <c r="CQ79" s="139"/>
    </row>
    <row r="80" spans="1:95" ht="78.75" customHeight="1">
      <c r="A80" s="399"/>
      <c r="B80" s="399"/>
      <c r="C80" s="399"/>
      <c r="D80" s="399"/>
      <c r="E80" s="95"/>
      <c r="F80" s="95"/>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86">
        <f t="shared" si="31"/>
        <v>5</v>
      </c>
      <c r="AH80" s="399"/>
      <c r="AI80" s="399"/>
      <c r="AJ80" s="399"/>
      <c r="AK80" s="87">
        <v>3</v>
      </c>
      <c r="AL80" s="88" t="s">
        <v>231</v>
      </c>
      <c r="AM80" s="89"/>
      <c r="AN80" s="89" t="str">
        <f t="shared" si="16"/>
        <v/>
      </c>
      <c r="AO80" s="89"/>
      <c r="AP80" s="89" t="str">
        <f t="shared" si="17"/>
        <v/>
      </c>
      <c r="AQ80" s="89"/>
      <c r="AR80" s="89" t="str">
        <f t="shared" si="18"/>
        <v/>
      </c>
      <c r="AS80" s="89"/>
      <c r="AT80" s="89" t="str">
        <f t="shared" si="19"/>
        <v/>
      </c>
      <c r="AU80" s="89"/>
      <c r="AV80" s="89" t="str">
        <f t="shared" si="20"/>
        <v/>
      </c>
      <c r="AW80" s="89"/>
      <c r="AX80" s="89" t="str">
        <f t="shared" si="21"/>
        <v/>
      </c>
      <c r="AY80" s="89"/>
      <c r="AZ80" s="89" t="str">
        <f t="shared" si="22"/>
        <v/>
      </c>
      <c r="BA80" s="90"/>
      <c r="BB80" s="89"/>
      <c r="BC80" s="89"/>
      <c r="BD80" s="89"/>
      <c r="BE80" s="91"/>
      <c r="BF80" s="399"/>
      <c r="BG80" s="399"/>
      <c r="BH80" s="399"/>
      <c r="BI80" s="399"/>
      <c r="BJ80" s="399"/>
      <c r="BK80" s="399"/>
      <c r="BL80" s="399"/>
      <c r="BM80" s="399"/>
      <c r="BN80" s="91"/>
      <c r="BO80" s="87"/>
      <c r="BP80" s="87"/>
      <c r="BQ80" s="87"/>
      <c r="BR80" s="87"/>
      <c r="BS80" s="87"/>
      <c r="BT80" s="93"/>
      <c r="BU80" s="93"/>
      <c r="BV80" s="87"/>
      <c r="BW80" s="87"/>
      <c r="BX80" s="139"/>
      <c r="BY80" s="139"/>
      <c r="BZ80" s="139"/>
      <c r="CA80" s="139"/>
      <c r="CB80" s="139"/>
      <c r="CC80" s="139"/>
      <c r="CD80" s="139"/>
      <c r="CE80" s="139"/>
      <c r="CF80" s="139"/>
      <c r="CG80" s="139"/>
      <c r="CH80" s="139"/>
      <c r="CI80" s="139"/>
      <c r="CJ80" s="139"/>
      <c r="CK80" s="139"/>
      <c r="CL80" s="139"/>
      <c r="CM80" s="139"/>
      <c r="CN80" s="139"/>
      <c r="CO80" s="139"/>
      <c r="CP80" s="139"/>
      <c r="CQ80" s="139"/>
    </row>
    <row r="81" spans="1:95" ht="78.75" customHeight="1">
      <c r="A81" s="399"/>
      <c r="B81" s="399"/>
      <c r="C81" s="399"/>
      <c r="D81" s="399"/>
      <c r="E81" s="95"/>
      <c r="F81" s="95"/>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86">
        <f t="shared" si="31"/>
        <v>5</v>
      </c>
      <c r="AH81" s="399"/>
      <c r="AI81" s="399"/>
      <c r="AJ81" s="399"/>
      <c r="AK81" s="87">
        <v>4</v>
      </c>
      <c r="AL81" s="88" t="s">
        <v>231</v>
      </c>
      <c r="AM81" s="89"/>
      <c r="AN81" s="89" t="str">
        <f t="shared" si="16"/>
        <v/>
      </c>
      <c r="AO81" s="89"/>
      <c r="AP81" s="89" t="str">
        <f t="shared" si="17"/>
        <v/>
      </c>
      <c r="AQ81" s="89"/>
      <c r="AR81" s="89" t="str">
        <f t="shared" si="18"/>
        <v/>
      </c>
      <c r="AS81" s="89"/>
      <c r="AT81" s="89" t="str">
        <f t="shared" si="19"/>
        <v/>
      </c>
      <c r="AU81" s="89"/>
      <c r="AV81" s="89" t="str">
        <f t="shared" si="20"/>
        <v/>
      </c>
      <c r="AW81" s="89"/>
      <c r="AX81" s="89" t="str">
        <f t="shared" si="21"/>
        <v/>
      </c>
      <c r="AY81" s="89"/>
      <c r="AZ81" s="89" t="str">
        <f t="shared" si="22"/>
        <v/>
      </c>
      <c r="BA81" s="90"/>
      <c r="BB81" s="89"/>
      <c r="BC81" s="89"/>
      <c r="BD81" s="89"/>
      <c r="BE81" s="91"/>
      <c r="BF81" s="399"/>
      <c r="BG81" s="399"/>
      <c r="BH81" s="399"/>
      <c r="BI81" s="399"/>
      <c r="BJ81" s="399"/>
      <c r="BK81" s="399"/>
      <c r="BL81" s="399"/>
      <c r="BM81" s="399"/>
      <c r="BN81" s="91"/>
      <c r="BO81" s="87"/>
      <c r="BP81" s="87"/>
      <c r="BQ81" s="87"/>
      <c r="BR81" s="87"/>
      <c r="BS81" s="87"/>
      <c r="BT81" s="93"/>
      <c r="BU81" s="93"/>
      <c r="BV81" s="87"/>
      <c r="BW81" s="87"/>
      <c r="BX81" s="139"/>
      <c r="BY81" s="139"/>
      <c r="BZ81" s="139"/>
      <c r="CA81" s="139"/>
      <c r="CB81" s="139"/>
      <c r="CC81" s="139"/>
      <c r="CD81" s="139"/>
      <c r="CE81" s="139"/>
      <c r="CF81" s="139"/>
      <c r="CG81" s="139"/>
      <c r="CH81" s="139"/>
      <c r="CI81" s="139"/>
      <c r="CJ81" s="139"/>
      <c r="CK81" s="139"/>
      <c r="CL81" s="139"/>
      <c r="CM81" s="139"/>
      <c r="CN81" s="139"/>
      <c r="CO81" s="139"/>
      <c r="CP81" s="139"/>
      <c r="CQ81" s="139"/>
    </row>
    <row r="82" spans="1:95" ht="78.75" customHeight="1">
      <c r="A82" s="399"/>
      <c r="B82" s="399"/>
      <c r="C82" s="399"/>
      <c r="D82" s="399"/>
      <c r="E82" s="95"/>
      <c r="F82" s="95"/>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86">
        <f t="shared" si="31"/>
        <v>5</v>
      </c>
      <c r="AH82" s="399"/>
      <c r="AI82" s="399"/>
      <c r="AJ82" s="399"/>
      <c r="AK82" s="87">
        <v>5</v>
      </c>
      <c r="AL82" s="88" t="s">
        <v>231</v>
      </c>
      <c r="AM82" s="89"/>
      <c r="AN82" s="89" t="str">
        <f t="shared" si="16"/>
        <v/>
      </c>
      <c r="AO82" s="89"/>
      <c r="AP82" s="89" t="str">
        <f t="shared" si="17"/>
        <v/>
      </c>
      <c r="AQ82" s="89"/>
      <c r="AR82" s="89" t="str">
        <f t="shared" si="18"/>
        <v/>
      </c>
      <c r="AS82" s="89"/>
      <c r="AT82" s="89" t="str">
        <f t="shared" si="19"/>
        <v/>
      </c>
      <c r="AU82" s="89"/>
      <c r="AV82" s="89" t="str">
        <f t="shared" si="20"/>
        <v/>
      </c>
      <c r="AW82" s="89"/>
      <c r="AX82" s="89" t="str">
        <f t="shared" si="21"/>
        <v/>
      </c>
      <c r="AY82" s="89"/>
      <c r="AZ82" s="89" t="str">
        <f t="shared" si="22"/>
        <v/>
      </c>
      <c r="BA82" s="90"/>
      <c r="BB82" s="89"/>
      <c r="BC82" s="89"/>
      <c r="BD82" s="89"/>
      <c r="BE82" s="91"/>
      <c r="BF82" s="399"/>
      <c r="BG82" s="399"/>
      <c r="BH82" s="399"/>
      <c r="BI82" s="399"/>
      <c r="BJ82" s="399"/>
      <c r="BK82" s="399"/>
      <c r="BL82" s="399"/>
      <c r="BM82" s="399"/>
      <c r="BN82" s="91"/>
      <c r="BO82" s="87"/>
      <c r="BP82" s="87"/>
      <c r="BQ82" s="87"/>
      <c r="BR82" s="87"/>
      <c r="BS82" s="87"/>
      <c r="BT82" s="93"/>
      <c r="BU82" s="93"/>
      <c r="BV82" s="87"/>
      <c r="BW82" s="87"/>
      <c r="BX82" s="139"/>
      <c r="BY82" s="139"/>
      <c r="BZ82" s="139"/>
      <c r="CA82" s="139"/>
      <c r="CB82" s="139"/>
      <c r="CC82" s="139"/>
      <c r="CD82" s="139"/>
      <c r="CE82" s="139"/>
      <c r="CF82" s="139"/>
      <c r="CG82" s="139"/>
      <c r="CH82" s="139"/>
      <c r="CI82" s="139"/>
      <c r="CJ82" s="139"/>
      <c r="CK82" s="139"/>
      <c r="CL82" s="139"/>
      <c r="CM82" s="139"/>
      <c r="CN82" s="139"/>
      <c r="CO82" s="139"/>
      <c r="CP82" s="139"/>
      <c r="CQ82" s="139"/>
    </row>
    <row r="83" spans="1:95" ht="78.75" customHeight="1">
      <c r="A83" s="400"/>
      <c r="B83" s="400"/>
      <c r="C83" s="400"/>
      <c r="D83" s="400"/>
      <c r="E83" s="96"/>
      <c r="F83" s="96"/>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86">
        <f t="shared" si="31"/>
        <v>5</v>
      </c>
      <c r="AH83" s="400"/>
      <c r="AI83" s="400"/>
      <c r="AJ83" s="400"/>
      <c r="AK83" s="87">
        <v>6</v>
      </c>
      <c r="AL83" s="88" t="s">
        <v>231</v>
      </c>
      <c r="AM83" s="89"/>
      <c r="AN83" s="89" t="str">
        <f t="shared" si="16"/>
        <v/>
      </c>
      <c r="AO83" s="89"/>
      <c r="AP83" s="89" t="str">
        <f t="shared" si="17"/>
        <v/>
      </c>
      <c r="AQ83" s="89"/>
      <c r="AR83" s="89" t="str">
        <f t="shared" si="18"/>
        <v/>
      </c>
      <c r="AS83" s="89"/>
      <c r="AT83" s="89" t="str">
        <f t="shared" si="19"/>
        <v/>
      </c>
      <c r="AU83" s="89"/>
      <c r="AV83" s="89" t="str">
        <f t="shared" si="20"/>
        <v/>
      </c>
      <c r="AW83" s="89"/>
      <c r="AX83" s="89" t="str">
        <f t="shared" si="21"/>
        <v/>
      </c>
      <c r="AY83" s="89"/>
      <c r="AZ83" s="89" t="str">
        <f t="shared" si="22"/>
        <v/>
      </c>
      <c r="BA83" s="90"/>
      <c r="BB83" s="89"/>
      <c r="BC83" s="89"/>
      <c r="BD83" s="89"/>
      <c r="BE83" s="91"/>
      <c r="BF83" s="400"/>
      <c r="BG83" s="400"/>
      <c r="BH83" s="400"/>
      <c r="BI83" s="400"/>
      <c r="BJ83" s="400"/>
      <c r="BK83" s="400"/>
      <c r="BL83" s="400"/>
      <c r="BM83" s="400"/>
      <c r="BN83" s="91"/>
      <c r="BO83" s="87"/>
      <c r="BP83" s="87"/>
      <c r="BQ83" s="87"/>
      <c r="BR83" s="87"/>
      <c r="BS83" s="87"/>
      <c r="BT83" s="93"/>
      <c r="BU83" s="93"/>
      <c r="BV83" s="87"/>
      <c r="BW83" s="87"/>
      <c r="BX83" s="139"/>
      <c r="BY83" s="139"/>
      <c r="BZ83" s="139"/>
      <c r="CA83" s="139"/>
      <c r="CB83" s="139"/>
      <c r="CC83" s="139"/>
      <c r="CD83" s="139"/>
      <c r="CE83" s="139"/>
      <c r="CF83" s="139"/>
      <c r="CG83" s="139"/>
      <c r="CH83" s="139"/>
      <c r="CI83" s="139"/>
      <c r="CJ83" s="139"/>
      <c r="CK83" s="139"/>
      <c r="CL83" s="139"/>
      <c r="CM83" s="139"/>
      <c r="CN83" s="139"/>
      <c r="CO83" s="139"/>
      <c r="CP83" s="139"/>
      <c r="CQ83" s="139"/>
    </row>
    <row r="84" spans="1:95" ht="78.75" customHeight="1">
      <c r="A84" s="411">
        <v>14</v>
      </c>
      <c r="B84" s="411" t="s">
        <v>445</v>
      </c>
      <c r="C84" s="411" t="s">
        <v>446</v>
      </c>
      <c r="D84" s="411" t="s">
        <v>447</v>
      </c>
      <c r="E84" s="95" t="s">
        <v>448</v>
      </c>
      <c r="F84" s="95" t="s">
        <v>449</v>
      </c>
      <c r="G84" s="411" t="s">
        <v>450</v>
      </c>
      <c r="H84" s="411" t="s">
        <v>195</v>
      </c>
      <c r="I84" s="84" t="s">
        <v>196</v>
      </c>
      <c r="J84" s="411">
        <v>4</v>
      </c>
      <c r="K84" s="417" t="s">
        <v>451</v>
      </c>
      <c r="L84" s="407">
        <v>0.8</v>
      </c>
      <c r="M84" s="407" t="s">
        <v>198</v>
      </c>
      <c r="N84" s="407" t="s">
        <v>198</v>
      </c>
      <c r="O84" s="407" t="s">
        <v>198</v>
      </c>
      <c r="P84" s="407" t="s">
        <v>198</v>
      </c>
      <c r="Q84" s="407" t="s">
        <v>198</v>
      </c>
      <c r="R84" s="407" t="s">
        <v>198</v>
      </c>
      <c r="S84" s="407" t="s">
        <v>197</v>
      </c>
      <c r="T84" s="407" t="s">
        <v>198</v>
      </c>
      <c r="U84" s="407" t="s">
        <v>198</v>
      </c>
      <c r="V84" s="407" t="s">
        <v>198</v>
      </c>
      <c r="W84" s="407" t="s">
        <v>197</v>
      </c>
      <c r="X84" s="407" t="s">
        <v>197</v>
      </c>
      <c r="Y84" s="407" t="s">
        <v>197</v>
      </c>
      <c r="Z84" s="407" t="s">
        <v>198</v>
      </c>
      <c r="AA84" s="407" t="s">
        <v>197</v>
      </c>
      <c r="AB84" s="407" t="s">
        <v>198</v>
      </c>
      <c r="AC84" s="407" t="s">
        <v>198</v>
      </c>
      <c r="AD84" s="407" t="s">
        <v>198</v>
      </c>
      <c r="AE84" s="407" t="s">
        <v>198</v>
      </c>
      <c r="AF84" s="436">
        <f>IF(AB84="Si","19",COUNTIF(M84:AE85,"si"))</f>
        <v>5</v>
      </c>
      <c r="AG84" s="86">
        <v>5</v>
      </c>
      <c r="AH84" s="417" t="str">
        <f>IF(AG84=5,"Moderado",IF(AG84=10,"Mayor",IF(AG84=20,"Catastrófico",0)))</f>
        <v>Moderado</v>
      </c>
      <c r="AI84" s="407">
        <v>0.6</v>
      </c>
      <c r="AJ84" s="417" t="str">
        <f>IF(OR(AND(K84="Rara vez",AH84="Moderado"),AND(K84="Improbable",AH84="Moderado")),"Moderado",IF(OR(AND(K84="Rara vez",AH84="Mayor"),AND(K84="Improbable",AH84="Mayor"),AND(K84="Posible",AH84="Moderado"),AND(K84="Probable",AH84="Moderado")),"Alta",IF(OR(AND(K84="Rara vez",AH84="Catastrófico"),AND(K84="Improbable",AH84="Catastrófico"),AND(K84="Posible",AH84="Catastrófico"),AND(K84="Probable",AH84="Catastrófico"),AND(K84="Casi seguro",AH84="Catastrófico"),AND(K84="Posible",AH84="Moderado"),AND(K84="Probable",AH84="Moderado"),AND(K84="Casi seguro",AH84="Moderado"),AND(K84="Posible",AH84="Mayor"),AND(K84="Probable",AH84="Mayor"),AND(K84="Casi seguro",AH84="Mayor")),"Extremo",)))</f>
        <v>Alta</v>
      </c>
      <c r="AK84" s="87">
        <v>1</v>
      </c>
      <c r="AL84" s="88" t="s">
        <v>452</v>
      </c>
      <c r="AM84" s="89" t="s">
        <v>200</v>
      </c>
      <c r="AN84" s="89"/>
      <c r="AO84" s="89"/>
      <c r="AP84" s="89"/>
      <c r="AQ84" s="89"/>
      <c r="AR84" s="89"/>
      <c r="AS84" s="89" t="s">
        <v>235</v>
      </c>
      <c r="AT84" s="89">
        <v>15</v>
      </c>
      <c r="AU84" s="89"/>
      <c r="AV84" s="89"/>
      <c r="AW84" s="89"/>
      <c r="AX84" s="89"/>
      <c r="AY84" s="89"/>
      <c r="AZ84" s="89"/>
      <c r="BA84" s="90">
        <v>15</v>
      </c>
      <c r="BB84" s="89" t="s">
        <v>453</v>
      </c>
      <c r="BC84" s="89"/>
      <c r="BD84" s="89">
        <v>0</v>
      </c>
      <c r="BE84" s="91" t="s">
        <v>453</v>
      </c>
      <c r="BF84" s="403">
        <v>0</v>
      </c>
      <c r="BG84" s="403" t="str">
        <f>IF(BF84=100,"Fuerte",IF(AND(BF84&lt;=99, BF84&gt;=50),"Moderado",IF(BF84&lt;50,"Débil")))</f>
        <v>Débil</v>
      </c>
      <c r="BH84" s="398">
        <v>4</v>
      </c>
      <c r="BI84" s="398" t="str">
        <f>IF(BH84&lt;=0,"Rara vez",IF(BH84=1,"Rara vez",IF(BH84=2,"Improbable",IF(BH84=3,"Posible",IF(BH84=4,"Probable",IF(BH84=5,"Casi Seguro"))))))</f>
        <v>Probable</v>
      </c>
      <c r="BJ84" s="407">
        <v>0.8</v>
      </c>
      <c r="BK84" s="398" t="str">
        <f>IFERROR(IF(AG84=5,"Moderado",IF(AG84=10,"Mayor",IF(AG84=20,"Catastrófico",0))),"")</f>
        <v>Moderado</v>
      </c>
      <c r="BL84" s="407">
        <v>0.6</v>
      </c>
      <c r="BM84" s="398" t="str">
        <f>IF(OR(AND(KBI84="Rara vez",BK84="Moderado"),AND(BI84="Improbable",BK84="Moderado")),"Moderado",IF(OR(AND(BI84="Rara vez",BK84="Mayor"),AND(BI84="Improbable",BK84="Mayor"),AND(BI84="Posible",BK84="Moderado"),AND(BI84="Probable",BK84="Moderado")),"Alta",IF(OR(AND(BI84="Rara vez",BK84="Catastrófico"),AND(BI84="Improbable",BK84="Catastrófico"),AND(BI84="Posible",BK84="Catastrófico"),AND(BI84="Probable",BK84="Catastrófico"),AND(BI84="Casi seguro",BK84="Catastrófico"),AND(BI84="Posible",BK84="Moderado"),AND(BI84="Probable",BK84="Moderado"),AND(BI84="Casi seguro",BK84="Moderado"),AND(BI84="Posible",BK84="Mayor"),AND(BI84="Probable",BK84="Mayor"),AND(BI84="Casi seguro",BK84="Mayor")),"Extremo",)))</f>
        <v>Alta</v>
      </c>
      <c r="BN84" s="91" t="s">
        <v>246</v>
      </c>
      <c r="BO84" s="87" t="s">
        <v>454</v>
      </c>
      <c r="BP84" s="87" t="s">
        <v>455</v>
      </c>
      <c r="BQ84" s="87" t="s">
        <v>456</v>
      </c>
      <c r="BR84" s="87" t="s">
        <v>457</v>
      </c>
      <c r="BS84" s="87" t="s">
        <v>455</v>
      </c>
      <c r="BT84" s="93">
        <v>44771</v>
      </c>
      <c r="BU84" s="93">
        <v>44926</v>
      </c>
      <c r="BV84" s="85"/>
      <c r="BW84" s="87"/>
      <c r="BX84" s="67"/>
      <c r="BY84" s="67"/>
      <c r="BZ84" s="67"/>
      <c r="CA84" s="67"/>
      <c r="CB84" s="67"/>
      <c r="CC84" s="67"/>
      <c r="CD84" s="67"/>
      <c r="CE84" s="67"/>
      <c r="CF84" s="67"/>
      <c r="CG84" s="67"/>
      <c r="CH84" s="67"/>
      <c r="CI84" s="67"/>
      <c r="CJ84" s="67"/>
      <c r="CK84" s="67"/>
      <c r="CL84" s="67"/>
      <c r="CM84" s="67"/>
      <c r="CN84" s="67"/>
      <c r="CO84" s="67"/>
      <c r="CP84" s="67"/>
      <c r="CQ84" s="67"/>
    </row>
    <row r="85" spans="1:95" ht="78.75" customHeight="1">
      <c r="A85" s="399"/>
      <c r="B85" s="399"/>
      <c r="C85" s="399"/>
      <c r="D85" s="399"/>
      <c r="E85" s="95" t="s">
        <v>458</v>
      </c>
      <c r="F85" s="95" t="s">
        <v>459</v>
      </c>
      <c r="G85" s="399"/>
      <c r="H85" s="399"/>
      <c r="I85" s="84" t="s">
        <v>213</v>
      </c>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86">
        <v>5</v>
      </c>
      <c r="AH85" s="399"/>
      <c r="AI85" s="399"/>
      <c r="AJ85" s="399"/>
      <c r="AK85" s="87">
        <v>2</v>
      </c>
      <c r="AL85" s="88" t="s">
        <v>460</v>
      </c>
      <c r="AM85" s="89" t="s">
        <v>461</v>
      </c>
      <c r="AN85" s="89">
        <v>0</v>
      </c>
      <c r="AO85" s="89" t="s">
        <v>332</v>
      </c>
      <c r="AP85" s="89">
        <v>0</v>
      </c>
      <c r="AQ85" s="89" t="s">
        <v>393</v>
      </c>
      <c r="AR85" s="89">
        <v>0</v>
      </c>
      <c r="AS85" s="89" t="s">
        <v>235</v>
      </c>
      <c r="AT85" s="89">
        <v>15</v>
      </c>
      <c r="AU85" s="89"/>
      <c r="AV85" s="89"/>
      <c r="AW85" s="89"/>
      <c r="AX85" s="89"/>
      <c r="AY85" s="89"/>
      <c r="AZ85" s="89"/>
      <c r="BA85" s="90">
        <v>15</v>
      </c>
      <c r="BB85" s="89" t="s">
        <v>453</v>
      </c>
      <c r="BC85" s="89"/>
      <c r="BD85" s="89">
        <v>0</v>
      </c>
      <c r="BE85" s="91" t="s">
        <v>453</v>
      </c>
      <c r="BF85" s="399"/>
      <c r="BG85" s="399"/>
      <c r="BH85" s="399"/>
      <c r="BI85" s="399"/>
      <c r="BJ85" s="399"/>
      <c r="BK85" s="399"/>
      <c r="BL85" s="399"/>
      <c r="BM85" s="399"/>
      <c r="BN85" s="91" t="s">
        <v>246</v>
      </c>
      <c r="BO85" s="87" t="s">
        <v>462</v>
      </c>
      <c r="BP85" s="87" t="s">
        <v>463</v>
      </c>
      <c r="BQ85" s="87" t="s">
        <v>464</v>
      </c>
      <c r="BR85" s="87" t="s">
        <v>465</v>
      </c>
      <c r="BS85" s="87" t="s">
        <v>463</v>
      </c>
      <c r="BT85" s="93">
        <v>44771</v>
      </c>
      <c r="BU85" s="93">
        <v>44926</v>
      </c>
      <c r="BV85" s="95"/>
      <c r="BW85" s="87"/>
      <c r="BX85" s="139"/>
      <c r="BY85" s="139"/>
      <c r="BZ85" s="139"/>
      <c r="CA85" s="139"/>
      <c r="CB85" s="139"/>
      <c r="CC85" s="139"/>
      <c r="CD85" s="139"/>
      <c r="CE85" s="139"/>
      <c r="CF85" s="139"/>
      <c r="CG85" s="139"/>
      <c r="CH85" s="139"/>
      <c r="CI85" s="139"/>
      <c r="CJ85" s="139"/>
      <c r="CK85" s="139"/>
      <c r="CL85" s="139"/>
      <c r="CM85" s="139"/>
      <c r="CN85" s="139"/>
      <c r="CO85" s="139"/>
      <c r="CP85" s="139"/>
      <c r="CQ85" s="139"/>
    </row>
    <row r="86" spans="1:95" ht="78.75" customHeight="1">
      <c r="A86" s="399"/>
      <c r="B86" s="399"/>
      <c r="C86" s="399"/>
      <c r="D86" s="399"/>
      <c r="E86" s="95"/>
      <c r="F86" s="95"/>
      <c r="G86" s="399"/>
      <c r="H86" s="399"/>
      <c r="I86" s="84" t="s">
        <v>303</v>
      </c>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86">
        <v>5</v>
      </c>
      <c r="AH86" s="399"/>
      <c r="AI86" s="399"/>
      <c r="AJ86" s="399"/>
      <c r="AK86" s="87">
        <v>3</v>
      </c>
      <c r="AL86" s="88" t="s">
        <v>466</v>
      </c>
      <c r="AM86" s="89"/>
      <c r="AN86" s="89"/>
      <c r="AO86" s="89"/>
      <c r="AP86" s="89"/>
      <c r="AQ86" s="89"/>
      <c r="AR86" s="89"/>
      <c r="AS86" s="89"/>
      <c r="AT86" s="89"/>
      <c r="AU86" s="89"/>
      <c r="AV86" s="89"/>
      <c r="AW86" s="89"/>
      <c r="AX86" s="89"/>
      <c r="AY86" s="89"/>
      <c r="AZ86" s="89"/>
      <c r="BA86" s="90"/>
      <c r="BB86" s="89"/>
      <c r="BC86" s="89"/>
      <c r="BD86" s="89"/>
      <c r="BE86" s="91"/>
      <c r="BF86" s="399"/>
      <c r="BG86" s="399"/>
      <c r="BH86" s="399"/>
      <c r="BI86" s="399"/>
      <c r="BJ86" s="399"/>
      <c r="BK86" s="399"/>
      <c r="BL86" s="399"/>
      <c r="BM86" s="399"/>
      <c r="BN86" s="91" t="s">
        <v>246</v>
      </c>
      <c r="BO86" s="87" t="s">
        <v>467</v>
      </c>
      <c r="BP86" s="87" t="s">
        <v>468</v>
      </c>
      <c r="BQ86" s="87" t="s">
        <v>469</v>
      </c>
      <c r="BR86" s="87" t="s">
        <v>470</v>
      </c>
      <c r="BS86" s="87" t="s">
        <v>471</v>
      </c>
      <c r="BT86" s="93">
        <v>44771</v>
      </c>
      <c r="BU86" s="93">
        <v>44926</v>
      </c>
      <c r="BV86" s="95"/>
      <c r="BW86" s="87"/>
      <c r="BX86" s="139"/>
      <c r="BY86" s="139"/>
      <c r="BZ86" s="139"/>
      <c r="CA86" s="139"/>
      <c r="CB86" s="139"/>
      <c r="CC86" s="139"/>
      <c r="CD86" s="139"/>
      <c r="CE86" s="139"/>
      <c r="CF86" s="139"/>
      <c r="CG86" s="139"/>
      <c r="CH86" s="139"/>
      <c r="CI86" s="139"/>
      <c r="CJ86" s="139"/>
      <c r="CK86" s="139"/>
      <c r="CL86" s="139"/>
      <c r="CM86" s="139"/>
      <c r="CN86" s="139"/>
      <c r="CO86" s="139"/>
      <c r="CP86" s="139"/>
      <c r="CQ86" s="139"/>
    </row>
    <row r="87" spans="1:95" ht="78.75" customHeight="1">
      <c r="A87" s="399"/>
      <c r="B87" s="399"/>
      <c r="C87" s="399"/>
      <c r="D87" s="399"/>
      <c r="E87" s="95"/>
      <c r="F87" s="95"/>
      <c r="G87" s="399"/>
      <c r="H87" s="399"/>
      <c r="I87" s="84" t="s">
        <v>219</v>
      </c>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86">
        <v>5</v>
      </c>
      <c r="AH87" s="399"/>
      <c r="AI87" s="399"/>
      <c r="AJ87" s="399"/>
      <c r="AK87" s="87">
        <v>4</v>
      </c>
      <c r="AL87" s="88" t="s">
        <v>466</v>
      </c>
      <c r="AM87" s="89"/>
      <c r="AN87" s="89"/>
      <c r="AO87" s="89"/>
      <c r="AP87" s="89"/>
      <c r="AQ87" s="89"/>
      <c r="AR87" s="89"/>
      <c r="AS87" s="89"/>
      <c r="AT87" s="89"/>
      <c r="AU87" s="89"/>
      <c r="AV87" s="89"/>
      <c r="AW87" s="89"/>
      <c r="AX87" s="89"/>
      <c r="AY87" s="89"/>
      <c r="AZ87" s="89"/>
      <c r="BA87" s="90"/>
      <c r="BB87" s="89"/>
      <c r="BC87" s="89"/>
      <c r="BD87" s="89"/>
      <c r="BE87" s="91"/>
      <c r="BF87" s="399"/>
      <c r="BG87" s="399"/>
      <c r="BH87" s="399"/>
      <c r="BI87" s="399"/>
      <c r="BJ87" s="399"/>
      <c r="BK87" s="399"/>
      <c r="BL87" s="399"/>
      <c r="BM87" s="399"/>
      <c r="BN87" s="91" t="s">
        <v>246</v>
      </c>
      <c r="BO87" s="87" t="s">
        <v>472</v>
      </c>
      <c r="BP87" s="87" t="s">
        <v>473</v>
      </c>
      <c r="BQ87" s="87" t="s">
        <v>474</v>
      </c>
      <c r="BR87" s="87" t="s">
        <v>475</v>
      </c>
      <c r="BS87" s="87" t="s">
        <v>473</v>
      </c>
      <c r="BT87" s="93">
        <v>44771</v>
      </c>
      <c r="BU87" s="93">
        <v>44926</v>
      </c>
      <c r="BV87" s="96"/>
      <c r="BW87" s="87"/>
      <c r="BX87" s="139"/>
      <c r="BY87" s="139"/>
      <c r="BZ87" s="139"/>
      <c r="CA87" s="139"/>
      <c r="CB87" s="139"/>
      <c r="CC87" s="139"/>
      <c r="CD87" s="139"/>
      <c r="CE87" s="139"/>
      <c r="CF87" s="139"/>
      <c r="CG87" s="139"/>
      <c r="CH87" s="139"/>
      <c r="CI87" s="139"/>
      <c r="CJ87" s="139"/>
      <c r="CK87" s="139"/>
      <c r="CL87" s="139"/>
      <c r="CM87" s="139"/>
      <c r="CN87" s="139"/>
      <c r="CO87" s="139"/>
      <c r="CP87" s="139"/>
      <c r="CQ87" s="139"/>
    </row>
    <row r="88" spans="1:95" ht="78.75" customHeight="1">
      <c r="A88" s="399"/>
      <c r="B88" s="399"/>
      <c r="C88" s="399"/>
      <c r="D88" s="399"/>
      <c r="E88" s="95"/>
      <c r="F88" s="95"/>
      <c r="G88" s="399"/>
      <c r="H88" s="399"/>
      <c r="I88" s="84"/>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86">
        <v>5</v>
      </c>
      <c r="AH88" s="399"/>
      <c r="AI88" s="399"/>
      <c r="AJ88" s="399"/>
      <c r="AK88" s="87">
        <v>5</v>
      </c>
      <c r="AL88" s="88" t="s">
        <v>466</v>
      </c>
      <c r="AM88" s="89"/>
      <c r="AN88" s="89"/>
      <c r="AO88" s="89"/>
      <c r="AP88" s="89"/>
      <c r="AQ88" s="89"/>
      <c r="AR88" s="89"/>
      <c r="AS88" s="89"/>
      <c r="AT88" s="89"/>
      <c r="AU88" s="89"/>
      <c r="AV88" s="89"/>
      <c r="AW88" s="89"/>
      <c r="AX88" s="89"/>
      <c r="AY88" s="89"/>
      <c r="AZ88" s="89"/>
      <c r="BA88" s="90"/>
      <c r="BB88" s="89"/>
      <c r="BC88" s="89"/>
      <c r="BD88" s="89"/>
      <c r="BE88" s="91"/>
      <c r="BF88" s="399"/>
      <c r="BG88" s="399"/>
      <c r="BH88" s="399"/>
      <c r="BI88" s="399"/>
      <c r="BJ88" s="399"/>
      <c r="BK88" s="399"/>
      <c r="BL88" s="399"/>
      <c r="BM88" s="399"/>
      <c r="BN88" s="91"/>
      <c r="BO88" s="87"/>
      <c r="BP88" s="87"/>
      <c r="BQ88" s="87"/>
      <c r="BR88" s="87"/>
      <c r="BS88" s="87"/>
      <c r="BT88" s="93"/>
      <c r="BU88" s="93"/>
      <c r="BV88" s="149"/>
      <c r="BW88" s="87"/>
      <c r="BX88" s="139"/>
      <c r="BY88" s="139"/>
      <c r="BZ88" s="139"/>
      <c r="CA88" s="139"/>
      <c r="CB88" s="139"/>
      <c r="CC88" s="139"/>
      <c r="CD88" s="139"/>
      <c r="CE88" s="139"/>
      <c r="CF88" s="139"/>
      <c r="CG88" s="139"/>
      <c r="CH88" s="139"/>
      <c r="CI88" s="139"/>
      <c r="CJ88" s="139"/>
      <c r="CK88" s="139"/>
      <c r="CL88" s="139"/>
      <c r="CM88" s="139"/>
      <c r="CN88" s="139"/>
      <c r="CO88" s="139"/>
      <c r="CP88" s="139"/>
      <c r="CQ88" s="139"/>
    </row>
    <row r="89" spans="1:95" ht="78.75" customHeight="1">
      <c r="A89" s="400"/>
      <c r="B89" s="400"/>
      <c r="C89" s="400"/>
      <c r="D89" s="400"/>
      <c r="E89" s="96"/>
      <c r="F89" s="96"/>
      <c r="G89" s="400"/>
      <c r="H89" s="400"/>
      <c r="I89" s="84"/>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86">
        <v>5</v>
      </c>
      <c r="AH89" s="400"/>
      <c r="AI89" s="400"/>
      <c r="AJ89" s="400"/>
      <c r="AK89" s="87">
        <v>6</v>
      </c>
      <c r="AL89" s="88" t="s">
        <v>466</v>
      </c>
      <c r="AM89" s="89"/>
      <c r="AN89" s="89"/>
      <c r="AO89" s="89"/>
      <c r="AP89" s="89"/>
      <c r="AQ89" s="89"/>
      <c r="AR89" s="89"/>
      <c r="AS89" s="89"/>
      <c r="AT89" s="89"/>
      <c r="AU89" s="89"/>
      <c r="AV89" s="89"/>
      <c r="AW89" s="89"/>
      <c r="AX89" s="89"/>
      <c r="AY89" s="89"/>
      <c r="AZ89" s="89"/>
      <c r="BA89" s="90"/>
      <c r="BB89" s="89"/>
      <c r="BC89" s="89"/>
      <c r="BD89" s="89"/>
      <c r="BE89" s="91"/>
      <c r="BF89" s="400"/>
      <c r="BG89" s="400"/>
      <c r="BH89" s="400"/>
      <c r="BI89" s="400"/>
      <c r="BJ89" s="400"/>
      <c r="BK89" s="400"/>
      <c r="BL89" s="400"/>
      <c r="BM89" s="400"/>
      <c r="BN89" s="91"/>
      <c r="BO89" s="87"/>
      <c r="BP89" s="87"/>
      <c r="BQ89" s="87"/>
      <c r="BR89" s="87"/>
      <c r="BS89" s="87"/>
      <c r="BT89" s="93"/>
      <c r="BU89" s="93"/>
      <c r="BV89" s="149"/>
      <c r="BW89" s="87"/>
      <c r="BX89" s="139"/>
      <c r="BY89" s="139"/>
      <c r="BZ89" s="139"/>
      <c r="CA89" s="139"/>
      <c r="CB89" s="139"/>
      <c r="CC89" s="139"/>
      <c r="CD89" s="139"/>
      <c r="CE89" s="139"/>
      <c r="CF89" s="139"/>
      <c r="CG89" s="139"/>
      <c r="CH89" s="139"/>
      <c r="CI89" s="139"/>
      <c r="CJ89" s="139"/>
      <c r="CK89" s="139"/>
      <c r="CL89" s="139"/>
      <c r="CM89" s="139"/>
      <c r="CN89" s="139"/>
      <c r="CO89" s="139"/>
      <c r="CP89" s="139"/>
      <c r="CQ89" s="139"/>
    </row>
    <row r="90" spans="1:95" ht="78.75" customHeight="1">
      <c r="A90" s="411">
        <v>15</v>
      </c>
      <c r="B90" s="411" t="s">
        <v>476</v>
      </c>
      <c r="C90" s="411" t="s">
        <v>477</v>
      </c>
      <c r="D90" s="411" t="s">
        <v>478</v>
      </c>
      <c r="E90" s="95" t="s">
        <v>479</v>
      </c>
      <c r="F90" s="95" t="s">
        <v>480</v>
      </c>
      <c r="G90" s="411" t="s">
        <v>481</v>
      </c>
      <c r="H90" s="411" t="s">
        <v>195</v>
      </c>
      <c r="I90" s="84" t="s">
        <v>196</v>
      </c>
      <c r="J90" s="411">
        <v>4</v>
      </c>
      <c r="K90" s="417" t="s">
        <v>451</v>
      </c>
      <c r="L90" s="407">
        <v>0.8</v>
      </c>
      <c r="M90" s="407" t="s">
        <v>197</v>
      </c>
      <c r="N90" s="407" t="s">
        <v>198</v>
      </c>
      <c r="O90" s="407" t="s">
        <v>198</v>
      </c>
      <c r="P90" s="407" t="s">
        <v>198</v>
      </c>
      <c r="Q90" s="407" t="s">
        <v>198</v>
      </c>
      <c r="R90" s="407" t="s">
        <v>197</v>
      </c>
      <c r="S90" s="407" t="s">
        <v>197</v>
      </c>
      <c r="T90" s="407" t="s">
        <v>197</v>
      </c>
      <c r="U90" s="407" t="s">
        <v>198</v>
      </c>
      <c r="V90" s="407" t="s">
        <v>198</v>
      </c>
      <c r="W90" s="407" t="s">
        <v>197</v>
      </c>
      <c r="X90" s="407" t="s">
        <v>198</v>
      </c>
      <c r="Y90" s="407" t="s">
        <v>198</v>
      </c>
      <c r="Z90" s="407" t="s">
        <v>198</v>
      </c>
      <c r="AA90" s="407" t="s">
        <v>198</v>
      </c>
      <c r="AB90" s="407" t="s">
        <v>198</v>
      </c>
      <c r="AC90" s="407" t="s">
        <v>198</v>
      </c>
      <c r="AD90" s="407" t="s">
        <v>198</v>
      </c>
      <c r="AE90" s="407" t="s">
        <v>198</v>
      </c>
      <c r="AF90" s="436">
        <f>IF(AB90="Si","19",COUNTIF(M90:AE91,"si"))</f>
        <v>5</v>
      </c>
      <c r="AG90" s="86">
        <v>5</v>
      </c>
      <c r="AH90" s="417" t="str">
        <f>IF(AG90=5,"Moderado",IF(AG90=10,"Mayor",IF(AG90=20,"Catastrófico",0)))</f>
        <v>Moderado</v>
      </c>
      <c r="AI90" s="407">
        <v>0.6</v>
      </c>
      <c r="AJ90" s="417" t="str">
        <f>IF(OR(AND(K90="Rara vez",AH90="Moderado"),AND(K90="Improbable",AH90="Moderado")),"Moderado",IF(OR(AND(K90="Rara vez",AH90="Mayor"),AND(K90="Improbable",AH90="Mayor"),AND(K90="Posible",AH90="Moderado"),AND(K90="Probable",AH90="Moderado")),"Alta",IF(OR(AND(K90="Rara vez",AH90="Catastrófico"),AND(K90="Improbable",AH90="Catastrófico"),AND(K90="Posible",AH90="Catastrófico"),AND(K90="Probable",AH90="Catastrófico"),AND(K90="Casi seguro",AH90="Catastrófico"),AND(K90="Posible",AH90="Moderado"),AND(K90="Probable",AH90="Moderado"),AND(K90="Casi seguro",AH90="Moderado"),AND(K90="Posible",AH90="Mayor"),AND(K90="Probable",AH90="Mayor"),AND(K90="Casi seguro",AH90="Mayor")),"Extremo",)))</f>
        <v>Alta</v>
      </c>
      <c r="AK90" s="149">
        <v>1</v>
      </c>
      <c r="AL90" s="150" t="s">
        <v>482</v>
      </c>
      <c r="AM90" s="89" t="s">
        <v>200</v>
      </c>
      <c r="AN90" s="89">
        <v>15</v>
      </c>
      <c r="AO90" s="89" t="s">
        <v>201</v>
      </c>
      <c r="AP90" s="89">
        <v>15</v>
      </c>
      <c r="AQ90" s="89" t="s">
        <v>202</v>
      </c>
      <c r="AR90" s="89">
        <v>15</v>
      </c>
      <c r="AS90" s="89" t="s">
        <v>235</v>
      </c>
      <c r="AT90" s="89">
        <v>15</v>
      </c>
      <c r="AU90" s="89"/>
      <c r="AV90" s="89"/>
      <c r="AW90" s="89"/>
      <c r="AX90" s="89"/>
      <c r="AY90" s="89"/>
      <c r="AZ90" s="89"/>
      <c r="BA90" s="90">
        <v>60</v>
      </c>
      <c r="BB90" s="89" t="s">
        <v>453</v>
      </c>
      <c r="BC90" s="89"/>
      <c r="BD90" s="89">
        <v>0</v>
      </c>
      <c r="BE90" s="91" t="s">
        <v>453</v>
      </c>
      <c r="BF90" s="403">
        <v>0</v>
      </c>
      <c r="BG90" s="403" t="str">
        <f>IF(BF90=100,"Fuerte",IF(AND(BF90&lt;=99, BF90&gt;=50),"Moderado",IF(BF90&lt;50,"Débil")))</f>
        <v>Débil</v>
      </c>
      <c r="BH90" s="398">
        <v>4</v>
      </c>
      <c r="BI90" s="398" t="str">
        <f>IF(BH90&lt;=0,"Rara vez",IF(BH90=1,"Rara vez",IF(BH90=2,"Improbable",IF(BH90=3,"Posible",IF(BH90=4,"Probable",IF(BH90=5,"Casi Seguro"))))))</f>
        <v>Probable</v>
      </c>
      <c r="BJ90" s="407">
        <v>0.8</v>
      </c>
      <c r="BK90" s="398" t="str">
        <f>IFERROR(IF(AG90=5,"Moderado",IF(AG90=10,"Mayor",IF(AG90=20,"Catastrófico",0))),"")</f>
        <v>Moderado</v>
      </c>
      <c r="BL90" s="407">
        <v>0.6</v>
      </c>
      <c r="BM90" s="398" t="str">
        <f>IF(OR(AND(KBI90="Rara vez",BK90="Moderado"),AND(BI90="Improbable",BK90="Moderado")),"Moderado",IF(OR(AND(BI90="Rara vez",BK90="Mayor"),AND(BI90="Improbable",BK90="Mayor"),AND(BI90="Posible",BK90="Moderado"),AND(BI90="Probable",BK90="Moderado")),"Alta",IF(OR(AND(BI90="Rara vez",BK90="Catastrófico"),AND(BI90="Improbable",BK90="Catastrófico"),AND(BI90="Posible",BK90="Catastrófico"),AND(BI90="Probable",BK90="Catastrófico"),AND(BI90="Casi seguro",BK90="Catastrófico"),AND(BI90="Posible",BK90="Moderado"),AND(BI90="Probable",BK90="Moderado"),AND(BI90="Casi seguro",BK90="Moderado"),AND(BI90="Posible",BK90="Mayor"),AND(BI90="Probable",BK90="Mayor"),AND(BI90="Casi seguro",BK90="Mayor")),"Extremo",)))</f>
        <v>Alta</v>
      </c>
      <c r="BN90" s="91"/>
      <c r="BO90" s="87"/>
      <c r="BP90" s="87"/>
      <c r="BQ90" s="87"/>
      <c r="BR90" s="87"/>
      <c r="BS90" s="87"/>
      <c r="BT90" s="93"/>
      <c r="BU90" s="93"/>
      <c r="BV90" s="149"/>
      <c r="BW90" s="87"/>
      <c r="BX90" s="67"/>
      <c r="BY90" s="67"/>
      <c r="BZ90" s="67"/>
      <c r="CA90" s="67"/>
      <c r="CB90" s="67"/>
      <c r="CC90" s="67"/>
      <c r="CD90" s="67"/>
      <c r="CE90" s="67"/>
      <c r="CF90" s="67"/>
      <c r="CG90" s="67"/>
      <c r="CH90" s="67"/>
      <c r="CI90" s="67"/>
      <c r="CJ90" s="67"/>
      <c r="CK90" s="67"/>
      <c r="CL90" s="67"/>
      <c r="CM90" s="67"/>
      <c r="CN90" s="67"/>
      <c r="CO90" s="67"/>
      <c r="CP90" s="67"/>
      <c r="CQ90" s="67"/>
    </row>
    <row r="91" spans="1:95" ht="78.75" customHeight="1">
      <c r="A91" s="399"/>
      <c r="B91" s="399"/>
      <c r="C91" s="399"/>
      <c r="D91" s="399"/>
      <c r="E91" s="95" t="s">
        <v>483</v>
      </c>
      <c r="F91" s="95"/>
      <c r="G91" s="399"/>
      <c r="H91" s="399"/>
      <c r="I91" s="84" t="s">
        <v>303</v>
      </c>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86">
        <v>5</v>
      </c>
      <c r="AH91" s="399"/>
      <c r="AI91" s="399"/>
      <c r="AJ91" s="399"/>
      <c r="AK91" s="149">
        <v>2</v>
      </c>
      <c r="AL91" s="150" t="s">
        <v>484</v>
      </c>
      <c r="AM91" s="89" t="s">
        <v>200</v>
      </c>
      <c r="AN91" s="89">
        <v>15</v>
      </c>
      <c r="AO91" s="89" t="s">
        <v>201</v>
      </c>
      <c r="AP91" s="89">
        <v>15</v>
      </c>
      <c r="AQ91" s="89" t="s">
        <v>202</v>
      </c>
      <c r="AR91" s="89">
        <v>15</v>
      </c>
      <c r="AS91" s="89" t="s">
        <v>235</v>
      </c>
      <c r="AT91" s="89">
        <v>15</v>
      </c>
      <c r="AU91" s="89"/>
      <c r="AV91" s="89"/>
      <c r="AW91" s="89"/>
      <c r="AX91" s="89"/>
      <c r="AY91" s="89"/>
      <c r="AZ91" s="89"/>
      <c r="BA91" s="90">
        <v>60</v>
      </c>
      <c r="BB91" s="89" t="s">
        <v>453</v>
      </c>
      <c r="BC91" s="89"/>
      <c r="BD91" s="89">
        <v>0</v>
      </c>
      <c r="BE91" s="91" t="s">
        <v>453</v>
      </c>
      <c r="BF91" s="399"/>
      <c r="BG91" s="399"/>
      <c r="BH91" s="399"/>
      <c r="BI91" s="399"/>
      <c r="BJ91" s="399"/>
      <c r="BK91" s="399"/>
      <c r="BL91" s="399"/>
      <c r="BM91" s="399"/>
      <c r="BN91" s="91"/>
      <c r="BO91" s="87"/>
      <c r="BP91" s="87"/>
      <c r="BQ91" s="87"/>
      <c r="BR91" s="87"/>
      <c r="BS91" s="87"/>
      <c r="BT91" s="93"/>
      <c r="BU91" s="93"/>
      <c r="BV91" s="149"/>
      <c r="BW91" s="87"/>
      <c r="BX91" s="139"/>
      <c r="BY91" s="139"/>
      <c r="BZ91" s="139"/>
      <c r="CA91" s="139"/>
      <c r="CB91" s="139"/>
      <c r="CC91" s="139"/>
      <c r="CD91" s="139"/>
      <c r="CE91" s="139"/>
      <c r="CF91" s="139"/>
      <c r="CG91" s="139"/>
      <c r="CH91" s="139"/>
      <c r="CI91" s="139"/>
      <c r="CJ91" s="139"/>
      <c r="CK91" s="139"/>
      <c r="CL91" s="139"/>
      <c r="CM91" s="139"/>
      <c r="CN91" s="139"/>
      <c r="CO91" s="139"/>
      <c r="CP91" s="139"/>
      <c r="CQ91" s="139"/>
    </row>
    <row r="92" spans="1:95" ht="78.75" customHeight="1">
      <c r="A92" s="399"/>
      <c r="B92" s="399"/>
      <c r="C92" s="399"/>
      <c r="D92" s="399"/>
      <c r="E92" s="95"/>
      <c r="F92" s="95"/>
      <c r="G92" s="399"/>
      <c r="H92" s="399"/>
      <c r="I92" s="84" t="s">
        <v>213</v>
      </c>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86">
        <v>5</v>
      </c>
      <c r="AH92" s="399"/>
      <c r="AI92" s="399"/>
      <c r="AJ92" s="399"/>
      <c r="AK92" s="149">
        <v>3</v>
      </c>
      <c r="AL92" s="150" t="s">
        <v>485</v>
      </c>
      <c r="AM92" s="89" t="s">
        <v>200</v>
      </c>
      <c r="AN92" s="89">
        <v>15</v>
      </c>
      <c r="AO92" s="89" t="s">
        <v>201</v>
      </c>
      <c r="AP92" s="89">
        <v>15</v>
      </c>
      <c r="AQ92" s="89" t="s">
        <v>202</v>
      </c>
      <c r="AR92" s="89">
        <v>15</v>
      </c>
      <c r="AS92" s="89" t="s">
        <v>235</v>
      </c>
      <c r="AT92" s="89">
        <v>15</v>
      </c>
      <c r="AU92" s="89"/>
      <c r="AV92" s="89"/>
      <c r="AW92" s="89"/>
      <c r="AX92" s="89"/>
      <c r="AY92" s="89"/>
      <c r="AZ92" s="89"/>
      <c r="BA92" s="90">
        <v>60</v>
      </c>
      <c r="BB92" s="89" t="s">
        <v>453</v>
      </c>
      <c r="BC92" s="89"/>
      <c r="BD92" s="89">
        <v>0</v>
      </c>
      <c r="BE92" s="91" t="s">
        <v>453</v>
      </c>
      <c r="BF92" s="399"/>
      <c r="BG92" s="399"/>
      <c r="BH92" s="399"/>
      <c r="BI92" s="399"/>
      <c r="BJ92" s="399"/>
      <c r="BK92" s="399"/>
      <c r="BL92" s="399"/>
      <c r="BM92" s="399"/>
      <c r="BN92" s="91"/>
      <c r="BO92" s="87"/>
      <c r="BP92" s="87"/>
      <c r="BQ92" s="87"/>
      <c r="BR92" s="87"/>
      <c r="BS92" s="87"/>
      <c r="BT92" s="93"/>
      <c r="BU92" s="93"/>
      <c r="BV92" s="149"/>
      <c r="BW92" s="87"/>
      <c r="BX92" s="139"/>
      <c r="BY92" s="139"/>
      <c r="BZ92" s="139"/>
      <c r="CA92" s="139"/>
      <c r="CB92" s="139"/>
      <c r="CC92" s="139"/>
      <c r="CD92" s="139"/>
      <c r="CE92" s="139"/>
      <c r="CF92" s="139"/>
      <c r="CG92" s="139"/>
      <c r="CH92" s="139"/>
      <c r="CI92" s="139"/>
      <c r="CJ92" s="139"/>
      <c r="CK92" s="139"/>
      <c r="CL92" s="139"/>
      <c r="CM92" s="139"/>
      <c r="CN92" s="139"/>
      <c r="CO92" s="139"/>
      <c r="CP92" s="139"/>
      <c r="CQ92" s="139"/>
    </row>
    <row r="93" spans="1:95" ht="78.75" customHeight="1">
      <c r="A93" s="399"/>
      <c r="B93" s="399"/>
      <c r="C93" s="399"/>
      <c r="D93" s="399"/>
      <c r="E93" s="95"/>
      <c r="F93" s="95"/>
      <c r="G93" s="399"/>
      <c r="H93" s="399"/>
      <c r="I93" s="84" t="s">
        <v>219</v>
      </c>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86">
        <v>5</v>
      </c>
      <c r="AH93" s="399"/>
      <c r="AI93" s="399"/>
      <c r="AJ93" s="399"/>
      <c r="AK93" s="149">
        <v>4</v>
      </c>
      <c r="AL93" s="150" t="s">
        <v>486</v>
      </c>
      <c r="AM93" s="89" t="s">
        <v>200</v>
      </c>
      <c r="AN93" s="89">
        <v>15</v>
      </c>
      <c r="AO93" s="89" t="s">
        <v>201</v>
      </c>
      <c r="AP93" s="89">
        <v>15</v>
      </c>
      <c r="AQ93" s="89" t="s">
        <v>202</v>
      </c>
      <c r="AR93" s="89">
        <v>15</v>
      </c>
      <c r="AS93" s="89" t="s">
        <v>235</v>
      </c>
      <c r="AT93" s="89">
        <v>15</v>
      </c>
      <c r="AU93" s="89"/>
      <c r="AV93" s="89"/>
      <c r="AW93" s="89"/>
      <c r="AX93" s="89"/>
      <c r="AY93" s="89"/>
      <c r="AZ93" s="89"/>
      <c r="BA93" s="90">
        <v>60</v>
      </c>
      <c r="BB93" s="89" t="s">
        <v>453</v>
      </c>
      <c r="BC93" s="89"/>
      <c r="BD93" s="89">
        <v>0</v>
      </c>
      <c r="BE93" s="91" t="s">
        <v>453</v>
      </c>
      <c r="BF93" s="399"/>
      <c r="BG93" s="399"/>
      <c r="BH93" s="399"/>
      <c r="BI93" s="399"/>
      <c r="BJ93" s="399"/>
      <c r="BK93" s="399"/>
      <c r="BL93" s="399"/>
      <c r="BM93" s="399"/>
      <c r="BN93" s="91"/>
      <c r="BO93" s="87"/>
      <c r="BP93" s="87"/>
      <c r="BQ93" s="87"/>
      <c r="BR93" s="87"/>
      <c r="BS93" s="87"/>
      <c r="BT93" s="93"/>
      <c r="BU93" s="93"/>
      <c r="BV93" s="149"/>
      <c r="BW93" s="87"/>
      <c r="BX93" s="139"/>
      <c r="BY93" s="139"/>
      <c r="BZ93" s="139"/>
      <c r="CA93" s="139"/>
      <c r="CB93" s="139"/>
      <c r="CC93" s="139"/>
      <c r="CD93" s="139"/>
      <c r="CE93" s="139"/>
      <c r="CF93" s="139"/>
      <c r="CG93" s="139"/>
      <c r="CH93" s="139"/>
      <c r="CI93" s="139"/>
      <c r="CJ93" s="139"/>
      <c r="CK93" s="139"/>
      <c r="CL93" s="139"/>
      <c r="CM93" s="139"/>
      <c r="CN93" s="139"/>
      <c r="CO93" s="139"/>
      <c r="CP93" s="139"/>
      <c r="CQ93" s="139"/>
    </row>
    <row r="94" spans="1:95" ht="78.75" customHeight="1">
      <c r="A94" s="399"/>
      <c r="B94" s="399"/>
      <c r="C94" s="399"/>
      <c r="D94" s="399"/>
      <c r="E94" s="95"/>
      <c r="F94" s="95"/>
      <c r="G94" s="399"/>
      <c r="H94" s="399"/>
      <c r="I94" s="84"/>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86">
        <v>5</v>
      </c>
      <c r="AH94" s="399"/>
      <c r="AI94" s="399"/>
      <c r="AJ94" s="399"/>
      <c r="AK94" s="149">
        <v>5</v>
      </c>
      <c r="AL94" s="151" t="s">
        <v>487</v>
      </c>
      <c r="AM94" s="89" t="s">
        <v>200</v>
      </c>
      <c r="AN94" s="89">
        <v>15</v>
      </c>
      <c r="AO94" s="89" t="s">
        <v>201</v>
      </c>
      <c r="AP94" s="89">
        <v>15</v>
      </c>
      <c r="AQ94" s="89" t="s">
        <v>202</v>
      </c>
      <c r="AR94" s="89">
        <v>15</v>
      </c>
      <c r="AS94" s="89" t="s">
        <v>235</v>
      </c>
      <c r="AT94" s="89">
        <v>15</v>
      </c>
      <c r="AU94" s="89"/>
      <c r="AV94" s="89"/>
      <c r="AW94" s="89"/>
      <c r="AX94" s="89"/>
      <c r="AY94" s="89"/>
      <c r="AZ94" s="89"/>
      <c r="BA94" s="90">
        <v>60</v>
      </c>
      <c r="BB94" s="89" t="s">
        <v>453</v>
      </c>
      <c r="BC94" s="89"/>
      <c r="BD94" s="89">
        <v>0</v>
      </c>
      <c r="BE94" s="91" t="s">
        <v>453</v>
      </c>
      <c r="BF94" s="399"/>
      <c r="BG94" s="399"/>
      <c r="BH94" s="399"/>
      <c r="BI94" s="399"/>
      <c r="BJ94" s="399"/>
      <c r="BK94" s="399"/>
      <c r="BL94" s="399"/>
      <c r="BM94" s="399"/>
      <c r="BN94" s="91"/>
      <c r="BO94" s="87"/>
      <c r="BP94" s="87"/>
      <c r="BQ94" s="87"/>
      <c r="BR94" s="87"/>
      <c r="BS94" s="87"/>
      <c r="BT94" s="93"/>
      <c r="BU94" s="93"/>
      <c r="BV94" s="149"/>
      <c r="BW94" s="87"/>
      <c r="BX94" s="139"/>
      <c r="BY94" s="139"/>
      <c r="BZ94" s="139"/>
      <c r="CA94" s="139"/>
      <c r="CB94" s="139"/>
      <c r="CC94" s="139"/>
      <c r="CD94" s="139"/>
      <c r="CE94" s="139"/>
      <c r="CF94" s="139"/>
      <c r="CG94" s="139"/>
      <c r="CH94" s="139"/>
      <c r="CI94" s="139"/>
      <c r="CJ94" s="139"/>
      <c r="CK94" s="139"/>
      <c r="CL94" s="139"/>
      <c r="CM94" s="139"/>
      <c r="CN94" s="139"/>
      <c r="CO94" s="139"/>
      <c r="CP94" s="139"/>
      <c r="CQ94" s="139"/>
    </row>
    <row r="95" spans="1:95" ht="78.75" customHeight="1">
      <c r="A95" s="400"/>
      <c r="B95" s="400"/>
      <c r="C95" s="400"/>
      <c r="D95" s="400"/>
      <c r="E95" s="96"/>
      <c r="F95" s="96"/>
      <c r="G95" s="400"/>
      <c r="H95" s="400"/>
      <c r="I95" s="84"/>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86">
        <v>5</v>
      </c>
      <c r="AH95" s="400"/>
      <c r="AI95" s="400"/>
      <c r="AJ95" s="400"/>
      <c r="AK95" s="149">
        <v>6</v>
      </c>
      <c r="AL95" s="150" t="s">
        <v>466</v>
      </c>
      <c r="AM95" s="89"/>
      <c r="AN95" s="89"/>
      <c r="AO95" s="89"/>
      <c r="AP95" s="89"/>
      <c r="AQ95" s="89"/>
      <c r="AR95" s="89"/>
      <c r="AS95" s="89"/>
      <c r="AT95" s="89"/>
      <c r="AU95" s="89"/>
      <c r="AV95" s="89"/>
      <c r="AW95" s="89"/>
      <c r="AX95" s="89"/>
      <c r="AY95" s="89"/>
      <c r="AZ95" s="89"/>
      <c r="BA95" s="90"/>
      <c r="BB95" s="89"/>
      <c r="BC95" s="89"/>
      <c r="BD95" s="89"/>
      <c r="BE95" s="91"/>
      <c r="BF95" s="400"/>
      <c r="BG95" s="400"/>
      <c r="BH95" s="400"/>
      <c r="BI95" s="400"/>
      <c r="BJ95" s="400"/>
      <c r="BK95" s="400"/>
      <c r="BL95" s="400"/>
      <c r="BM95" s="400"/>
      <c r="BN95" s="91"/>
      <c r="BO95" s="87"/>
      <c r="BP95" s="87"/>
      <c r="BQ95" s="87"/>
      <c r="BR95" s="87"/>
      <c r="BS95" s="87"/>
      <c r="BT95" s="93"/>
      <c r="BU95" s="93"/>
      <c r="BV95" s="149"/>
      <c r="BW95" s="87"/>
      <c r="BX95" s="139"/>
      <c r="BY95" s="139"/>
      <c r="BZ95" s="139"/>
      <c r="CA95" s="139"/>
      <c r="CB95" s="139"/>
      <c r="CC95" s="139"/>
      <c r="CD95" s="139"/>
      <c r="CE95" s="139"/>
      <c r="CF95" s="139"/>
      <c r="CG95" s="139"/>
      <c r="CH95" s="139"/>
      <c r="CI95" s="139"/>
      <c r="CJ95" s="139"/>
      <c r="CK95" s="139"/>
      <c r="CL95" s="139"/>
      <c r="CM95" s="139"/>
      <c r="CN95" s="139"/>
      <c r="CO95" s="139"/>
      <c r="CP95" s="139"/>
      <c r="CQ95" s="139"/>
    </row>
    <row r="96" spans="1:95" ht="78.75" customHeight="1">
      <c r="A96" s="411">
        <v>16</v>
      </c>
      <c r="B96" s="411" t="s">
        <v>476</v>
      </c>
      <c r="C96" s="411" t="s">
        <v>477</v>
      </c>
      <c r="D96" s="411" t="s">
        <v>478</v>
      </c>
      <c r="E96" s="95" t="s">
        <v>488</v>
      </c>
      <c r="F96" s="95" t="s">
        <v>489</v>
      </c>
      <c r="G96" s="411" t="s">
        <v>490</v>
      </c>
      <c r="H96" s="411" t="s">
        <v>195</v>
      </c>
      <c r="I96" s="84" t="s">
        <v>196</v>
      </c>
      <c r="J96" s="411">
        <v>4</v>
      </c>
      <c r="K96" s="417" t="s">
        <v>451</v>
      </c>
      <c r="L96" s="407">
        <v>0.8</v>
      </c>
      <c r="M96" s="407" t="s">
        <v>197</v>
      </c>
      <c r="N96" s="407" t="s">
        <v>197</v>
      </c>
      <c r="O96" s="407" t="s">
        <v>197</v>
      </c>
      <c r="P96" s="407" t="s">
        <v>198</v>
      </c>
      <c r="Q96" s="407" t="s">
        <v>198</v>
      </c>
      <c r="R96" s="407" t="s">
        <v>197</v>
      </c>
      <c r="S96" s="407" t="s">
        <v>197</v>
      </c>
      <c r="T96" s="407" t="s">
        <v>198</v>
      </c>
      <c r="U96" s="407" t="s">
        <v>198</v>
      </c>
      <c r="V96" s="407" t="s">
        <v>198</v>
      </c>
      <c r="W96" s="407" t="s">
        <v>197</v>
      </c>
      <c r="X96" s="407" t="s">
        <v>197</v>
      </c>
      <c r="Y96" s="407" t="s">
        <v>197</v>
      </c>
      <c r="Z96" s="407" t="s">
        <v>198</v>
      </c>
      <c r="AA96" s="407" t="s">
        <v>197</v>
      </c>
      <c r="AB96" s="407" t="s">
        <v>198</v>
      </c>
      <c r="AC96" s="407" t="s">
        <v>198</v>
      </c>
      <c r="AD96" s="407" t="s">
        <v>198</v>
      </c>
      <c r="AE96" s="407" t="s">
        <v>198</v>
      </c>
      <c r="AF96" s="436">
        <f>IF(AB96="Si","19",COUNTIF(M96:AE97,"si"))</f>
        <v>9</v>
      </c>
      <c r="AG96" s="86">
        <v>10</v>
      </c>
      <c r="AH96" s="417" t="str">
        <f>IF(AG96=5,"Moderado",IF(AG96=10,"Mayor",IF(AG96=20,"Catastrófico",0)))</f>
        <v>Mayor</v>
      </c>
      <c r="AI96" s="407">
        <v>0.8</v>
      </c>
      <c r="AJ96" s="417" t="str">
        <f>IF(OR(AND(K96="Rara vez",AH96="Moderado"),AND(K96="Improbable",AH96="Moderado")),"Moderado",IF(OR(AND(K96="Rara vez",AH96="Mayor"),AND(K96="Improbable",AH96="Mayor"),AND(K96="Posible",AH96="Moderado"),AND(K96="Probable",AH96="Moderado")),"Alta",IF(OR(AND(K96="Rara vez",AH96="Catastrófico"),AND(K96="Improbable",AH96="Catastrófico"),AND(K96="Posible",AH96="Catastrófico"),AND(K96="Probable",AH96="Catastrófico"),AND(K96="Casi seguro",AH96="Catastrófico"),AND(K96="Posible",AH96="Moderado"),AND(K96="Probable",AH96="Moderado"),AND(K96="Casi seguro",AH96="Moderado"),AND(K96="Posible",AH96="Mayor"),AND(K96="Probable",AH96="Mayor"),AND(K96="Casi seguro",AH96="Mayor")),"Extremo",)))</f>
        <v>Extremo</v>
      </c>
      <c r="AK96" s="149">
        <v>1</v>
      </c>
      <c r="AL96" s="150" t="s">
        <v>491</v>
      </c>
      <c r="AM96" s="89"/>
      <c r="AN96" s="89"/>
      <c r="AO96" s="89"/>
      <c r="AP96" s="89"/>
      <c r="AQ96" s="89"/>
      <c r="AR96" s="89"/>
      <c r="AS96" s="89"/>
      <c r="AT96" s="89"/>
      <c r="AU96" s="89"/>
      <c r="AV96" s="89"/>
      <c r="AW96" s="89"/>
      <c r="AX96" s="89"/>
      <c r="AY96" s="89"/>
      <c r="AZ96" s="89"/>
      <c r="BA96" s="90">
        <v>0</v>
      </c>
      <c r="BB96" s="89" t="s">
        <v>453</v>
      </c>
      <c r="BC96" s="89"/>
      <c r="BD96" s="89">
        <v>0</v>
      </c>
      <c r="BE96" s="91" t="s">
        <v>453</v>
      </c>
      <c r="BF96" s="403">
        <v>0</v>
      </c>
      <c r="BG96" s="403" t="str">
        <f>IF(BF96=100,"Fuerte",IF(AND(BF96&lt;=99, BF96&gt;=50),"Moderado",IF(BF96&lt;50,"Débil")))</f>
        <v>Débil</v>
      </c>
      <c r="BH96" s="398">
        <v>4</v>
      </c>
      <c r="BI96" s="398" t="str">
        <f>IF(BH96&lt;=0,"Rara vez",IF(BH96=1,"Rara vez",IF(BH96=2,"Improbable",IF(BH96=3,"Posible",IF(BH96=4,"Probable",IF(BH96=5,"Casi Seguro"))))))</f>
        <v>Probable</v>
      </c>
      <c r="BJ96" s="407">
        <v>0.8</v>
      </c>
      <c r="BK96" s="398" t="str">
        <f>IFERROR(IF(AG96=5,"Moderado",IF(AG96=10,"Mayor",IF(AG96=20,"Catastrófico",0))),"")</f>
        <v>Mayor</v>
      </c>
      <c r="BL96" s="407">
        <v>0.8</v>
      </c>
      <c r="BM96" s="398" t="str">
        <f>IF(OR(AND(KBI96="Rara vez",BK96="Moderado"),AND(BI96="Improbable",BK96="Moderado")),"Moderado",IF(OR(AND(BI96="Rara vez",BK96="Mayor"),AND(BI96="Improbable",BK96="Mayor"),AND(BI96="Posible",BK96="Moderado"),AND(BI96="Probable",BK96="Moderado")),"Alta",IF(OR(AND(BI96="Rara vez",BK96="Catastrófico"),AND(BI96="Improbable",BK96="Catastrófico"),AND(BI96="Posible",BK96="Catastrófico"),AND(BI96="Probable",BK96="Catastrófico"),AND(BI96="Casi seguro",BK96="Catastrófico"),AND(BI96="Posible",BK96="Moderado"),AND(BI96="Probable",BK96="Moderado"),AND(BI96="Casi seguro",BK96="Moderado"),AND(BI96="Posible",BK96="Mayor"),AND(BI96="Probable",BK96="Mayor"),AND(BI96="Casi seguro",BK96="Mayor")),"Extremo",)))</f>
        <v>Extremo</v>
      </c>
      <c r="BN96" s="91"/>
      <c r="BO96" s="87"/>
      <c r="BP96" s="87"/>
      <c r="BQ96" s="87"/>
      <c r="BR96" s="87"/>
      <c r="BS96" s="87"/>
      <c r="BT96" s="87"/>
      <c r="BU96" s="87"/>
      <c r="BV96" s="87"/>
      <c r="BW96" s="87"/>
      <c r="BX96" s="67"/>
      <c r="BY96" s="67"/>
      <c r="BZ96" s="67"/>
      <c r="CA96" s="67"/>
      <c r="CB96" s="67"/>
      <c r="CC96" s="67"/>
      <c r="CD96" s="67"/>
      <c r="CE96" s="67"/>
      <c r="CF96" s="67"/>
      <c r="CG96" s="67"/>
      <c r="CH96" s="67"/>
      <c r="CI96" s="67"/>
      <c r="CJ96" s="67"/>
      <c r="CK96" s="67"/>
      <c r="CL96" s="67"/>
      <c r="CM96" s="67"/>
      <c r="CN96" s="67"/>
      <c r="CO96" s="67"/>
      <c r="CP96" s="67"/>
      <c r="CQ96" s="67"/>
    </row>
    <row r="97" spans="1:95" ht="78.75" customHeight="1">
      <c r="A97" s="399"/>
      <c r="B97" s="399"/>
      <c r="C97" s="399"/>
      <c r="D97" s="399"/>
      <c r="E97" s="95"/>
      <c r="F97" s="95"/>
      <c r="G97" s="399"/>
      <c r="H97" s="399"/>
      <c r="I97" s="84" t="s">
        <v>303</v>
      </c>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c r="AG97" s="86">
        <v>5</v>
      </c>
      <c r="AH97" s="399"/>
      <c r="AI97" s="399"/>
      <c r="AJ97" s="399"/>
      <c r="AK97" s="149">
        <v>2</v>
      </c>
      <c r="AL97" s="150" t="s">
        <v>492</v>
      </c>
      <c r="AM97" s="89"/>
      <c r="AN97" s="89"/>
      <c r="AO97" s="89"/>
      <c r="AP97" s="89"/>
      <c r="AQ97" s="89"/>
      <c r="AR97" s="89"/>
      <c r="AS97" s="89"/>
      <c r="AT97" s="89"/>
      <c r="AU97" s="89"/>
      <c r="AV97" s="89"/>
      <c r="AW97" s="89"/>
      <c r="AX97" s="89"/>
      <c r="AY97" s="89"/>
      <c r="AZ97" s="89"/>
      <c r="BA97" s="90">
        <v>0</v>
      </c>
      <c r="BB97" s="89" t="s">
        <v>453</v>
      </c>
      <c r="BC97" s="89"/>
      <c r="BD97" s="89">
        <v>0</v>
      </c>
      <c r="BE97" s="91" t="s">
        <v>453</v>
      </c>
      <c r="BF97" s="399"/>
      <c r="BG97" s="399"/>
      <c r="BH97" s="399"/>
      <c r="BI97" s="399"/>
      <c r="BJ97" s="399"/>
      <c r="BK97" s="399"/>
      <c r="BL97" s="399"/>
      <c r="BM97" s="399"/>
      <c r="BN97" s="91"/>
      <c r="BO97" s="87"/>
      <c r="BP97" s="87"/>
      <c r="BQ97" s="87"/>
      <c r="BR97" s="87"/>
      <c r="BS97" s="87"/>
      <c r="BT97" s="87"/>
      <c r="BU97" s="87"/>
      <c r="BV97" s="87"/>
      <c r="BW97" s="87"/>
      <c r="BX97" s="139"/>
      <c r="BY97" s="139"/>
      <c r="BZ97" s="139"/>
      <c r="CA97" s="139"/>
      <c r="CB97" s="139"/>
      <c r="CC97" s="139"/>
      <c r="CD97" s="139"/>
      <c r="CE97" s="139"/>
      <c r="CF97" s="139"/>
      <c r="CG97" s="139"/>
      <c r="CH97" s="139"/>
      <c r="CI97" s="139"/>
      <c r="CJ97" s="139"/>
      <c r="CK97" s="139"/>
      <c r="CL97" s="139"/>
      <c r="CM97" s="139"/>
      <c r="CN97" s="139"/>
      <c r="CO97" s="139"/>
      <c r="CP97" s="139"/>
      <c r="CQ97" s="139"/>
    </row>
    <row r="98" spans="1:95" ht="78.75" customHeight="1">
      <c r="A98" s="399"/>
      <c r="B98" s="399"/>
      <c r="C98" s="399"/>
      <c r="D98" s="399"/>
      <c r="E98" s="95"/>
      <c r="F98" s="95"/>
      <c r="G98" s="399"/>
      <c r="H98" s="399"/>
      <c r="I98" s="84" t="s">
        <v>213</v>
      </c>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86">
        <v>5</v>
      </c>
      <c r="AH98" s="399"/>
      <c r="AI98" s="399"/>
      <c r="AJ98" s="399"/>
      <c r="AK98" s="149">
        <v>3</v>
      </c>
      <c r="AL98" s="150" t="s">
        <v>493</v>
      </c>
      <c r="AM98" s="89"/>
      <c r="AN98" s="89"/>
      <c r="AO98" s="89"/>
      <c r="AP98" s="89"/>
      <c r="AQ98" s="89"/>
      <c r="AR98" s="89"/>
      <c r="AS98" s="89"/>
      <c r="AT98" s="89"/>
      <c r="AU98" s="89"/>
      <c r="AV98" s="89"/>
      <c r="AW98" s="89"/>
      <c r="AX98" s="89"/>
      <c r="AY98" s="89"/>
      <c r="AZ98" s="89"/>
      <c r="BA98" s="90">
        <v>0</v>
      </c>
      <c r="BB98" s="89" t="s">
        <v>453</v>
      </c>
      <c r="BC98" s="89"/>
      <c r="BD98" s="89">
        <v>0</v>
      </c>
      <c r="BE98" s="91" t="s">
        <v>453</v>
      </c>
      <c r="BF98" s="399"/>
      <c r="BG98" s="399"/>
      <c r="BH98" s="399"/>
      <c r="BI98" s="399"/>
      <c r="BJ98" s="399"/>
      <c r="BK98" s="399"/>
      <c r="BL98" s="399"/>
      <c r="BM98" s="399"/>
      <c r="BN98" s="91"/>
      <c r="BO98" s="87"/>
      <c r="BP98" s="87"/>
      <c r="BQ98" s="87"/>
      <c r="BR98" s="87"/>
      <c r="BS98" s="87"/>
      <c r="BT98" s="87"/>
      <c r="BU98" s="87"/>
      <c r="BV98" s="87"/>
      <c r="BW98" s="87"/>
      <c r="BX98" s="139"/>
      <c r="BY98" s="139"/>
      <c r="BZ98" s="139"/>
      <c r="CA98" s="139"/>
      <c r="CB98" s="139"/>
      <c r="CC98" s="139"/>
      <c r="CD98" s="139"/>
      <c r="CE98" s="139"/>
      <c r="CF98" s="139"/>
      <c r="CG98" s="139"/>
      <c r="CH98" s="139"/>
      <c r="CI98" s="139"/>
      <c r="CJ98" s="139"/>
      <c r="CK98" s="139"/>
      <c r="CL98" s="139"/>
      <c r="CM98" s="139"/>
      <c r="CN98" s="139"/>
      <c r="CO98" s="139"/>
      <c r="CP98" s="139"/>
      <c r="CQ98" s="139"/>
    </row>
    <row r="99" spans="1:95" ht="78.75" customHeight="1">
      <c r="A99" s="399"/>
      <c r="B99" s="399"/>
      <c r="C99" s="399"/>
      <c r="D99" s="399"/>
      <c r="E99" s="95"/>
      <c r="F99" s="95"/>
      <c r="G99" s="399"/>
      <c r="H99" s="399"/>
      <c r="I99" s="84" t="s">
        <v>494</v>
      </c>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c r="AG99" s="86">
        <v>5</v>
      </c>
      <c r="AH99" s="399"/>
      <c r="AI99" s="399"/>
      <c r="AJ99" s="399"/>
      <c r="AK99" s="149">
        <v>4</v>
      </c>
      <c r="AL99" s="150" t="s">
        <v>495</v>
      </c>
      <c r="AM99" s="89"/>
      <c r="AN99" s="89"/>
      <c r="AO99" s="89"/>
      <c r="AP99" s="89"/>
      <c r="AQ99" s="89"/>
      <c r="AR99" s="89"/>
      <c r="AS99" s="89"/>
      <c r="AT99" s="89"/>
      <c r="AU99" s="89"/>
      <c r="AV99" s="89"/>
      <c r="AW99" s="89"/>
      <c r="AX99" s="89"/>
      <c r="AY99" s="89"/>
      <c r="AZ99" s="89"/>
      <c r="BA99" s="90">
        <v>0</v>
      </c>
      <c r="BB99" s="89" t="s">
        <v>453</v>
      </c>
      <c r="BC99" s="89"/>
      <c r="BD99" s="89">
        <v>0</v>
      </c>
      <c r="BE99" s="91" t="s">
        <v>453</v>
      </c>
      <c r="BF99" s="399"/>
      <c r="BG99" s="399"/>
      <c r="BH99" s="399"/>
      <c r="BI99" s="399"/>
      <c r="BJ99" s="399"/>
      <c r="BK99" s="399"/>
      <c r="BL99" s="399"/>
      <c r="BM99" s="399"/>
      <c r="BN99" s="91"/>
      <c r="BO99" s="87"/>
      <c r="BP99" s="87"/>
      <c r="BQ99" s="87"/>
      <c r="BR99" s="87"/>
      <c r="BS99" s="87"/>
      <c r="BT99" s="87"/>
      <c r="BU99" s="87"/>
      <c r="BV99" s="87"/>
      <c r="BW99" s="87"/>
      <c r="BX99" s="139"/>
      <c r="BY99" s="139"/>
      <c r="BZ99" s="139"/>
      <c r="CA99" s="139"/>
      <c r="CB99" s="139"/>
      <c r="CC99" s="139"/>
      <c r="CD99" s="139"/>
      <c r="CE99" s="139"/>
      <c r="CF99" s="139"/>
      <c r="CG99" s="139"/>
      <c r="CH99" s="139"/>
      <c r="CI99" s="139"/>
      <c r="CJ99" s="139"/>
      <c r="CK99" s="139"/>
      <c r="CL99" s="139"/>
      <c r="CM99" s="139"/>
      <c r="CN99" s="139"/>
      <c r="CO99" s="139"/>
      <c r="CP99" s="139"/>
      <c r="CQ99" s="139"/>
    </row>
    <row r="100" spans="1:95" ht="78.75" customHeight="1">
      <c r="A100" s="399"/>
      <c r="B100" s="399"/>
      <c r="C100" s="399"/>
      <c r="D100" s="399"/>
      <c r="E100" s="95"/>
      <c r="F100" s="95"/>
      <c r="G100" s="399"/>
      <c r="H100" s="399"/>
      <c r="I100" s="84"/>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86">
        <v>5</v>
      </c>
      <c r="AH100" s="399"/>
      <c r="AI100" s="399"/>
      <c r="AJ100" s="399"/>
      <c r="AK100" s="149">
        <v>5</v>
      </c>
      <c r="AL100" s="150" t="s">
        <v>466</v>
      </c>
      <c r="AM100" s="89"/>
      <c r="AN100" s="89"/>
      <c r="AO100" s="89"/>
      <c r="AP100" s="89"/>
      <c r="AQ100" s="89"/>
      <c r="AR100" s="89"/>
      <c r="AS100" s="89"/>
      <c r="AT100" s="89"/>
      <c r="AU100" s="89"/>
      <c r="AV100" s="89"/>
      <c r="AW100" s="89"/>
      <c r="AX100" s="89"/>
      <c r="AY100" s="89"/>
      <c r="AZ100" s="89"/>
      <c r="BA100" s="90"/>
      <c r="BB100" s="89"/>
      <c r="BC100" s="89"/>
      <c r="BD100" s="89"/>
      <c r="BE100" s="91"/>
      <c r="BF100" s="399"/>
      <c r="BG100" s="399"/>
      <c r="BH100" s="399"/>
      <c r="BI100" s="399"/>
      <c r="BJ100" s="399"/>
      <c r="BK100" s="399"/>
      <c r="BL100" s="399"/>
      <c r="BM100" s="399"/>
      <c r="BN100" s="91"/>
      <c r="BO100" s="87"/>
      <c r="BP100" s="87"/>
      <c r="BQ100" s="87"/>
      <c r="BR100" s="87"/>
      <c r="BS100" s="87"/>
      <c r="BT100" s="87"/>
      <c r="BU100" s="87"/>
      <c r="BV100" s="87"/>
      <c r="BW100" s="87"/>
      <c r="BX100" s="139"/>
      <c r="BY100" s="139"/>
      <c r="BZ100" s="139"/>
      <c r="CA100" s="139"/>
      <c r="CB100" s="139"/>
      <c r="CC100" s="139"/>
      <c r="CD100" s="139"/>
      <c r="CE100" s="139"/>
      <c r="CF100" s="139"/>
      <c r="CG100" s="139"/>
      <c r="CH100" s="139"/>
      <c r="CI100" s="139"/>
      <c r="CJ100" s="139"/>
      <c r="CK100" s="139"/>
      <c r="CL100" s="139"/>
      <c r="CM100" s="139"/>
      <c r="CN100" s="139"/>
      <c r="CO100" s="139"/>
      <c r="CP100" s="139"/>
      <c r="CQ100" s="139"/>
    </row>
    <row r="101" spans="1:95" ht="78.75" customHeight="1">
      <c r="A101" s="400"/>
      <c r="B101" s="400"/>
      <c r="C101" s="400"/>
      <c r="D101" s="400"/>
      <c r="E101" s="96"/>
      <c r="F101" s="96"/>
      <c r="G101" s="400"/>
      <c r="H101" s="400"/>
      <c r="I101" s="96"/>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86">
        <v>5</v>
      </c>
      <c r="AH101" s="400"/>
      <c r="AI101" s="400"/>
      <c r="AJ101" s="400"/>
      <c r="AK101" s="149">
        <v>6</v>
      </c>
      <c r="AL101" s="150" t="s">
        <v>466</v>
      </c>
      <c r="AM101" s="89"/>
      <c r="AN101" s="89"/>
      <c r="AO101" s="89"/>
      <c r="AP101" s="89"/>
      <c r="AQ101" s="89"/>
      <c r="AR101" s="89"/>
      <c r="AS101" s="89"/>
      <c r="AT101" s="89"/>
      <c r="AU101" s="89"/>
      <c r="AV101" s="89"/>
      <c r="AW101" s="89"/>
      <c r="AX101" s="89"/>
      <c r="AY101" s="89"/>
      <c r="AZ101" s="89"/>
      <c r="BA101" s="90"/>
      <c r="BB101" s="89"/>
      <c r="BC101" s="89"/>
      <c r="BD101" s="89"/>
      <c r="BE101" s="91"/>
      <c r="BF101" s="400"/>
      <c r="BG101" s="400"/>
      <c r="BH101" s="400"/>
      <c r="BI101" s="400"/>
      <c r="BJ101" s="400"/>
      <c r="BK101" s="400"/>
      <c r="BL101" s="400"/>
      <c r="BM101" s="400"/>
      <c r="BN101" s="91"/>
      <c r="BO101" s="87"/>
      <c r="BP101" s="87"/>
      <c r="BQ101" s="87"/>
      <c r="BR101" s="87"/>
      <c r="BS101" s="87"/>
      <c r="BT101" s="87"/>
      <c r="BU101" s="87"/>
      <c r="BV101" s="87"/>
      <c r="BW101" s="87"/>
      <c r="BX101" s="139"/>
      <c r="BY101" s="139"/>
      <c r="BZ101" s="139"/>
      <c r="CA101" s="139"/>
      <c r="CB101" s="139"/>
      <c r="CC101" s="139"/>
      <c r="CD101" s="139"/>
      <c r="CE101" s="139"/>
      <c r="CF101" s="139"/>
      <c r="CG101" s="139"/>
      <c r="CH101" s="139"/>
      <c r="CI101" s="139"/>
      <c r="CJ101" s="139"/>
      <c r="CK101" s="139"/>
      <c r="CL101" s="139"/>
      <c r="CM101" s="139"/>
      <c r="CN101" s="139"/>
      <c r="CO101" s="139"/>
      <c r="CP101" s="139"/>
      <c r="CQ101" s="139"/>
    </row>
    <row r="102" spans="1:95" ht="94.5" customHeight="1">
      <c r="A102" s="411">
        <v>17</v>
      </c>
      <c r="B102" s="411" t="s">
        <v>496</v>
      </c>
      <c r="C102" s="443" t="s">
        <v>497</v>
      </c>
      <c r="D102" s="443" t="s">
        <v>498</v>
      </c>
      <c r="E102" s="95" t="s">
        <v>499</v>
      </c>
      <c r="F102" s="446" t="s">
        <v>500</v>
      </c>
      <c r="G102" s="445" t="s">
        <v>501</v>
      </c>
      <c r="H102" s="411" t="s">
        <v>195</v>
      </c>
      <c r="I102" s="152" t="s">
        <v>219</v>
      </c>
      <c r="J102" s="443">
        <v>1</v>
      </c>
      <c r="K102" s="417" t="str">
        <f>IF(J102&lt;=0,"",IF(J102=1,"Rara vez",IF(J102=2,"Improbable",IF(J102=3,"Posible",IF(J102=4,"Probable",IF(J102=5,"Casi Seguro"))))))</f>
        <v>Rara vez</v>
      </c>
      <c r="L102" s="407">
        <f>IF(K102="","",IF(K102="Rara vez",0.2,IF(K102="Improbable",0.4,IF(K102="Posible",0.6,IF(K102="Probable",0.8,IF(K102="Casi seguro",1,))))))</f>
        <v>0.2</v>
      </c>
      <c r="M102" s="443" t="s">
        <v>197</v>
      </c>
      <c r="N102" s="443" t="s">
        <v>197</v>
      </c>
      <c r="O102" s="443" t="s">
        <v>197</v>
      </c>
      <c r="P102" s="443" t="s">
        <v>198</v>
      </c>
      <c r="Q102" s="443" t="s">
        <v>197</v>
      </c>
      <c r="R102" s="443" t="s">
        <v>197</v>
      </c>
      <c r="S102" s="443" t="s">
        <v>198</v>
      </c>
      <c r="T102" s="443" t="s">
        <v>198</v>
      </c>
      <c r="U102" s="443" t="s">
        <v>198</v>
      </c>
      <c r="V102" s="443" t="s">
        <v>197</v>
      </c>
      <c r="W102" s="443" t="s">
        <v>197</v>
      </c>
      <c r="X102" s="443" t="s">
        <v>197</v>
      </c>
      <c r="Y102" s="443" t="s">
        <v>197</v>
      </c>
      <c r="Z102" s="443" t="s">
        <v>197</v>
      </c>
      <c r="AA102" s="443" t="s">
        <v>197</v>
      </c>
      <c r="AB102" s="443" t="s">
        <v>198</v>
      </c>
      <c r="AC102" s="443" t="s">
        <v>198</v>
      </c>
      <c r="AD102" s="443" t="s">
        <v>198</v>
      </c>
      <c r="AE102" s="443" t="s">
        <v>198</v>
      </c>
      <c r="AF102" s="436">
        <f>IF(AB102="Si","19",COUNTIF(M102:AE103,"si"))</f>
        <v>11</v>
      </c>
      <c r="AG102" s="86">
        <f t="shared" ref="AG102:AG150" si="48">VALUE(IF(AF102&lt;=5,5,IF(AND(AF102&gt;5,AF102&lt;=11),10,IF(AF102&gt;11,20,0))))</f>
        <v>10</v>
      </c>
      <c r="AH102" s="417" t="str">
        <f>IF(AG102=5,"Moderado",IF(AG102=10,"Mayor",IF(AG102=20,"Catastrófico",0)))</f>
        <v>Mayor</v>
      </c>
      <c r="AI102" s="407">
        <f>IF(AH102="","",IF(AH102="Leve",0.2,IF(AH102="Menor",0.4,IF(AH102="Moderado",0.6,IF(AH102="Mayor",0.8,IF(AH102="Catastrófico",1,))))))</f>
        <v>0.8</v>
      </c>
      <c r="AJ102" s="417" t="str">
        <f>IF(OR(AND(K102="Rara vez",AH102="Moderado"),AND(K102="Improbable",AH102="Moderado")),"Moderado",IF(OR(AND(K102="Rara vez",AH102="Mayor"),AND(K102="Improbable",AH102="Mayor"),AND(K102="Posible",AH102="Moderado"),AND(K102="Probable",AH102="Moderado")),"Alta",IF(OR(AND(K102="Rara vez",AH102="Catastrófico"),AND(K102="Improbable",AH102="Catastrófico"),AND(K102="Posible",AH102="Catastrófico"),AND(K102="Probable",AH102="Catastrófico"),AND(K102="Casi seguro",AH102="Catastrófico"),AND(K102="Posible",AH102="Moderado"),AND(K102="Probable",AH102="Moderado"),AND(K102="Casi seguro",AH102="Moderado"),AND(K102="Posible",AH102="Mayor"),AND(K102="Probable",AH102="Mayor"),AND(K102="Casi seguro",AH102="Mayor")),"Extremo",)))</f>
        <v>Alta</v>
      </c>
      <c r="AK102" s="87">
        <v>1</v>
      </c>
      <c r="AL102" s="153" t="s">
        <v>502</v>
      </c>
      <c r="AM102" s="89" t="s">
        <v>200</v>
      </c>
      <c r="AN102" s="89">
        <f t="shared" ref="AN102:AN109" si="49">IF(AM102="","",IF(AM102="Asignado",15,IF(AM102="No asignado",0,)))</f>
        <v>15</v>
      </c>
      <c r="AO102" s="89" t="s">
        <v>201</v>
      </c>
      <c r="AP102" s="89">
        <f t="shared" ref="AP102:AP109" si="50">IF(AO102="","",IF(AO102="Adecuado",15,IF(AO102="Inadecuado",0,)))</f>
        <v>15</v>
      </c>
      <c r="AQ102" s="89" t="s">
        <v>202</v>
      </c>
      <c r="AR102" s="89">
        <f t="shared" ref="AR102:AR109" si="51">IF(AQ102="","",IF(AQ102="Oportuna",15,IF(AQ102="Inoportuna",0,)))</f>
        <v>15</v>
      </c>
      <c r="AS102" s="89" t="s">
        <v>235</v>
      </c>
      <c r="AT102" s="89">
        <f t="shared" ref="AT102:AT109" si="52">IF(AS102="","",IF(AS102="Prevenir",15,IF(AS102="Detectar",10,IF(AS102="No es un control",0,))))</f>
        <v>15</v>
      </c>
      <c r="AU102" s="89" t="s">
        <v>204</v>
      </c>
      <c r="AV102" s="89">
        <f t="shared" ref="AV102:AV109" si="53">IF(AU102="","",IF(AU102="Confiable",15,IF(AU102="No confiable",0,)))</f>
        <v>15</v>
      </c>
      <c r="AW102" s="89" t="s">
        <v>205</v>
      </c>
      <c r="AX102" s="89">
        <f t="shared" ref="AX102:AX109" si="54">IF(AW102="","",IF(AW102="Se investigan y  resuelven oportunamente",15,IF(AW102="No se investigan y resuelven oportunamente",0,)))</f>
        <v>15</v>
      </c>
      <c r="AY102" s="89" t="s">
        <v>206</v>
      </c>
      <c r="AZ102" s="89">
        <f t="shared" ref="AZ102:AZ109" si="55">IF(AY102="","",IF(AY102="Completa",15,IF(AY102="Incompleta",10,IF(AY102="No existe",0,))))</f>
        <v>15</v>
      </c>
      <c r="BA102" s="90">
        <f>SUM(AN102,AP102,AR102,AT102,AV102,AX102,AZ102)</f>
        <v>105</v>
      </c>
      <c r="BB102" s="89" t="str">
        <f>IF(BA102&gt;=96,"Fuerte",IF(AND(BA102&gt;=86, BA102&lt;96),"Moderado",IF(BA102&lt;86,"Débil")))</f>
        <v>Fuerte</v>
      </c>
      <c r="BC102" s="89" t="s">
        <v>207</v>
      </c>
      <c r="BD102" s="89">
        <f>VALUE(IF(OR(AND(BB102="Fuerte",BC102="Fuerte")),"100",IF(OR(AND(BB102="Fuerte",BC102="Moderado"),AND(BB102="Moderado",BC102="Fuerte"),AND(BB102="Moderado",BC102="Moderado")),"50",IF(OR(AND(BB102="Fuerte",BC102="Débil"),AND(BB102="Moderado",BC102="Débil"),AND(BB102="Débil",BC102="Fuerte"),AND(BB102="Débil",BC102="Moderado"),AND(BB102="Débil",BC102="Débil")),"0",))))</f>
        <v>100</v>
      </c>
      <c r="BE102" s="91" t="str">
        <f>IF(BD102=100,"Fuerte",IF(BD102=50,"Moderado",IF(BD102=0,"Débil")))</f>
        <v>Fuerte</v>
      </c>
      <c r="BF102" s="403">
        <f>AVERAGE(BD102:BD107)</f>
        <v>100</v>
      </c>
      <c r="BG102" s="403" t="str">
        <f>IF(BF102=100,"Fuerte",IF(AND(BF102&lt;=99, BF102&gt;=50),"Moderado",IF(BF102&lt;50,"Débil")))</f>
        <v>Fuerte</v>
      </c>
      <c r="BH102" s="398">
        <f>IF(BG102="Fuerte",(J102-2),IF(BG102="Moderado",(J102-1), IF(BG102="Débil",((J102-0)))))</f>
        <v>-1</v>
      </c>
      <c r="BI102" s="398" t="str">
        <f>IF(BH102&lt;=0,"Rara vez",IF(BH102=1,"Rara vez",IF(BH102=2,"Improbable",IF(BH102=3,"Posible",IF(BH102=4,"Probable",IF(BH102=5,"Casi Seguro"))))))</f>
        <v>Rara vez</v>
      </c>
      <c r="BJ102" s="407">
        <f>IF(BI102="","",IF(BI102="Rara vez",0.2,IF(BI102="Improbable",0.4,IF(BI102="Posible",0.6,IF(BI102="Probable",0.8,IF(BI102="Casi seguro",1,))))))</f>
        <v>0.2</v>
      </c>
      <c r="BK102" s="398" t="str">
        <f>IFERROR(IF(AG102=5,"Moderado",IF(AG102=10,"Mayor",IF(AG102=20,"Catastrófico",0))),"")</f>
        <v>Mayor</v>
      </c>
      <c r="BL102" s="407">
        <f>IF(AH102="","",IF(AH102="Moderado",0.6,IF(AH102="Mayor",0.8,IF(AH102="Catastrófico",1,))))</f>
        <v>0.8</v>
      </c>
      <c r="BM102" s="398" t="str">
        <f>IF(OR(AND(KBI102="Rara vez",BK102="Moderado"),AND(BI102="Improbable",BK102="Moderado")),"Moderado",IF(OR(AND(BI102="Rara vez",BK102="Mayor"),AND(BI102="Improbable",BK102="Mayor"),AND(BI102="Posible",BK102="Moderado"),AND(BI102="Probable",BK102="Moderado")),"Alta",IF(OR(AND(BI102="Rara vez",BK102="Catastrófico"),AND(BI102="Improbable",BK102="Catastrófico"),AND(BI102="Posible",BK102="Catastrófico"),AND(BI102="Probable",BK102="Catastrófico"),AND(BI102="Casi seguro",BK102="Catastrófico"),AND(BI102="Posible",BK102="Moderado"),AND(BI102="Probable",BK102="Moderado"),AND(BI102="Casi seguro",BK102="Moderado"),AND(BI102="Posible",BK102="Mayor"),AND(BI102="Probable",BK102="Mayor"),AND(BI102="Casi seguro",BK102="Mayor")),"Extremo",)))</f>
        <v>Alta</v>
      </c>
      <c r="BN102" s="91" t="s">
        <v>246</v>
      </c>
      <c r="BO102" s="154" t="s">
        <v>503</v>
      </c>
      <c r="BP102" s="152" t="s">
        <v>504</v>
      </c>
      <c r="BQ102" s="152" t="s">
        <v>505</v>
      </c>
      <c r="BR102" s="152" t="s">
        <v>506</v>
      </c>
      <c r="BS102" s="152" t="s">
        <v>507</v>
      </c>
      <c r="BT102" s="93"/>
      <c r="BU102" s="155"/>
      <c r="BV102" s="87"/>
      <c r="BW102" s="97"/>
      <c r="BX102" s="67"/>
      <c r="BY102" s="67"/>
      <c r="BZ102" s="67"/>
      <c r="CA102" s="67"/>
      <c r="CB102" s="67"/>
      <c r="CC102" s="67"/>
      <c r="CD102" s="67"/>
      <c r="CE102" s="67"/>
      <c r="CF102" s="67"/>
      <c r="CG102" s="67"/>
      <c r="CH102" s="67"/>
      <c r="CI102" s="67"/>
      <c r="CJ102" s="67"/>
      <c r="CK102" s="67"/>
      <c r="CL102" s="67"/>
      <c r="CM102" s="67"/>
      <c r="CN102" s="67"/>
      <c r="CO102" s="67"/>
      <c r="CP102" s="67"/>
      <c r="CQ102" s="67"/>
    </row>
    <row r="103" spans="1:95" ht="96" customHeight="1">
      <c r="A103" s="399"/>
      <c r="B103" s="399"/>
      <c r="C103" s="414"/>
      <c r="D103" s="414"/>
      <c r="E103" s="95"/>
      <c r="F103" s="399"/>
      <c r="G103" s="414"/>
      <c r="H103" s="399"/>
      <c r="I103" s="152" t="s">
        <v>196</v>
      </c>
      <c r="J103" s="414"/>
      <c r="K103" s="399"/>
      <c r="L103" s="399"/>
      <c r="M103" s="414"/>
      <c r="N103" s="414"/>
      <c r="O103" s="414"/>
      <c r="P103" s="414"/>
      <c r="Q103" s="414"/>
      <c r="R103" s="414"/>
      <c r="S103" s="414"/>
      <c r="T103" s="414"/>
      <c r="U103" s="414"/>
      <c r="V103" s="414"/>
      <c r="W103" s="414"/>
      <c r="X103" s="414"/>
      <c r="Y103" s="414"/>
      <c r="Z103" s="414"/>
      <c r="AA103" s="414"/>
      <c r="AB103" s="414"/>
      <c r="AC103" s="414"/>
      <c r="AD103" s="414"/>
      <c r="AE103" s="414"/>
      <c r="AF103" s="399"/>
      <c r="AG103" s="86">
        <f t="shared" si="48"/>
        <v>5</v>
      </c>
      <c r="AH103" s="399"/>
      <c r="AI103" s="399"/>
      <c r="AJ103" s="399"/>
      <c r="AK103" s="87">
        <v>2</v>
      </c>
      <c r="AL103" s="150" t="s">
        <v>231</v>
      </c>
      <c r="AM103" s="89"/>
      <c r="AN103" s="89" t="str">
        <f t="shared" si="49"/>
        <v/>
      </c>
      <c r="AO103" s="89"/>
      <c r="AP103" s="89" t="str">
        <f t="shared" si="50"/>
        <v/>
      </c>
      <c r="AQ103" s="89"/>
      <c r="AR103" s="89" t="str">
        <f t="shared" si="51"/>
        <v/>
      </c>
      <c r="AS103" s="89"/>
      <c r="AT103" s="89" t="str">
        <f t="shared" si="52"/>
        <v/>
      </c>
      <c r="AU103" s="89"/>
      <c r="AV103" s="89" t="str">
        <f t="shared" si="53"/>
        <v/>
      </c>
      <c r="AW103" s="89"/>
      <c r="AX103" s="89" t="str">
        <f t="shared" si="54"/>
        <v/>
      </c>
      <c r="AY103" s="89"/>
      <c r="AZ103" s="89" t="str">
        <f t="shared" si="55"/>
        <v/>
      </c>
      <c r="BA103" s="90"/>
      <c r="BB103" s="89"/>
      <c r="BC103" s="89"/>
      <c r="BD103" s="89"/>
      <c r="BE103" s="91"/>
      <c r="BF103" s="399"/>
      <c r="BG103" s="399"/>
      <c r="BH103" s="399"/>
      <c r="BI103" s="399"/>
      <c r="BJ103" s="399"/>
      <c r="BK103" s="399"/>
      <c r="BL103" s="399"/>
      <c r="BM103" s="399"/>
      <c r="BN103" s="91"/>
      <c r="BO103" s="156"/>
      <c r="BP103" s="152"/>
      <c r="BQ103" s="152"/>
      <c r="BR103" s="152"/>
      <c r="BS103" s="152"/>
      <c r="BT103" s="93"/>
      <c r="BU103" s="155"/>
      <c r="BV103" s="87"/>
      <c r="BW103" s="97"/>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row>
    <row r="104" spans="1:95" ht="78.75" customHeight="1">
      <c r="A104" s="399"/>
      <c r="B104" s="399"/>
      <c r="C104" s="414"/>
      <c r="D104" s="414"/>
      <c r="E104" s="95"/>
      <c r="F104" s="399"/>
      <c r="G104" s="414"/>
      <c r="H104" s="399"/>
      <c r="I104" s="152" t="s">
        <v>213</v>
      </c>
      <c r="J104" s="414"/>
      <c r="K104" s="399"/>
      <c r="L104" s="399"/>
      <c r="M104" s="414"/>
      <c r="N104" s="414"/>
      <c r="O104" s="414"/>
      <c r="P104" s="414"/>
      <c r="Q104" s="414"/>
      <c r="R104" s="414"/>
      <c r="S104" s="414"/>
      <c r="T104" s="414"/>
      <c r="U104" s="414"/>
      <c r="V104" s="414"/>
      <c r="W104" s="414"/>
      <c r="X104" s="414"/>
      <c r="Y104" s="414"/>
      <c r="Z104" s="414"/>
      <c r="AA104" s="414"/>
      <c r="AB104" s="414"/>
      <c r="AC104" s="414"/>
      <c r="AD104" s="414"/>
      <c r="AE104" s="414"/>
      <c r="AF104" s="399"/>
      <c r="AG104" s="86">
        <f t="shared" si="48"/>
        <v>5</v>
      </c>
      <c r="AH104" s="399"/>
      <c r="AI104" s="399"/>
      <c r="AJ104" s="399"/>
      <c r="AK104" s="87">
        <v>3</v>
      </c>
      <c r="AL104" s="88" t="s">
        <v>231</v>
      </c>
      <c r="AM104" s="89"/>
      <c r="AN104" s="89" t="str">
        <f t="shared" si="49"/>
        <v/>
      </c>
      <c r="AO104" s="89"/>
      <c r="AP104" s="89" t="str">
        <f t="shared" si="50"/>
        <v/>
      </c>
      <c r="AQ104" s="89"/>
      <c r="AR104" s="89" t="str">
        <f t="shared" si="51"/>
        <v/>
      </c>
      <c r="AS104" s="89"/>
      <c r="AT104" s="89" t="str">
        <f t="shared" si="52"/>
        <v/>
      </c>
      <c r="AU104" s="89"/>
      <c r="AV104" s="89" t="str">
        <f t="shared" si="53"/>
        <v/>
      </c>
      <c r="AW104" s="89"/>
      <c r="AX104" s="89" t="str">
        <f t="shared" si="54"/>
        <v/>
      </c>
      <c r="AY104" s="89"/>
      <c r="AZ104" s="89" t="str">
        <f t="shared" si="55"/>
        <v/>
      </c>
      <c r="BA104" s="90"/>
      <c r="BB104" s="89"/>
      <c r="BC104" s="89"/>
      <c r="BD104" s="89"/>
      <c r="BE104" s="91"/>
      <c r="BF104" s="399"/>
      <c r="BG104" s="399"/>
      <c r="BH104" s="399"/>
      <c r="BI104" s="399"/>
      <c r="BJ104" s="399"/>
      <c r="BK104" s="399"/>
      <c r="BL104" s="399"/>
      <c r="BM104" s="399"/>
      <c r="BN104" s="91"/>
      <c r="BO104" s="87"/>
      <c r="BP104" s="87"/>
      <c r="BQ104" s="87"/>
      <c r="BR104" s="87"/>
      <c r="BS104" s="87"/>
      <c r="BT104" s="93"/>
      <c r="BU104" s="93"/>
      <c r="BV104" s="87"/>
      <c r="BW104" s="97"/>
      <c r="BX104" s="139"/>
      <c r="BY104" s="139"/>
      <c r="BZ104" s="139"/>
      <c r="CA104" s="139"/>
      <c r="CB104" s="139"/>
      <c r="CC104" s="139"/>
      <c r="CD104" s="139"/>
      <c r="CE104" s="139"/>
      <c r="CF104" s="139"/>
      <c r="CG104" s="139"/>
      <c r="CH104" s="139"/>
      <c r="CI104" s="139"/>
      <c r="CJ104" s="139"/>
      <c r="CK104" s="139"/>
      <c r="CL104" s="139"/>
      <c r="CM104" s="139"/>
      <c r="CN104" s="139"/>
      <c r="CO104" s="139"/>
      <c r="CP104" s="139"/>
      <c r="CQ104" s="139"/>
    </row>
    <row r="105" spans="1:95" ht="78.75" customHeight="1">
      <c r="A105" s="399"/>
      <c r="B105" s="399"/>
      <c r="C105" s="414"/>
      <c r="D105" s="414"/>
      <c r="E105" s="95"/>
      <c r="F105" s="399"/>
      <c r="G105" s="414"/>
      <c r="H105" s="399"/>
      <c r="I105" s="152"/>
      <c r="J105" s="414"/>
      <c r="K105" s="399"/>
      <c r="L105" s="399"/>
      <c r="M105" s="414"/>
      <c r="N105" s="414"/>
      <c r="O105" s="414"/>
      <c r="P105" s="414"/>
      <c r="Q105" s="414"/>
      <c r="R105" s="414"/>
      <c r="S105" s="414"/>
      <c r="T105" s="414"/>
      <c r="U105" s="414"/>
      <c r="V105" s="414"/>
      <c r="W105" s="414"/>
      <c r="X105" s="414"/>
      <c r="Y105" s="414"/>
      <c r="Z105" s="414"/>
      <c r="AA105" s="414"/>
      <c r="AB105" s="414"/>
      <c r="AC105" s="414"/>
      <c r="AD105" s="414"/>
      <c r="AE105" s="414"/>
      <c r="AF105" s="399"/>
      <c r="AG105" s="86">
        <f t="shared" si="48"/>
        <v>5</v>
      </c>
      <c r="AH105" s="399"/>
      <c r="AI105" s="399"/>
      <c r="AJ105" s="399"/>
      <c r="AK105" s="87">
        <v>4</v>
      </c>
      <c r="AL105" s="88" t="s">
        <v>231</v>
      </c>
      <c r="AM105" s="89"/>
      <c r="AN105" s="89" t="str">
        <f t="shared" si="49"/>
        <v/>
      </c>
      <c r="AO105" s="89"/>
      <c r="AP105" s="89" t="str">
        <f t="shared" si="50"/>
        <v/>
      </c>
      <c r="AQ105" s="89"/>
      <c r="AR105" s="89" t="str">
        <f t="shared" si="51"/>
        <v/>
      </c>
      <c r="AS105" s="89"/>
      <c r="AT105" s="89" t="str">
        <f t="shared" si="52"/>
        <v/>
      </c>
      <c r="AU105" s="89"/>
      <c r="AV105" s="89" t="str">
        <f t="shared" si="53"/>
        <v/>
      </c>
      <c r="AW105" s="89"/>
      <c r="AX105" s="89" t="str">
        <f t="shared" si="54"/>
        <v/>
      </c>
      <c r="AY105" s="89"/>
      <c r="AZ105" s="89" t="str">
        <f t="shared" si="55"/>
        <v/>
      </c>
      <c r="BA105" s="90"/>
      <c r="BB105" s="89"/>
      <c r="BC105" s="89"/>
      <c r="BD105" s="89"/>
      <c r="BE105" s="91"/>
      <c r="BF105" s="399"/>
      <c r="BG105" s="399"/>
      <c r="BH105" s="399"/>
      <c r="BI105" s="399"/>
      <c r="BJ105" s="399"/>
      <c r="BK105" s="399"/>
      <c r="BL105" s="399"/>
      <c r="BM105" s="399"/>
      <c r="BN105" s="91"/>
      <c r="BO105" s="87"/>
      <c r="BP105" s="87"/>
      <c r="BQ105" s="87"/>
      <c r="BR105" s="87"/>
      <c r="BS105" s="87"/>
      <c r="BT105" s="93"/>
      <c r="BU105" s="93"/>
      <c r="BV105" s="87"/>
      <c r="BW105" s="97"/>
      <c r="BX105" s="139"/>
      <c r="BY105" s="139"/>
      <c r="BZ105" s="139"/>
      <c r="CA105" s="139"/>
      <c r="CB105" s="139"/>
      <c r="CC105" s="139"/>
      <c r="CD105" s="139"/>
      <c r="CE105" s="139"/>
      <c r="CF105" s="139"/>
      <c r="CG105" s="139"/>
      <c r="CH105" s="139"/>
      <c r="CI105" s="139"/>
      <c r="CJ105" s="139"/>
      <c r="CK105" s="139"/>
      <c r="CL105" s="139"/>
      <c r="CM105" s="139"/>
      <c r="CN105" s="139"/>
      <c r="CO105" s="139"/>
      <c r="CP105" s="139"/>
      <c r="CQ105" s="139"/>
    </row>
    <row r="106" spans="1:95" ht="78.75" customHeight="1">
      <c r="A106" s="399"/>
      <c r="B106" s="399"/>
      <c r="C106" s="414"/>
      <c r="D106" s="414"/>
      <c r="E106" s="95"/>
      <c r="F106" s="399"/>
      <c r="G106" s="414"/>
      <c r="H106" s="399"/>
      <c r="I106" s="152"/>
      <c r="J106" s="414"/>
      <c r="K106" s="399"/>
      <c r="L106" s="399"/>
      <c r="M106" s="414"/>
      <c r="N106" s="414"/>
      <c r="O106" s="414"/>
      <c r="P106" s="414"/>
      <c r="Q106" s="414"/>
      <c r="R106" s="414"/>
      <c r="S106" s="414"/>
      <c r="T106" s="414"/>
      <c r="U106" s="414"/>
      <c r="V106" s="414"/>
      <c r="W106" s="414"/>
      <c r="X106" s="414"/>
      <c r="Y106" s="414"/>
      <c r="Z106" s="414"/>
      <c r="AA106" s="414"/>
      <c r="AB106" s="414"/>
      <c r="AC106" s="414"/>
      <c r="AD106" s="414"/>
      <c r="AE106" s="414"/>
      <c r="AF106" s="399"/>
      <c r="AG106" s="86">
        <f t="shared" si="48"/>
        <v>5</v>
      </c>
      <c r="AH106" s="399"/>
      <c r="AI106" s="399"/>
      <c r="AJ106" s="399"/>
      <c r="AK106" s="87">
        <v>5</v>
      </c>
      <c r="AL106" s="88" t="s">
        <v>231</v>
      </c>
      <c r="AM106" s="89"/>
      <c r="AN106" s="89" t="str">
        <f t="shared" si="49"/>
        <v/>
      </c>
      <c r="AO106" s="89"/>
      <c r="AP106" s="89" t="str">
        <f t="shared" si="50"/>
        <v/>
      </c>
      <c r="AQ106" s="89"/>
      <c r="AR106" s="89" t="str">
        <f t="shared" si="51"/>
        <v/>
      </c>
      <c r="AS106" s="89"/>
      <c r="AT106" s="89" t="str">
        <f t="shared" si="52"/>
        <v/>
      </c>
      <c r="AU106" s="89"/>
      <c r="AV106" s="89" t="str">
        <f t="shared" si="53"/>
        <v/>
      </c>
      <c r="AW106" s="89"/>
      <c r="AX106" s="89" t="str">
        <f t="shared" si="54"/>
        <v/>
      </c>
      <c r="AY106" s="89"/>
      <c r="AZ106" s="89" t="str">
        <f t="shared" si="55"/>
        <v/>
      </c>
      <c r="BA106" s="90"/>
      <c r="BB106" s="89"/>
      <c r="BC106" s="89"/>
      <c r="BD106" s="89"/>
      <c r="BE106" s="91"/>
      <c r="BF106" s="399"/>
      <c r="BG106" s="399"/>
      <c r="BH106" s="399"/>
      <c r="BI106" s="399"/>
      <c r="BJ106" s="399"/>
      <c r="BK106" s="399"/>
      <c r="BL106" s="399"/>
      <c r="BM106" s="399"/>
      <c r="BN106" s="91"/>
      <c r="BO106" s="87"/>
      <c r="BP106" s="87"/>
      <c r="BQ106" s="87"/>
      <c r="BR106" s="87"/>
      <c r="BS106" s="87"/>
      <c r="BT106" s="93"/>
      <c r="BU106" s="93"/>
      <c r="BV106" s="87"/>
      <c r="BW106" s="97"/>
      <c r="BX106" s="139"/>
      <c r="BY106" s="139"/>
      <c r="BZ106" s="139"/>
      <c r="CA106" s="139"/>
      <c r="CB106" s="139"/>
      <c r="CC106" s="139"/>
      <c r="CD106" s="139"/>
      <c r="CE106" s="139"/>
      <c r="CF106" s="139"/>
      <c r="CG106" s="139"/>
      <c r="CH106" s="139"/>
      <c r="CI106" s="139"/>
      <c r="CJ106" s="139"/>
      <c r="CK106" s="139"/>
      <c r="CL106" s="139"/>
      <c r="CM106" s="139"/>
      <c r="CN106" s="139"/>
      <c r="CO106" s="139"/>
      <c r="CP106" s="139"/>
      <c r="CQ106" s="139"/>
    </row>
    <row r="107" spans="1:95" ht="84" customHeight="1">
      <c r="A107" s="400"/>
      <c r="B107" s="400"/>
      <c r="C107" s="444"/>
      <c r="D107" s="444"/>
      <c r="E107" s="96"/>
      <c r="F107" s="400"/>
      <c r="G107" s="444"/>
      <c r="H107" s="400"/>
      <c r="I107" s="152"/>
      <c r="J107" s="444"/>
      <c r="K107" s="400"/>
      <c r="L107" s="400"/>
      <c r="M107" s="444"/>
      <c r="N107" s="444"/>
      <c r="O107" s="444"/>
      <c r="P107" s="444"/>
      <c r="Q107" s="444"/>
      <c r="R107" s="444"/>
      <c r="S107" s="444"/>
      <c r="T107" s="444"/>
      <c r="U107" s="444"/>
      <c r="V107" s="444"/>
      <c r="W107" s="444"/>
      <c r="X107" s="444"/>
      <c r="Y107" s="444"/>
      <c r="Z107" s="444"/>
      <c r="AA107" s="444"/>
      <c r="AB107" s="444"/>
      <c r="AC107" s="444"/>
      <c r="AD107" s="444"/>
      <c r="AE107" s="444"/>
      <c r="AF107" s="400"/>
      <c r="AG107" s="86">
        <f t="shared" si="48"/>
        <v>5</v>
      </c>
      <c r="AH107" s="400"/>
      <c r="AI107" s="400"/>
      <c r="AJ107" s="400"/>
      <c r="AK107" s="87">
        <v>6</v>
      </c>
      <c r="AL107" s="88" t="s">
        <v>231</v>
      </c>
      <c r="AM107" s="89"/>
      <c r="AN107" s="89" t="str">
        <f t="shared" si="49"/>
        <v/>
      </c>
      <c r="AO107" s="89"/>
      <c r="AP107" s="89" t="str">
        <f t="shared" si="50"/>
        <v/>
      </c>
      <c r="AQ107" s="89"/>
      <c r="AR107" s="89" t="str">
        <f t="shared" si="51"/>
        <v/>
      </c>
      <c r="AS107" s="89"/>
      <c r="AT107" s="89" t="str">
        <f t="shared" si="52"/>
        <v/>
      </c>
      <c r="AU107" s="89"/>
      <c r="AV107" s="89" t="str">
        <f t="shared" si="53"/>
        <v/>
      </c>
      <c r="AW107" s="89"/>
      <c r="AX107" s="89" t="str">
        <f t="shared" si="54"/>
        <v/>
      </c>
      <c r="AY107" s="89"/>
      <c r="AZ107" s="89" t="str">
        <f t="shared" si="55"/>
        <v/>
      </c>
      <c r="BA107" s="90"/>
      <c r="BB107" s="89"/>
      <c r="BC107" s="89"/>
      <c r="BD107" s="89"/>
      <c r="BE107" s="91"/>
      <c r="BF107" s="400"/>
      <c r="BG107" s="400"/>
      <c r="BH107" s="400"/>
      <c r="BI107" s="400"/>
      <c r="BJ107" s="400"/>
      <c r="BK107" s="400"/>
      <c r="BL107" s="400"/>
      <c r="BM107" s="400"/>
      <c r="BN107" s="91"/>
      <c r="BO107" s="87"/>
      <c r="BP107" s="87"/>
      <c r="BQ107" s="87"/>
      <c r="BR107" s="87"/>
      <c r="BS107" s="87"/>
      <c r="BT107" s="93"/>
      <c r="BU107" s="93"/>
      <c r="BV107" s="87"/>
      <c r="BW107" s="97"/>
      <c r="BX107" s="139"/>
      <c r="BY107" s="139"/>
      <c r="BZ107" s="139"/>
      <c r="CA107" s="139"/>
      <c r="CB107" s="139"/>
      <c r="CC107" s="139"/>
      <c r="CD107" s="139"/>
      <c r="CE107" s="139"/>
      <c r="CF107" s="139"/>
      <c r="CG107" s="139"/>
      <c r="CH107" s="139"/>
      <c r="CI107" s="139"/>
      <c r="CJ107" s="139"/>
      <c r="CK107" s="139"/>
      <c r="CL107" s="139"/>
      <c r="CM107" s="139"/>
      <c r="CN107" s="139"/>
      <c r="CO107" s="139"/>
      <c r="CP107" s="139"/>
      <c r="CQ107" s="139"/>
    </row>
    <row r="108" spans="1:95" ht="87" customHeight="1">
      <c r="A108" s="411">
        <v>18</v>
      </c>
      <c r="B108" s="411" t="s">
        <v>496</v>
      </c>
      <c r="C108" s="443" t="s">
        <v>497</v>
      </c>
      <c r="D108" s="443" t="s">
        <v>498</v>
      </c>
      <c r="E108" s="96" t="s">
        <v>508</v>
      </c>
      <c r="F108" s="446" t="s">
        <v>509</v>
      </c>
      <c r="G108" s="445" t="s">
        <v>510</v>
      </c>
      <c r="H108" s="443" t="s">
        <v>195</v>
      </c>
      <c r="I108" s="140" t="s">
        <v>219</v>
      </c>
      <c r="J108" s="443">
        <v>1</v>
      </c>
      <c r="K108" s="417" t="str">
        <f>IF(J108&lt;=0,"",IF(J108=1,"Rara vez",IF(J108=2,"Improbable",IF(J108=3,"Posible",IF(J108=4,"Probable",IF(J108=5,"Casi Seguro"))))))</f>
        <v>Rara vez</v>
      </c>
      <c r="L108" s="407">
        <f>IF(K108="","",IF(K108="Rara vez",0.2,IF(K108="Improbable",0.4,IF(K108="Posible",0.6,IF(K108="Probable",0.8,IF(K108="Casi seguro",1,))))))</f>
        <v>0.2</v>
      </c>
      <c r="M108" s="443" t="s">
        <v>197</v>
      </c>
      <c r="N108" s="443" t="s">
        <v>197</v>
      </c>
      <c r="O108" s="443" t="s">
        <v>198</v>
      </c>
      <c r="P108" s="443" t="s">
        <v>198</v>
      </c>
      <c r="Q108" s="443" t="s">
        <v>197</v>
      </c>
      <c r="R108" s="443" t="s">
        <v>197</v>
      </c>
      <c r="S108" s="443" t="s">
        <v>198</v>
      </c>
      <c r="T108" s="443" t="s">
        <v>198</v>
      </c>
      <c r="U108" s="443" t="s">
        <v>198</v>
      </c>
      <c r="V108" s="443" t="s">
        <v>197</v>
      </c>
      <c r="W108" s="443" t="s">
        <v>197</v>
      </c>
      <c r="X108" s="443" t="s">
        <v>197</v>
      </c>
      <c r="Y108" s="443" t="s">
        <v>197</v>
      </c>
      <c r="Z108" s="443" t="s">
        <v>197</v>
      </c>
      <c r="AA108" s="443" t="s">
        <v>197</v>
      </c>
      <c r="AB108" s="443" t="s">
        <v>198</v>
      </c>
      <c r="AC108" s="443" t="s">
        <v>197</v>
      </c>
      <c r="AD108" s="443" t="s">
        <v>198</v>
      </c>
      <c r="AE108" s="443" t="s">
        <v>198</v>
      </c>
      <c r="AF108" s="436">
        <f>IF(AB108="Si","19",COUNTIF(M108:AE109,"si"))</f>
        <v>11</v>
      </c>
      <c r="AG108" s="86">
        <f t="shared" si="48"/>
        <v>10</v>
      </c>
      <c r="AH108" s="417" t="str">
        <f>IF(AG108=5,"Moderado",IF(AG108=10,"Mayor",IF(AG108=20,"Catastrófico",0)))</f>
        <v>Mayor</v>
      </c>
      <c r="AI108" s="407">
        <f>IF(AH108="","",IF(AH108="Leve",0.2,IF(AH108="Menor",0.4,IF(AH108="Moderado",0.6,IF(AH108="Mayor",0.8,IF(AH108="Catastrófico",1,))))))</f>
        <v>0.8</v>
      </c>
      <c r="AJ108" s="417"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Alta</v>
      </c>
      <c r="AK108" s="87">
        <v>1</v>
      </c>
      <c r="AL108" s="150" t="s">
        <v>511</v>
      </c>
      <c r="AM108" s="89" t="s">
        <v>200</v>
      </c>
      <c r="AN108" s="89">
        <f t="shared" si="49"/>
        <v>15</v>
      </c>
      <c r="AO108" s="89" t="s">
        <v>201</v>
      </c>
      <c r="AP108" s="89">
        <f t="shared" si="50"/>
        <v>15</v>
      </c>
      <c r="AQ108" s="89" t="s">
        <v>202</v>
      </c>
      <c r="AR108" s="89">
        <f t="shared" si="51"/>
        <v>15</v>
      </c>
      <c r="AS108" s="89" t="s">
        <v>203</v>
      </c>
      <c r="AT108" s="89">
        <f t="shared" si="52"/>
        <v>10</v>
      </c>
      <c r="AU108" s="89" t="s">
        <v>204</v>
      </c>
      <c r="AV108" s="89">
        <f t="shared" si="53"/>
        <v>15</v>
      </c>
      <c r="AW108" s="89" t="s">
        <v>205</v>
      </c>
      <c r="AX108" s="89">
        <f t="shared" si="54"/>
        <v>15</v>
      </c>
      <c r="AY108" s="89" t="s">
        <v>206</v>
      </c>
      <c r="AZ108" s="89">
        <f t="shared" si="55"/>
        <v>15</v>
      </c>
      <c r="BA108" s="90">
        <f t="shared" ref="BA108:BA109" si="56">SUM(AN108,AP108,AR108,AT108,AV108,AX108,AZ108)</f>
        <v>100</v>
      </c>
      <c r="BB108" s="89" t="str">
        <f t="shared" ref="BB108:BB109" si="57">IF(BA108&gt;=96,"Fuerte",IF(AND(BA108&gt;=86, BA108&lt;96),"Moderado",IF(BA108&lt;86,"Débil")))</f>
        <v>Fuerte</v>
      </c>
      <c r="BC108" s="89" t="s">
        <v>207</v>
      </c>
      <c r="BD108" s="89">
        <f t="shared" ref="BD108:BD109" si="58">VALUE(IF(OR(AND(BB108="Fuerte",BC108="Fuerte")),"100",IF(OR(AND(BB108="Fuerte",BC108="Moderado"),AND(BB108="Moderado",BC108="Fuerte"),AND(BB108="Moderado",BC108="Moderado")),"50",IF(OR(AND(BB108="Fuerte",BC108="Débil"),AND(BB108="Moderado",BC108="Débil"),AND(BB108="Débil",BC108="Fuerte"),AND(BB108="Débil",BC108="Moderado"),AND(BB108="Débil",BC108="Débil")),"0",))))</f>
        <v>100</v>
      </c>
      <c r="BE108" s="91" t="str">
        <f t="shared" ref="BE108:BE109" si="59">IF(BD108=100,"Fuerte",IF(BD108=50,"Moderado",IF(BD108=0,"Débil")))</f>
        <v>Fuerte</v>
      </c>
      <c r="BF108" s="403">
        <f>AVERAGE(BD108:BD113)</f>
        <v>100</v>
      </c>
      <c r="BG108" s="403" t="str">
        <f>IF(BF108=100,"Fuerte",IF(AND(BF108&lt;=99, BF108&gt;=50),"Moderado",IF(BF108&lt;50,"Débil")))</f>
        <v>Fuerte</v>
      </c>
      <c r="BH108" s="398">
        <f>IF(BG108="Fuerte",(J108-2),IF(BG108="Moderado",(J108-1), IF(BG108="Débil",((J108-0)))))</f>
        <v>-1</v>
      </c>
      <c r="BI108" s="398" t="str">
        <f>IF(BH108&lt;=0,"Rara vez",IF(BH108=1,"Rara vez",IF(BH108=2,"Improbable",IF(BH108=3,"Posible",IF(BH108=4,"Probable",IF(BH108=5,"Casi Seguro"))))))</f>
        <v>Rara vez</v>
      </c>
      <c r="BJ108" s="407">
        <f>IF(BI108="","",IF(BI108="Rara vez",0.2,IF(BI108="Improbable",0.4,IF(BI108="Posible",0.6,IF(BI108="Probable",0.8,IF(BI108="Casi seguro",1,))))))</f>
        <v>0.2</v>
      </c>
      <c r="BK108" s="398" t="str">
        <f>IFERROR(IF(AG108=5,"Moderado",IF(AG108=10,"Mayor",IF(AG108=20,"Catastrófico",0))),"")</f>
        <v>Mayor</v>
      </c>
      <c r="BL108" s="407">
        <f>IF(AH108="","",IF(AH108="Moderado",0.6,IF(AH108="Mayor",0.8,IF(AH108="Catastrófico",1,))))</f>
        <v>0.8</v>
      </c>
      <c r="BM108" s="398"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Alta</v>
      </c>
      <c r="BN108" s="91" t="s">
        <v>246</v>
      </c>
      <c r="BO108" s="411" t="s">
        <v>512</v>
      </c>
      <c r="BP108" s="410" t="s">
        <v>504</v>
      </c>
      <c r="BQ108" s="410" t="s">
        <v>505</v>
      </c>
      <c r="BR108" s="410" t="s">
        <v>506</v>
      </c>
      <c r="BS108" s="413" t="s">
        <v>507</v>
      </c>
      <c r="BT108" s="93"/>
      <c r="BU108" s="155"/>
      <c r="BV108" s="87"/>
      <c r="BW108" s="97"/>
      <c r="BX108" s="139"/>
      <c r="BY108" s="139"/>
      <c r="BZ108" s="139"/>
      <c r="CA108" s="139"/>
      <c r="CB108" s="139"/>
      <c r="CC108" s="139"/>
      <c r="CD108" s="139"/>
      <c r="CE108" s="139"/>
      <c r="CF108" s="139"/>
      <c r="CG108" s="139"/>
      <c r="CH108" s="139"/>
      <c r="CI108" s="139"/>
      <c r="CJ108" s="139"/>
      <c r="CK108" s="139"/>
      <c r="CL108" s="139"/>
      <c r="CM108" s="139"/>
      <c r="CN108" s="139"/>
      <c r="CO108" s="139"/>
      <c r="CP108" s="139"/>
      <c r="CQ108" s="139"/>
    </row>
    <row r="109" spans="1:95" ht="64.5" customHeight="1">
      <c r="A109" s="399"/>
      <c r="B109" s="399"/>
      <c r="C109" s="414"/>
      <c r="D109" s="414"/>
      <c r="E109" s="95" t="s">
        <v>513</v>
      </c>
      <c r="F109" s="399"/>
      <c r="G109" s="414"/>
      <c r="H109" s="414"/>
      <c r="I109" s="152" t="s">
        <v>196</v>
      </c>
      <c r="J109" s="414"/>
      <c r="K109" s="399"/>
      <c r="L109" s="399"/>
      <c r="M109" s="414"/>
      <c r="N109" s="414"/>
      <c r="O109" s="414"/>
      <c r="P109" s="414"/>
      <c r="Q109" s="414"/>
      <c r="R109" s="414"/>
      <c r="S109" s="414"/>
      <c r="T109" s="414"/>
      <c r="U109" s="414"/>
      <c r="V109" s="414"/>
      <c r="W109" s="414"/>
      <c r="X109" s="414"/>
      <c r="Y109" s="414"/>
      <c r="Z109" s="414"/>
      <c r="AA109" s="414"/>
      <c r="AB109" s="414"/>
      <c r="AC109" s="414"/>
      <c r="AD109" s="414"/>
      <c r="AE109" s="414"/>
      <c r="AF109" s="399"/>
      <c r="AG109" s="86">
        <f t="shared" si="48"/>
        <v>5</v>
      </c>
      <c r="AH109" s="399"/>
      <c r="AI109" s="399"/>
      <c r="AJ109" s="399"/>
      <c r="AK109" s="87">
        <v>2</v>
      </c>
      <c r="AL109" s="150" t="s">
        <v>514</v>
      </c>
      <c r="AM109" s="89" t="s">
        <v>200</v>
      </c>
      <c r="AN109" s="89">
        <f t="shared" si="49"/>
        <v>15</v>
      </c>
      <c r="AO109" s="89" t="s">
        <v>201</v>
      </c>
      <c r="AP109" s="89">
        <f t="shared" si="50"/>
        <v>15</v>
      </c>
      <c r="AQ109" s="89" t="s">
        <v>202</v>
      </c>
      <c r="AR109" s="89">
        <f t="shared" si="51"/>
        <v>15</v>
      </c>
      <c r="AS109" s="89" t="s">
        <v>235</v>
      </c>
      <c r="AT109" s="89">
        <f t="shared" si="52"/>
        <v>15</v>
      </c>
      <c r="AU109" s="89" t="s">
        <v>204</v>
      </c>
      <c r="AV109" s="89">
        <f t="shared" si="53"/>
        <v>15</v>
      </c>
      <c r="AW109" s="89" t="s">
        <v>205</v>
      </c>
      <c r="AX109" s="89">
        <f t="shared" si="54"/>
        <v>15</v>
      </c>
      <c r="AY109" s="89" t="s">
        <v>206</v>
      </c>
      <c r="AZ109" s="89">
        <f t="shared" si="55"/>
        <v>15</v>
      </c>
      <c r="BA109" s="90">
        <f t="shared" si="56"/>
        <v>105</v>
      </c>
      <c r="BB109" s="89" t="str">
        <f t="shared" si="57"/>
        <v>Fuerte</v>
      </c>
      <c r="BC109" s="89" t="s">
        <v>207</v>
      </c>
      <c r="BD109" s="89">
        <f t="shared" si="58"/>
        <v>100</v>
      </c>
      <c r="BE109" s="91" t="str">
        <f t="shared" si="59"/>
        <v>Fuerte</v>
      </c>
      <c r="BF109" s="399"/>
      <c r="BG109" s="399"/>
      <c r="BH109" s="399"/>
      <c r="BI109" s="399"/>
      <c r="BJ109" s="399"/>
      <c r="BK109" s="399"/>
      <c r="BL109" s="399"/>
      <c r="BM109" s="399"/>
      <c r="BN109" s="91" t="s">
        <v>246</v>
      </c>
      <c r="BO109" s="412"/>
      <c r="BP109" s="392"/>
      <c r="BQ109" s="392"/>
      <c r="BR109" s="392"/>
      <c r="BS109" s="414"/>
      <c r="BT109" s="93"/>
      <c r="BU109" s="155"/>
      <c r="BV109" s="87"/>
      <c r="BW109" s="97"/>
      <c r="BX109" s="139"/>
      <c r="BY109" s="139"/>
      <c r="BZ109" s="139"/>
      <c r="CA109" s="139"/>
      <c r="CB109" s="139"/>
      <c r="CC109" s="139"/>
      <c r="CD109" s="139"/>
      <c r="CE109" s="139"/>
      <c r="CF109" s="139"/>
      <c r="CG109" s="139"/>
      <c r="CH109" s="139"/>
      <c r="CI109" s="139"/>
      <c r="CJ109" s="139"/>
      <c r="CK109" s="139"/>
      <c r="CL109" s="139"/>
      <c r="CM109" s="139"/>
      <c r="CN109" s="139"/>
      <c r="CO109" s="139"/>
      <c r="CP109" s="139"/>
      <c r="CQ109" s="139"/>
    </row>
    <row r="110" spans="1:95" ht="57" customHeight="1">
      <c r="A110" s="399"/>
      <c r="B110" s="399"/>
      <c r="C110" s="414"/>
      <c r="D110" s="414"/>
      <c r="E110" s="95" t="s">
        <v>515</v>
      </c>
      <c r="F110" s="399"/>
      <c r="G110" s="414"/>
      <c r="H110" s="414"/>
      <c r="I110" s="152" t="s">
        <v>213</v>
      </c>
      <c r="J110" s="414"/>
      <c r="K110" s="399"/>
      <c r="L110" s="399"/>
      <c r="M110" s="414"/>
      <c r="N110" s="414"/>
      <c r="O110" s="414"/>
      <c r="P110" s="414"/>
      <c r="Q110" s="414"/>
      <c r="R110" s="414"/>
      <c r="S110" s="414"/>
      <c r="T110" s="414"/>
      <c r="U110" s="414"/>
      <c r="V110" s="414"/>
      <c r="W110" s="414"/>
      <c r="X110" s="414"/>
      <c r="Y110" s="414"/>
      <c r="Z110" s="414"/>
      <c r="AA110" s="414"/>
      <c r="AB110" s="414"/>
      <c r="AC110" s="414"/>
      <c r="AD110" s="414"/>
      <c r="AE110" s="414"/>
      <c r="AF110" s="399"/>
      <c r="AG110" s="86">
        <f t="shared" si="48"/>
        <v>5</v>
      </c>
      <c r="AH110" s="399"/>
      <c r="AI110" s="399"/>
      <c r="AJ110" s="399"/>
      <c r="AK110" s="87">
        <v>3</v>
      </c>
      <c r="AL110" s="88" t="s">
        <v>231</v>
      </c>
      <c r="AM110" s="89"/>
      <c r="AN110" s="89"/>
      <c r="AO110" s="89"/>
      <c r="AP110" s="89"/>
      <c r="AQ110" s="89"/>
      <c r="AR110" s="89"/>
      <c r="AS110" s="89"/>
      <c r="AT110" s="89"/>
      <c r="AU110" s="89"/>
      <c r="AV110" s="89"/>
      <c r="AW110" s="89"/>
      <c r="AX110" s="89"/>
      <c r="AY110" s="89"/>
      <c r="AZ110" s="89"/>
      <c r="BA110" s="90"/>
      <c r="BB110" s="89"/>
      <c r="BC110" s="89"/>
      <c r="BD110" s="89"/>
      <c r="BE110" s="91"/>
      <c r="BF110" s="399"/>
      <c r="BG110" s="399"/>
      <c r="BH110" s="399"/>
      <c r="BI110" s="399"/>
      <c r="BJ110" s="399"/>
      <c r="BK110" s="399"/>
      <c r="BL110" s="399"/>
      <c r="BM110" s="399"/>
      <c r="BN110" s="91" t="s">
        <v>246</v>
      </c>
      <c r="BO110" s="157"/>
      <c r="BP110" s="152"/>
      <c r="BQ110" s="152"/>
      <c r="BR110" s="152"/>
      <c r="BS110" s="152"/>
      <c r="BT110" s="93"/>
      <c r="BU110" s="155"/>
      <c r="BV110" s="87"/>
      <c r="BW110" s="97"/>
      <c r="BX110" s="139"/>
      <c r="BY110" s="139"/>
      <c r="BZ110" s="139"/>
      <c r="CA110" s="139"/>
      <c r="CB110" s="139"/>
      <c r="CC110" s="139"/>
      <c r="CD110" s="139"/>
      <c r="CE110" s="139"/>
      <c r="CF110" s="139"/>
      <c r="CG110" s="139"/>
      <c r="CH110" s="139"/>
      <c r="CI110" s="139"/>
      <c r="CJ110" s="139"/>
      <c r="CK110" s="139"/>
      <c r="CL110" s="139"/>
      <c r="CM110" s="139"/>
      <c r="CN110" s="139"/>
      <c r="CO110" s="139"/>
      <c r="CP110" s="139"/>
      <c r="CQ110" s="139"/>
    </row>
    <row r="111" spans="1:95" ht="15.75" customHeight="1">
      <c r="A111" s="399"/>
      <c r="B111" s="399"/>
      <c r="C111" s="414"/>
      <c r="D111" s="414"/>
      <c r="E111" s="95" t="s">
        <v>516</v>
      </c>
      <c r="F111" s="399"/>
      <c r="G111" s="414"/>
      <c r="H111" s="414"/>
      <c r="I111" s="152" t="s">
        <v>308</v>
      </c>
      <c r="J111" s="414"/>
      <c r="K111" s="399"/>
      <c r="L111" s="399"/>
      <c r="M111" s="414"/>
      <c r="N111" s="414"/>
      <c r="O111" s="414"/>
      <c r="P111" s="414"/>
      <c r="Q111" s="414"/>
      <c r="R111" s="414"/>
      <c r="S111" s="414"/>
      <c r="T111" s="414"/>
      <c r="U111" s="414"/>
      <c r="V111" s="414"/>
      <c r="W111" s="414"/>
      <c r="X111" s="414"/>
      <c r="Y111" s="414"/>
      <c r="Z111" s="414"/>
      <c r="AA111" s="414"/>
      <c r="AB111" s="414"/>
      <c r="AC111" s="414"/>
      <c r="AD111" s="414"/>
      <c r="AE111" s="414"/>
      <c r="AF111" s="399"/>
      <c r="AG111" s="86">
        <f t="shared" si="48"/>
        <v>5</v>
      </c>
      <c r="AH111" s="399"/>
      <c r="AI111" s="399"/>
      <c r="AJ111" s="399"/>
      <c r="AK111" s="87">
        <v>4</v>
      </c>
      <c r="AL111" s="88" t="s">
        <v>231</v>
      </c>
      <c r="AM111" s="89"/>
      <c r="AN111" s="89" t="str">
        <f t="shared" ref="AN111:AN138" si="60">IF(AM111="","",IF(AM111="Asignado",15,IF(AM111="No asignado",0,)))</f>
        <v/>
      </c>
      <c r="AO111" s="89"/>
      <c r="AP111" s="89" t="str">
        <f t="shared" ref="AP111:AP138" si="61">IF(AO111="","",IF(AO111="Adecuado",15,IF(AO111="Inadecuado",0,)))</f>
        <v/>
      </c>
      <c r="AQ111" s="89"/>
      <c r="AR111" s="89" t="str">
        <f t="shared" ref="AR111:AR138" si="62">IF(AQ111="","",IF(AQ111="Oportuna",15,IF(AQ111="Inoportuna",0,)))</f>
        <v/>
      </c>
      <c r="AS111" s="89"/>
      <c r="AT111" s="89" t="str">
        <f t="shared" ref="AT111:AT138" si="63">IF(AS111="","",IF(AS111="Prevenir",15,IF(AS111="Detectar",10,IF(AS111="No es un control",0,))))</f>
        <v/>
      </c>
      <c r="AU111" s="89"/>
      <c r="AV111" s="89" t="str">
        <f t="shared" ref="AV111:AV138" si="64">IF(AU111="","",IF(AU111="Confiable",15,IF(AU111="No confiable",0,)))</f>
        <v/>
      </c>
      <c r="AW111" s="89"/>
      <c r="AX111" s="89" t="str">
        <f t="shared" ref="AX111:AX138" si="65">IF(AW111="","",IF(AW111="Se investigan y  resuelven oportunamente",15,IF(AW111="No se investigan y resuelven oportunamente",0,)))</f>
        <v/>
      </c>
      <c r="AY111" s="89"/>
      <c r="AZ111" s="89" t="str">
        <f t="shared" ref="AZ111:AZ138" si="66">IF(AY111="","",IF(AY111="Completa",15,IF(AY111="Incompleta",10,IF(AY111="No existe",0,))))</f>
        <v/>
      </c>
      <c r="BA111" s="90"/>
      <c r="BB111" s="89"/>
      <c r="BC111" s="89"/>
      <c r="BD111" s="89"/>
      <c r="BE111" s="91"/>
      <c r="BF111" s="399"/>
      <c r="BG111" s="399"/>
      <c r="BH111" s="399"/>
      <c r="BI111" s="399"/>
      <c r="BJ111" s="399"/>
      <c r="BK111" s="399"/>
      <c r="BL111" s="399"/>
      <c r="BM111" s="399"/>
      <c r="BN111" s="91"/>
      <c r="BO111" s="87"/>
      <c r="BP111" s="87"/>
      <c r="BQ111" s="87"/>
      <c r="BR111" s="87"/>
      <c r="BS111" s="87"/>
      <c r="BT111" s="93"/>
      <c r="BU111" s="93"/>
      <c r="BV111" s="87"/>
      <c r="BW111" s="97"/>
      <c r="BX111" s="139"/>
      <c r="BY111" s="139"/>
      <c r="BZ111" s="139"/>
      <c r="CA111" s="139"/>
      <c r="CB111" s="139"/>
      <c r="CC111" s="139"/>
      <c r="CD111" s="139"/>
      <c r="CE111" s="139"/>
      <c r="CF111" s="139"/>
      <c r="CG111" s="139"/>
      <c r="CH111" s="139"/>
      <c r="CI111" s="139"/>
      <c r="CJ111" s="139"/>
      <c r="CK111" s="139"/>
      <c r="CL111" s="139"/>
      <c r="CM111" s="139"/>
      <c r="CN111" s="139"/>
      <c r="CO111" s="139"/>
      <c r="CP111" s="139"/>
      <c r="CQ111" s="139"/>
    </row>
    <row r="112" spans="1:95" ht="49.5" customHeight="1">
      <c r="A112" s="399"/>
      <c r="B112" s="399"/>
      <c r="C112" s="414"/>
      <c r="D112" s="414"/>
      <c r="E112" s="95"/>
      <c r="F112" s="399"/>
      <c r="G112" s="414"/>
      <c r="H112" s="414"/>
      <c r="I112" s="152" t="s">
        <v>434</v>
      </c>
      <c r="J112" s="414"/>
      <c r="K112" s="399"/>
      <c r="L112" s="399"/>
      <c r="M112" s="414"/>
      <c r="N112" s="414"/>
      <c r="O112" s="414"/>
      <c r="P112" s="414"/>
      <c r="Q112" s="414"/>
      <c r="R112" s="414"/>
      <c r="S112" s="414"/>
      <c r="T112" s="414"/>
      <c r="U112" s="414"/>
      <c r="V112" s="414"/>
      <c r="W112" s="414"/>
      <c r="X112" s="414"/>
      <c r="Y112" s="414"/>
      <c r="Z112" s="414"/>
      <c r="AA112" s="414"/>
      <c r="AB112" s="414"/>
      <c r="AC112" s="414"/>
      <c r="AD112" s="414"/>
      <c r="AE112" s="414"/>
      <c r="AF112" s="399"/>
      <c r="AG112" s="86">
        <f t="shared" si="48"/>
        <v>5</v>
      </c>
      <c r="AH112" s="399"/>
      <c r="AI112" s="399"/>
      <c r="AJ112" s="399"/>
      <c r="AK112" s="87">
        <v>5</v>
      </c>
      <c r="AL112" s="88" t="s">
        <v>231</v>
      </c>
      <c r="AM112" s="89"/>
      <c r="AN112" s="89" t="str">
        <f t="shared" si="60"/>
        <v/>
      </c>
      <c r="AO112" s="89"/>
      <c r="AP112" s="89" t="str">
        <f t="shared" si="61"/>
        <v/>
      </c>
      <c r="AQ112" s="89"/>
      <c r="AR112" s="89" t="str">
        <f t="shared" si="62"/>
        <v/>
      </c>
      <c r="AS112" s="89"/>
      <c r="AT112" s="89" t="str">
        <f t="shared" si="63"/>
        <v/>
      </c>
      <c r="AU112" s="89"/>
      <c r="AV112" s="89" t="str">
        <f t="shared" si="64"/>
        <v/>
      </c>
      <c r="AW112" s="89"/>
      <c r="AX112" s="89" t="str">
        <f t="shared" si="65"/>
        <v/>
      </c>
      <c r="AY112" s="89"/>
      <c r="AZ112" s="89" t="str">
        <f t="shared" si="66"/>
        <v/>
      </c>
      <c r="BA112" s="90"/>
      <c r="BB112" s="89"/>
      <c r="BC112" s="89"/>
      <c r="BD112" s="89"/>
      <c r="BE112" s="91"/>
      <c r="BF112" s="399"/>
      <c r="BG112" s="399"/>
      <c r="BH112" s="399"/>
      <c r="BI112" s="399"/>
      <c r="BJ112" s="399"/>
      <c r="BK112" s="399"/>
      <c r="BL112" s="399"/>
      <c r="BM112" s="399"/>
      <c r="BN112" s="91"/>
      <c r="BO112" s="87"/>
      <c r="BP112" s="87"/>
      <c r="BQ112" s="87"/>
      <c r="BR112" s="87"/>
      <c r="BS112" s="87"/>
      <c r="BT112" s="93"/>
      <c r="BU112" s="93"/>
      <c r="BV112" s="87"/>
      <c r="BW112" s="97"/>
      <c r="BX112" s="139"/>
      <c r="BY112" s="139"/>
      <c r="BZ112" s="139"/>
      <c r="CA112" s="139"/>
      <c r="CB112" s="139"/>
      <c r="CC112" s="139"/>
      <c r="CD112" s="139"/>
      <c r="CE112" s="139"/>
      <c r="CF112" s="139"/>
      <c r="CG112" s="139"/>
      <c r="CH112" s="139"/>
      <c r="CI112" s="139"/>
      <c r="CJ112" s="139"/>
      <c r="CK112" s="139"/>
      <c r="CL112" s="139"/>
      <c r="CM112" s="139"/>
      <c r="CN112" s="139"/>
      <c r="CO112" s="139"/>
      <c r="CP112" s="139"/>
      <c r="CQ112" s="139"/>
    </row>
    <row r="113" spans="1:95" ht="49.5" customHeight="1">
      <c r="A113" s="400"/>
      <c r="B113" s="400"/>
      <c r="C113" s="444"/>
      <c r="D113" s="444"/>
      <c r="E113" s="96"/>
      <c r="F113" s="400"/>
      <c r="G113" s="444"/>
      <c r="H113" s="444"/>
      <c r="I113" s="152"/>
      <c r="J113" s="444"/>
      <c r="K113" s="400"/>
      <c r="L113" s="400"/>
      <c r="M113" s="444"/>
      <c r="N113" s="444"/>
      <c r="O113" s="444"/>
      <c r="P113" s="444"/>
      <c r="Q113" s="444"/>
      <c r="R113" s="444"/>
      <c r="S113" s="444"/>
      <c r="T113" s="444"/>
      <c r="U113" s="444"/>
      <c r="V113" s="444"/>
      <c r="W113" s="444"/>
      <c r="X113" s="444"/>
      <c r="Y113" s="444"/>
      <c r="Z113" s="444"/>
      <c r="AA113" s="444"/>
      <c r="AB113" s="444"/>
      <c r="AC113" s="444"/>
      <c r="AD113" s="444"/>
      <c r="AE113" s="444"/>
      <c r="AF113" s="400"/>
      <c r="AG113" s="86">
        <f t="shared" si="48"/>
        <v>5</v>
      </c>
      <c r="AH113" s="400"/>
      <c r="AI113" s="400"/>
      <c r="AJ113" s="400"/>
      <c r="AK113" s="87">
        <v>6</v>
      </c>
      <c r="AL113" s="88" t="s">
        <v>231</v>
      </c>
      <c r="AM113" s="89"/>
      <c r="AN113" s="89" t="str">
        <f t="shared" si="60"/>
        <v/>
      </c>
      <c r="AO113" s="89"/>
      <c r="AP113" s="89" t="str">
        <f t="shared" si="61"/>
        <v/>
      </c>
      <c r="AQ113" s="89"/>
      <c r="AR113" s="89" t="str">
        <f t="shared" si="62"/>
        <v/>
      </c>
      <c r="AS113" s="89"/>
      <c r="AT113" s="89" t="str">
        <f t="shared" si="63"/>
        <v/>
      </c>
      <c r="AU113" s="89"/>
      <c r="AV113" s="89" t="str">
        <f t="shared" si="64"/>
        <v/>
      </c>
      <c r="AW113" s="89"/>
      <c r="AX113" s="89" t="str">
        <f t="shared" si="65"/>
        <v/>
      </c>
      <c r="AY113" s="89"/>
      <c r="AZ113" s="89" t="str">
        <f t="shared" si="66"/>
        <v/>
      </c>
      <c r="BA113" s="90"/>
      <c r="BB113" s="89"/>
      <c r="BC113" s="89"/>
      <c r="BD113" s="89"/>
      <c r="BE113" s="91"/>
      <c r="BF113" s="400"/>
      <c r="BG113" s="400"/>
      <c r="BH113" s="400"/>
      <c r="BI113" s="400"/>
      <c r="BJ113" s="400"/>
      <c r="BK113" s="400"/>
      <c r="BL113" s="400"/>
      <c r="BM113" s="400"/>
      <c r="BN113" s="91"/>
      <c r="BO113" s="87"/>
      <c r="BP113" s="87"/>
      <c r="BQ113" s="87"/>
      <c r="BR113" s="87"/>
      <c r="BS113" s="87"/>
      <c r="BT113" s="93"/>
      <c r="BU113" s="93"/>
      <c r="BV113" s="87"/>
      <c r="BW113" s="97"/>
      <c r="BX113" s="139"/>
      <c r="BY113" s="139"/>
      <c r="BZ113" s="139"/>
      <c r="CA113" s="139"/>
      <c r="CB113" s="139"/>
      <c r="CC113" s="139"/>
      <c r="CD113" s="139"/>
      <c r="CE113" s="139"/>
      <c r="CF113" s="139"/>
      <c r="CG113" s="139"/>
      <c r="CH113" s="139"/>
      <c r="CI113" s="139"/>
      <c r="CJ113" s="139"/>
      <c r="CK113" s="139"/>
      <c r="CL113" s="139"/>
      <c r="CM113" s="139"/>
      <c r="CN113" s="139"/>
      <c r="CO113" s="139"/>
      <c r="CP113" s="139"/>
      <c r="CQ113" s="139"/>
    </row>
    <row r="114" spans="1:95" ht="58.5" customHeight="1">
      <c r="A114" s="411">
        <v>19</v>
      </c>
      <c r="B114" s="411" t="s">
        <v>517</v>
      </c>
      <c r="C114" s="411" t="s">
        <v>518</v>
      </c>
      <c r="D114" s="447" t="s">
        <v>519</v>
      </c>
      <c r="E114" s="158" t="s">
        <v>520</v>
      </c>
      <c r="F114" s="95" t="s">
        <v>521</v>
      </c>
      <c r="G114" s="411" t="s">
        <v>522</v>
      </c>
      <c r="H114" s="411" t="s">
        <v>195</v>
      </c>
      <c r="I114" s="84" t="s">
        <v>196</v>
      </c>
      <c r="J114" s="411">
        <v>1</v>
      </c>
      <c r="K114" s="417" t="str">
        <f>IF(J114&lt;=0,"",IF(J114=1,"Rara vez",IF(J114=2,"Improbable",IF(J114=3,"Posible",IF(J114=4,"Probable",IF(J114=5,"Casi Seguro"))))))</f>
        <v>Rara vez</v>
      </c>
      <c r="L114" s="407">
        <f>IF(K114="","",IF(K114="Rara vez",0.2,IF(K114="Improbable",0.4,IF(K114="Posible",0.6,IF(K114="Probable",0.8,IF(K114="Casi seguro",1,))))))</f>
        <v>0.2</v>
      </c>
      <c r="M114" s="411" t="s">
        <v>197</v>
      </c>
      <c r="N114" s="411" t="s">
        <v>197</v>
      </c>
      <c r="O114" s="411" t="s">
        <v>197</v>
      </c>
      <c r="P114" s="411" t="s">
        <v>197</v>
      </c>
      <c r="Q114" s="411" t="s">
        <v>197</v>
      </c>
      <c r="R114" s="411" t="s">
        <v>198</v>
      </c>
      <c r="S114" s="411" t="s">
        <v>197</v>
      </c>
      <c r="T114" s="411" t="s">
        <v>197</v>
      </c>
      <c r="U114" s="411" t="s">
        <v>198</v>
      </c>
      <c r="V114" s="411" t="s">
        <v>197</v>
      </c>
      <c r="W114" s="411" t="s">
        <v>197</v>
      </c>
      <c r="X114" s="411" t="s">
        <v>197</v>
      </c>
      <c r="Y114" s="411" t="s">
        <v>198</v>
      </c>
      <c r="Z114" s="411" t="s">
        <v>197</v>
      </c>
      <c r="AA114" s="411" t="s">
        <v>197</v>
      </c>
      <c r="AB114" s="411" t="s">
        <v>198</v>
      </c>
      <c r="AC114" s="411" t="s">
        <v>197</v>
      </c>
      <c r="AD114" s="411" t="s">
        <v>197</v>
      </c>
      <c r="AE114" s="411" t="s">
        <v>198</v>
      </c>
      <c r="AF114" s="436">
        <f>IF(AB114="Si","19",COUNTIF(M114:AE115,"si"))</f>
        <v>14</v>
      </c>
      <c r="AG114" s="86">
        <f t="shared" si="48"/>
        <v>20</v>
      </c>
      <c r="AH114" s="417" t="str">
        <f>IF(AG114=5,"Moderado",IF(AG114=10,"Mayor",IF(AG114=20,"Catastrófico",0)))</f>
        <v>Catastrófico</v>
      </c>
      <c r="AI114" s="407">
        <f>IF(AH114="","",IF(AH114="Leve",0.2,IF(AH114="Menor",0.4,IF(AH114="Moderado",0.6,IF(AH114="Mayor",0.8,IF(AH114="Catastrófico",1,))))))</f>
        <v>1</v>
      </c>
      <c r="AJ114" s="417" t="str">
        <f>IF(OR(AND(K114="Rara vez",AH114="Moderado"),AND(K114="Improbable",AH114="Moderado")),"Moderado",IF(OR(AND(K114="Rara vez",AH114="Mayor"),AND(K114="Improbable",AH114="Mayor"),AND(K114="Posible",AH114="Moderado"),AND(K114="Probable",AH114="Moderado")),"Alta",IF(OR(AND(K114="Rara vez",AH114="Catastrófico"),AND(K114="Improbable",AH114="Catastrófico"),AND(K114="Posible",AH114="Catastrófico"),AND(K114="Probable",AH114="Catastrófico"),AND(K114="Casi seguro",AH114="Catastrófico"),AND(K114="Posible",AH114="Moderado"),AND(K114="Probable",AH114="Moderado"),AND(K114="Casi seguro",AH114="Moderado"),AND(K114="Posible",AH114="Mayor"),AND(K114="Probable",AH114="Mayor"),AND(K114="Casi seguro",AH114="Mayor")),"Extremo",)))</f>
        <v>Extremo</v>
      </c>
      <c r="AK114" s="87">
        <v>1</v>
      </c>
      <c r="AL114" s="88" t="s">
        <v>523</v>
      </c>
      <c r="AM114" s="89" t="s">
        <v>200</v>
      </c>
      <c r="AN114" s="89">
        <f t="shared" si="60"/>
        <v>15</v>
      </c>
      <c r="AO114" s="89" t="s">
        <v>201</v>
      </c>
      <c r="AP114" s="89">
        <f t="shared" si="61"/>
        <v>15</v>
      </c>
      <c r="AQ114" s="89" t="s">
        <v>202</v>
      </c>
      <c r="AR114" s="89">
        <f t="shared" si="62"/>
        <v>15</v>
      </c>
      <c r="AS114" s="89" t="s">
        <v>235</v>
      </c>
      <c r="AT114" s="89">
        <f t="shared" si="63"/>
        <v>15</v>
      </c>
      <c r="AU114" s="89" t="s">
        <v>204</v>
      </c>
      <c r="AV114" s="89">
        <f t="shared" si="64"/>
        <v>15</v>
      </c>
      <c r="AW114" s="89" t="s">
        <v>205</v>
      </c>
      <c r="AX114" s="89">
        <f t="shared" si="65"/>
        <v>15</v>
      </c>
      <c r="AY114" s="89" t="s">
        <v>206</v>
      </c>
      <c r="AZ114" s="89">
        <f t="shared" si="66"/>
        <v>15</v>
      </c>
      <c r="BA114" s="90">
        <f t="shared" ref="BA114:BA115" si="67">SUM(AN114,AP114,AR114,AT114,AV114,AX114,AZ114)</f>
        <v>105</v>
      </c>
      <c r="BB114" s="89" t="str">
        <f t="shared" ref="BB114:BB115" si="68">IF(BA114&gt;=96,"Fuerte",IF(AND(BA114&gt;=86, BA114&lt;96),"Moderado",IF(BA114&lt;86,"Débil")))</f>
        <v>Fuerte</v>
      </c>
      <c r="BC114" s="89" t="s">
        <v>207</v>
      </c>
      <c r="BD114" s="89">
        <f t="shared" ref="BD114:BD115" si="69">VALUE(IF(OR(AND(BB114="Fuerte",BC114="Fuerte")),"100",IF(OR(AND(BB114="Fuerte",BC114="Moderado"),AND(BB114="Moderado",BC114="Fuerte"),AND(BB114="Moderado",BC114="Moderado")),"50",IF(OR(AND(BB114="Fuerte",BC114="Débil"),AND(BB114="Moderado",BC114="Débil"),AND(BB114="Débil",BC114="Fuerte"),AND(BB114="Débil",BC114="Moderado"),AND(BB114="Débil",BC114="Débil")),"0",))))</f>
        <v>100</v>
      </c>
      <c r="BE114" s="91" t="str">
        <f t="shared" ref="BE114:BE115" si="70">IF(BD114=100,"Fuerte",IF(BD114=50,"Moderado",IF(BD114=0,"Débil")))</f>
        <v>Fuerte</v>
      </c>
      <c r="BF114" s="403">
        <f>AVERAGE(BD114:BD119)</f>
        <v>100</v>
      </c>
      <c r="BG114" s="403" t="str">
        <f>IF(BF114=100,"Fuerte",IF(AND(BF114&lt;=99, BF114&gt;=50),"Moderado",IF(BF114&lt;50,"Débil")))</f>
        <v>Fuerte</v>
      </c>
      <c r="BH114" s="398">
        <f>IF(BG114="Fuerte",(J114-2),IF(BG114="Moderado",(J114-1), IF(BG114="Débil",((J114-0)))))</f>
        <v>-1</v>
      </c>
      <c r="BI114" s="398" t="str">
        <f>IF(BH114&lt;=0,"Rara vez",IF(BH114=1,"Rara vez",IF(BH114=2,"Improbable",IF(BH114=3,"Posible",IF(BH114=4,"Probable",IF(BH114=5,"Casi Seguro"))))))</f>
        <v>Rara vez</v>
      </c>
      <c r="BJ114" s="407">
        <f>IF(BI114="","",IF(BI114="Rara vez",0.2,IF(BI114="Improbable",0.4,IF(BI114="Posible",0.6,IF(BI114="Probable",0.8,IF(BI114="Casi seguro",1,))))))</f>
        <v>0.2</v>
      </c>
      <c r="BK114" s="398" t="str">
        <f>IFERROR(IF(AG114=5,"Moderado",IF(AG114=10,"Mayor",IF(AG114=20,"Catastrófico",0))),"")</f>
        <v>Catastrófico</v>
      </c>
      <c r="BL114" s="407">
        <f>IF(AH114="","",IF(AH114="Moderado",0.6,IF(AH114="Mayor",0.8,IF(AH114="Catastrófico",1,))))</f>
        <v>1</v>
      </c>
      <c r="BM114" s="398" t="str">
        <f>IF(OR(AND(KBI114="Rara vez",BK114="Moderado"),AND(BI114="Improbable",BK114="Moderado")),"Moderado",IF(OR(AND(BI114="Rara vez",BK114="Mayor"),AND(BI114="Improbable",BK114="Mayor"),AND(BI114="Posible",BK114="Moderado"),AND(BI114="Probable",BK114="Moderado")),"Alta",IF(OR(AND(BI114="Rara vez",BK114="Catastrófico"),AND(BI114="Improbable",BK114="Catastrófico"),AND(BI114="Posible",BK114="Catastrófico"),AND(BI114="Probable",BK114="Catastrófico"),AND(BI114="Casi seguro",BK114="Catastrófico"),AND(BI114="Posible",BK114="Moderado"),AND(BI114="Probable",BK114="Moderado"),AND(BI114="Casi seguro",BK114="Moderado"),AND(BI114="Posible",BK114="Mayor"),AND(BI114="Probable",BK114="Mayor"),AND(BI114="Casi seguro",BK114="Mayor")),"Extremo",)))</f>
        <v>Extremo</v>
      </c>
      <c r="BN114" s="91" t="s">
        <v>246</v>
      </c>
      <c r="BO114" s="148" t="s">
        <v>524</v>
      </c>
      <c r="BP114" s="87" t="s">
        <v>525</v>
      </c>
      <c r="BQ114" s="87" t="s">
        <v>526</v>
      </c>
      <c r="BR114" s="87" t="s">
        <v>527</v>
      </c>
      <c r="BS114" s="87" t="s">
        <v>528</v>
      </c>
      <c r="BT114" s="93" t="s">
        <v>529</v>
      </c>
      <c r="BU114" s="93" t="s">
        <v>442</v>
      </c>
      <c r="BV114" s="87"/>
      <c r="BW114" s="87"/>
      <c r="BX114" s="139"/>
      <c r="BY114" s="139"/>
      <c r="BZ114" s="139"/>
      <c r="CA114" s="139"/>
      <c r="CB114" s="139"/>
      <c r="CC114" s="139"/>
      <c r="CD114" s="139"/>
      <c r="CE114" s="139"/>
      <c r="CF114" s="139"/>
      <c r="CG114" s="139"/>
      <c r="CH114" s="139"/>
      <c r="CI114" s="139"/>
      <c r="CJ114" s="139"/>
      <c r="CK114" s="139"/>
      <c r="CL114" s="139"/>
      <c r="CM114" s="139"/>
      <c r="CN114" s="139"/>
      <c r="CO114" s="139"/>
      <c r="CP114" s="139"/>
      <c r="CQ114" s="139"/>
    </row>
    <row r="115" spans="1:95" ht="60" customHeight="1">
      <c r="A115" s="399"/>
      <c r="B115" s="399"/>
      <c r="C115" s="399"/>
      <c r="D115" s="399"/>
      <c r="E115" s="132"/>
      <c r="F115" s="95"/>
      <c r="G115" s="399"/>
      <c r="H115" s="399"/>
      <c r="I115" s="84" t="s">
        <v>213</v>
      </c>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c r="AG115" s="86">
        <f t="shared" si="48"/>
        <v>5</v>
      </c>
      <c r="AH115" s="399"/>
      <c r="AI115" s="399"/>
      <c r="AJ115" s="399"/>
      <c r="AK115" s="87">
        <v>2</v>
      </c>
      <c r="AL115" s="88" t="s">
        <v>530</v>
      </c>
      <c r="AM115" s="89" t="s">
        <v>200</v>
      </c>
      <c r="AN115" s="89">
        <f t="shared" si="60"/>
        <v>15</v>
      </c>
      <c r="AO115" s="89" t="s">
        <v>201</v>
      </c>
      <c r="AP115" s="89">
        <f t="shared" si="61"/>
        <v>15</v>
      </c>
      <c r="AQ115" s="89" t="s">
        <v>202</v>
      </c>
      <c r="AR115" s="89">
        <f t="shared" si="62"/>
        <v>15</v>
      </c>
      <c r="AS115" s="89" t="s">
        <v>203</v>
      </c>
      <c r="AT115" s="89">
        <f t="shared" si="63"/>
        <v>10</v>
      </c>
      <c r="AU115" s="89" t="s">
        <v>204</v>
      </c>
      <c r="AV115" s="89">
        <f t="shared" si="64"/>
        <v>15</v>
      </c>
      <c r="AW115" s="89" t="s">
        <v>205</v>
      </c>
      <c r="AX115" s="89">
        <f t="shared" si="65"/>
        <v>15</v>
      </c>
      <c r="AY115" s="89" t="s">
        <v>206</v>
      </c>
      <c r="AZ115" s="89">
        <f t="shared" si="66"/>
        <v>15</v>
      </c>
      <c r="BA115" s="90">
        <f t="shared" si="67"/>
        <v>100</v>
      </c>
      <c r="BB115" s="89" t="str">
        <f t="shared" si="68"/>
        <v>Fuerte</v>
      </c>
      <c r="BC115" s="89" t="s">
        <v>207</v>
      </c>
      <c r="BD115" s="89">
        <f t="shared" si="69"/>
        <v>100</v>
      </c>
      <c r="BE115" s="91" t="str">
        <f t="shared" si="70"/>
        <v>Fuerte</v>
      </c>
      <c r="BF115" s="399"/>
      <c r="BG115" s="399"/>
      <c r="BH115" s="399"/>
      <c r="BI115" s="399"/>
      <c r="BJ115" s="399"/>
      <c r="BK115" s="399"/>
      <c r="BL115" s="399"/>
      <c r="BM115" s="399"/>
      <c r="BN115" s="91"/>
      <c r="BO115" s="87"/>
      <c r="BP115" s="87"/>
      <c r="BQ115" s="87"/>
      <c r="BR115" s="87"/>
      <c r="BS115" s="87"/>
      <c r="BT115" s="93"/>
      <c r="BU115" s="93"/>
      <c r="BV115" s="87"/>
      <c r="BW115" s="87"/>
      <c r="BX115" s="139"/>
      <c r="BY115" s="139"/>
      <c r="BZ115" s="139"/>
      <c r="CA115" s="139"/>
      <c r="CB115" s="139"/>
      <c r="CC115" s="139"/>
      <c r="CD115" s="139"/>
      <c r="CE115" s="139"/>
      <c r="CF115" s="139"/>
      <c r="CG115" s="139"/>
      <c r="CH115" s="139"/>
      <c r="CI115" s="139"/>
      <c r="CJ115" s="139"/>
      <c r="CK115" s="139"/>
      <c r="CL115" s="139"/>
      <c r="CM115" s="139"/>
      <c r="CN115" s="139"/>
      <c r="CO115" s="139"/>
      <c r="CP115" s="139"/>
      <c r="CQ115" s="139"/>
    </row>
    <row r="116" spans="1:95" ht="49.5" customHeight="1">
      <c r="A116" s="399"/>
      <c r="B116" s="399"/>
      <c r="C116" s="399"/>
      <c r="D116" s="399"/>
      <c r="E116" s="95"/>
      <c r="F116" s="95"/>
      <c r="G116" s="399"/>
      <c r="H116" s="399"/>
      <c r="I116" s="84" t="s">
        <v>434</v>
      </c>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c r="AG116" s="86">
        <f t="shared" si="48"/>
        <v>5</v>
      </c>
      <c r="AH116" s="399"/>
      <c r="AI116" s="399"/>
      <c r="AJ116" s="399"/>
      <c r="AK116" s="87">
        <v>3</v>
      </c>
      <c r="AL116" s="88" t="s">
        <v>231</v>
      </c>
      <c r="AM116" s="89"/>
      <c r="AN116" s="89" t="str">
        <f t="shared" si="60"/>
        <v/>
      </c>
      <c r="AO116" s="89"/>
      <c r="AP116" s="89" t="str">
        <f t="shared" si="61"/>
        <v/>
      </c>
      <c r="AQ116" s="89"/>
      <c r="AR116" s="89" t="str">
        <f t="shared" si="62"/>
        <v/>
      </c>
      <c r="AS116" s="89"/>
      <c r="AT116" s="89" t="str">
        <f t="shared" si="63"/>
        <v/>
      </c>
      <c r="AU116" s="89"/>
      <c r="AV116" s="89" t="str">
        <f t="shared" si="64"/>
        <v/>
      </c>
      <c r="AW116" s="89"/>
      <c r="AX116" s="89" t="str">
        <f t="shared" si="65"/>
        <v/>
      </c>
      <c r="AY116" s="89"/>
      <c r="AZ116" s="89" t="str">
        <f t="shared" si="66"/>
        <v/>
      </c>
      <c r="BA116" s="90"/>
      <c r="BB116" s="89"/>
      <c r="BC116" s="89"/>
      <c r="BD116" s="89"/>
      <c r="BE116" s="91"/>
      <c r="BF116" s="399"/>
      <c r="BG116" s="399"/>
      <c r="BH116" s="399"/>
      <c r="BI116" s="399"/>
      <c r="BJ116" s="399"/>
      <c r="BK116" s="399"/>
      <c r="BL116" s="399"/>
      <c r="BM116" s="399"/>
      <c r="BN116" s="91"/>
      <c r="BO116" s="87"/>
      <c r="BP116" s="87"/>
      <c r="BQ116" s="87"/>
      <c r="BR116" s="87"/>
      <c r="BS116" s="87"/>
      <c r="BT116" s="93"/>
      <c r="BU116" s="93"/>
      <c r="BV116" s="87"/>
      <c r="BW116" s="87"/>
      <c r="BX116" s="139"/>
      <c r="BY116" s="139"/>
      <c r="BZ116" s="139"/>
      <c r="CA116" s="139"/>
      <c r="CB116" s="139"/>
      <c r="CC116" s="139"/>
      <c r="CD116" s="139"/>
      <c r="CE116" s="139"/>
      <c r="CF116" s="139"/>
      <c r="CG116" s="139"/>
      <c r="CH116" s="139"/>
      <c r="CI116" s="139"/>
      <c r="CJ116" s="139"/>
      <c r="CK116" s="139"/>
      <c r="CL116" s="139"/>
      <c r="CM116" s="139"/>
      <c r="CN116" s="139"/>
      <c r="CO116" s="139"/>
      <c r="CP116" s="139"/>
      <c r="CQ116" s="139"/>
    </row>
    <row r="117" spans="1:95" ht="49.5" customHeight="1">
      <c r="A117" s="399"/>
      <c r="B117" s="399"/>
      <c r="C117" s="399"/>
      <c r="D117" s="399"/>
      <c r="E117" s="95"/>
      <c r="F117" s="95"/>
      <c r="G117" s="399"/>
      <c r="H117" s="399"/>
      <c r="I117" s="84"/>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c r="AG117" s="86">
        <f t="shared" si="48"/>
        <v>5</v>
      </c>
      <c r="AH117" s="399"/>
      <c r="AI117" s="399"/>
      <c r="AJ117" s="399"/>
      <c r="AK117" s="87">
        <v>4</v>
      </c>
      <c r="AL117" s="88" t="s">
        <v>231</v>
      </c>
      <c r="AM117" s="89"/>
      <c r="AN117" s="89" t="str">
        <f t="shared" si="60"/>
        <v/>
      </c>
      <c r="AO117" s="89"/>
      <c r="AP117" s="89" t="str">
        <f t="shared" si="61"/>
        <v/>
      </c>
      <c r="AQ117" s="89"/>
      <c r="AR117" s="89" t="str">
        <f t="shared" si="62"/>
        <v/>
      </c>
      <c r="AS117" s="89"/>
      <c r="AT117" s="89" t="str">
        <f t="shared" si="63"/>
        <v/>
      </c>
      <c r="AU117" s="89"/>
      <c r="AV117" s="89" t="str">
        <f t="shared" si="64"/>
        <v/>
      </c>
      <c r="AW117" s="89"/>
      <c r="AX117" s="89" t="str">
        <f t="shared" si="65"/>
        <v/>
      </c>
      <c r="AY117" s="89"/>
      <c r="AZ117" s="89" t="str">
        <f t="shared" si="66"/>
        <v/>
      </c>
      <c r="BA117" s="90"/>
      <c r="BB117" s="89"/>
      <c r="BC117" s="89"/>
      <c r="BD117" s="89"/>
      <c r="BE117" s="91"/>
      <c r="BF117" s="399"/>
      <c r="BG117" s="399"/>
      <c r="BH117" s="399"/>
      <c r="BI117" s="399"/>
      <c r="BJ117" s="399"/>
      <c r="BK117" s="399"/>
      <c r="BL117" s="399"/>
      <c r="BM117" s="399"/>
      <c r="BN117" s="91"/>
      <c r="BO117" s="87"/>
      <c r="BP117" s="87"/>
      <c r="BQ117" s="87"/>
      <c r="BR117" s="87"/>
      <c r="BS117" s="87"/>
      <c r="BT117" s="93"/>
      <c r="BU117" s="93"/>
      <c r="BV117" s="87"/>
      <c r="BW117" s="87"/>
      <c r="BX117" s="139"/>
      <c r="BY117" s="139"/>
      <c r="BZ117" s="139"/>
      <c r="CA117" s="139"/>
      <c r="CB117" s="139"/>
      <c r="CC117" s="139"/>
      <c r="CD117" s="139"/>
      <c r="CE117" s="139"/>
      <c r="CF117" s="139"/>
      <c r="CG117" s="139"/>
      <c r="CH117" s="139"/>
      <c r="CI117" s="139"/>
      <c r="CJ117" s="139"/>
      <c r="CK117" s="139"/>
      <c r="CL117" s="139"/>
      <c r="CM117" s="139"/>
      <c r="CN117" s="139"/>
      <c r="CO117" s="139"/>
      <c r="CP117" s="139"/>
      <c r="CQ117" s="139"/>
    </row>
    <row r="118" spans="1:95" ht="49.5" customHeight="1">
      <c r="A118" s="399"/>
      <c r="B118" s="399"/>
      <c r="C118" s="399"/>
      <c r="D118" s="399"/>
      <c r="E118" s="95"/>
      <c r="F118" s="95"/>
      <c r="G118" s="399"/>
      <c r="H118" s="399"/>
      <c r="I118" s="84"/>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86">
        <f t="shared" si="48"/>
        <v>5</v>
      </c>
      <c r="AH118" s="399"/>
      <c r="AI118" s="399"/>
      <c r="AJ118" s="399"/>
      <c r="AK118" s="87">
        <v>5</v>
      </c>
      <c r="AL118" s="88" t="s">
        <v>231</v>
      </c>
      <c r="AM118" s="89"/>
      <c r="AN118" s="89" t="str">
        <f t="shared" si="60"/>
        <v/>
      </c>
      <c r="AO118" s="89"/>
      <c r="AP118" s="89" t="str">
        <f t="shared" si="61"/>
        <v/>
      </c>
      <c r="AQ118" s="89"/>
      <c r="AR118" s="89" t="str">
        <f t="shared" si="62"/>
        <v/>
      </c>
      <c r="AS118" s="89"/>
      <c r="AT118" s="89" t="str">
        <f t="shared" si="63"/>
        <v/>
      </c>
      <c r="AU118" s="89"/>
      <c r="AV118" s="89" t="str">
        <f t="shared" si="64"/>
        <v/>
      </c>
      <c r="AW118" s="89"/>
      <c r="AX118" s="89" t="str">
        <f t="shared" si="65"/>
        <v/>
      </c>
      <c r="AY118" s="89"/>
      <c r="AZ118" s="89" t="str">
        <f t="shared" si="66"/>
        <v/>
      </c>
      <c r="BA118" s="90"/>
      <c r="BB118" s="89"/>
      <c r="BC118" s="89"/>
      <c r="BD118" s="89"/>
      <c r="BE118" s="91"/>
      <c r="BF118" s="399"/>
      <c r="BG118" s="399"/>
      <c r="BH118" s="399"/>
      <c r="BI118" s="399"/>
      <c r="BJ118" s="399"/>
      <c r="BK118" s="399"/>
      <c r="BL118" s="399"/>
      <c r="BM118" s="399"/>
      <c r="BN118" s="91"/>
      <c r="BO118" s="87"/>
      <c r="BP118" s="87"/>
      <c r="BQ118" s="87"/>
      <c r="BR118" s="87"/>
      <c r="BS118" s="87"/>
      <c r="BT118" s="93"/>
      <c r="BU118" s="93"/>
      <c r="BV118" s="87"/>
      <c r="BW118" s="87"/>
      <c r="BX118" s="139"/>
      <c r="BY118" s="139"/>
      <c r="BZ118" s="139"/>
      <c r="CA118" s="139"/>
      <c r="CB118" s="139"/>
      <c r="CC118" s="139"/>
      <c r="CD118" s="139"/>
      <c r="CE118" s="139"/>
      <c r="CF118" s="139"/>
      <c r="CG118" s="139"/>
      <c r="CH118" s="139"/>
      <c r="CI118" s="139"/>
      <c r="CJ118" s="139"/>
      <c r="CK118" s="139"/>
      <c r="CL118" s="139"/>
      <c r="CM118" s="139"/>
      <c r="CN118" s="139"/>
      <c r="CO118" s="139"/>
      <c r="CP118" s="139"/>
      <c r="CQ118" s="139"/>
    </row>
    <row r="119" spans="1:95" ht="141" customHeight="1">
      <c r="A119" s="400"/>
      <c r="B119" s="400"/>
      <c r="C119" s="400"/>
      <c r="D119" s="400"/>
      <c r="E119" s="96"/>
      <c r="F119" s="96"/>
      <c r="G119" s="400"/>
      <c r="H119" s="400"/>
      <c r="I119" s="84"/>
      <c r="J119" s="400"/>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0"/>
      <c r="AG119" s="86">
        <f t="shared" si="48"/>
        <v>5</v>
      </c>
      <c r="AH119" s="400"/>
      <c r="AI119" s="400"/>
      <c r="AJ119" s="400"/>
      <c r="AK119" s="87">
        <v>6</v>
      </c>
      <c r="AL119" s="88" t="s">
        <v>231</v>
      </c>
      <c r="AM119" s="89"/>
      <c r="AN119" s="89" t="str">
        <f t="shared" si="60"/>
        <v/>
      </c>
      <c r="AO119" s="89"/>
      <c r="AP119" s="89" t="str">
        <f t="shared" si="61"/>
        <v/>
      </c>
      <c r="AQ119" s="89"/>
      <c r="AR119" s="89" t="str">
        <f t="shared" si="62"/>
        <v/>
      </c>
      <c r="AS119" s="89"/>
      <c r="AT119" s="89" t="str">
        <f t="shared" si="63"/>
        <v/>
      </c>
      <c r="AU119" s="89"/>
      <c r="AV119" s="89" t="str">
        <f t="shared" si="64"/>
        <v/>
      </c>
      <c r="AW119" s="89"/>
      <c r="AX119" s="89" t="str">
        <f t="shared" si="65"/>
        <v/>
      </c>
      <c r="AY119" s="89"/>
      <c r="AZ119" s="89" t="str">
        <f t="shared" si="66"/>
        <v/>
      </c>
      <c r="BA119" s="90"/>
      <c r="BB119" s="89"/>
      <c r="BC119" s="89"/>
      <c r="BD119" s="89"/>
      <c r="BE119" s="91"/>
      <c r="BF119" s="400"/>
      <c r="BG119" s="400"/>
      <c r="BH119" s="400"/>
      <c r="BI119" s="400"/>
      <c r="BJ119" s="400"/>
      <c r="BK119" s="400"/>
      <c r="BL119" s="400"/>
      <c r="BM119" s="400"/>
      <c r="BN119" s="91"/>
      <c r="BO119" s="87"/>
      <c r="BP119" s="87"/>
      <c r="BQ119" s="87"/>
      <c r="BR119" s="87"/>
      <c r="BS119" s="87"/>
      <c r="BT119" s="93"/>
      <c r="BU119" s="93"/>
      <c r="BV119" s="87"/>
      <c r="BW119" s="87"/>
      <c r="BX119" s="139"/>
      <c r="BY119" s="139"/>
      <c r="BZ119" s="139"/>
      <c r="CA119" s="139"/>
      <c r="CB119" s="139"/>
      <c r="CC119" s="139"/>
      <c r="CD119" s="139"/>
      <c r="CE119" s="139"/>
      <c r="CF119" s="139"/>
      <c r="CG119" s="139"/>
      <c r="CH119" s="139"/>
      <c r="CI119" s="139"/>
      <c r="CJ119" s="139"/>
      <c r="CK119" s="139"/>
      <c r="CL119" s="139"/>
      <c r="CM119" s="139"/>
      <c r="CN119" s="139"/>
      <c r="CO119" s="139"/>
      <c r="CP119" s="139"/>
      <c r="CQ119" s="139"/>
    </row>
    <row r="120" spans="1:95" ht="49.5" customHeight="1">
      <c r="A120" s="411">
        <v>20</v>
      </c>
      <c r="B120" s="411" t="s">
        <v>531</v>
      </c>
      <c r="C120" s="443" t="s">
        <v>532</v>
      </c>
      <c r="D120" s="443" t="s">
        <v>533</v>
      </c>
      <c r="E120" s="95" t="s">
        <v>534</v>
      </c>
      <c r="F120" s="95" t="s">
        <v>535</v>
      </c>
      <c r="G120" s="411" t="s">
        <v>536</v>
      </c>
      <c r="H120" s="411" t="s">
        <v>195</v>
      </c>
      <c r="I120" s="152" t="s">
        <v>213</v>
      </c>
      <c r="J120" s="411">
        <v>1</v>
      </c>
      <c r="K120" s="417" t="str">
        <f>IF(J120&lt;=0,"",IF(J120=1,"Rara vez",IF(J120=2,"Improbable",IF(J120=3,"Posible",IF(J120=4,"Probable",IF(J120=5,"Casi Seguro"))))))</f>
        <v>Rara vez</v>
      </c>
      <c r="L120" s="407">
        <f>IF(K120="","",IF(K120="Rara vez",0.2,IF(K120="Improbable",0.4,IF(K120="Posible",0.6,IF(K120="Probable",0.8,IF(K120="Casi seguro",1,))))))</f>
        <v>0.2</v>
      </c>
      <c r="M120" s="443" t="s">
        <v>197</v>
      </c>
      <c r="N120" s="443" t="s">
        <v>197</v>
      </c>
      <c r="O120" s="443" t="s">
        <v>197</v>
      </c>
      <c r="P120" s="443" t="s">
        <v>197</v>
      </c>
      <c r="Q120" s="443" t="s">
        <v>197</v>
      </c>
      <c r="R120" s="443" t="s">
        <v>197</v>
      </c>
      <c r="S120" s="443" t="s">
        <v>198</v>
      </c>
      <c r="T120" s="443" t="s">
        <v>197</v>
      </c>
      <c r="U120" s="443" t="s">
        <v>198</v>
      </c>
      <c r="V120" s="443" t="s">
        <v>197</v>
      </c>
      <c r="W120" s="443" t="s">
        <v>197</v>
      </c>
      <c r="X120" s="443" t="s">
        <v>197</v>
      </c>
      <c r="Y120" s="443" t="s">
        <v>197</v>
      </c>
      <c r="Z120" s="443" t="s">
        <v>197</v>
      </c>
      <c r="AA120" s="443" t="s">
        <v>197</v>
      </c>
      <c r="AB120" s="443" t="s">
        <v>198</v>
      </c>
      <c r="AC120" s="443" t="s">
        <v>197</v>
      </c>
      <c r="AD120" s="443" t="s">
        <v>198</v>
      </c>
      <c r="AE120" s="443" t="s">
        <v>198</v>
      </c>
      <c r="AF120" s="436">
        <f>IF(AB120="Si","19",COUNTIF(M120:AE121,"si"))</f>
        <v>14</v>
      </c>
      <c r="AG120" s="86">
        <f t="shared" si="48"/>
        <v>20</v>
      </c>
      <c r="AH120" s="417" t="str">
        <f>IF(AG120=5,"Moderado",IF(AG120=10,"Mayor",IF(AG120=20,"Catastrófico",0)))</f>
        <v>Catastrófico</v>
      </c>
      <c r="AI120" s="407">
        <f>IF(AH120="","",IF(AH120="Leve",0.2,IF(AH120="Menor",0.4,IF(AH120="Moderado",0.6,IF(AH120="Mayor",0.8,IF(AH120="Catastrófico",1,))))))</f>
        <v>1</v>
      </c>
      <c r="AJ120" s="417" t="str">
        <f>IF(OR(AND(K120="Rara vez",AH120="Moderado"),AND(K120="Improbable",AH120="Moderado")),"Moderado",IF(OR(AND(K120="Rara vez",AH120="Mayor"),AND(K120="Improbable",AH120="Mayor"),AND(K120="Posible",AH120="Moderado"),AND(K120="Probable",AH120="Moderado")),"Alta",IF(OR(AND(K120="Rara vez",AH120="Catastrófico"),AND(K120="Improbable",AH120="Catastrófico"),AND(K120="Posible",AH120="Catastrófico"),AND(K120="Probable",AH120="Catastrófico"),AND(K120="Casi seguro",AH120="Catastrófico"),AND(K120="Posible",AH120="Moderado"),AND(K120="Probable",AH120="Moderado"),AND(K120="Casi seguro",AH120="Moderado"),AND(K120="Posible",AH120="Mayor"),AND(K120="Probable",AH120="Mayor"),AND(K120="Casi seguro",AH120="Mayor")),"Extremo",)))</f>
        <v>Extremo</v>
      </c>
      <c r="AK120" s="87">
        <v>1</v>
      </c>
      <c r="AL120" s="88" t="s">
        <v>537</v>
      </c>
      <c r="AM120" s="89" t="s">
        <v>200</v>
      </c>
      <c r="AN120" s="89">
        <f t="shared" si="60"/>
        <v>15</v>
      </c>
      <c r="AO120" s="89" t="s">
        <v>201</v>
      </c>
      <c r="AP120" s="89">
        <f t="shared" si="61"/>
        <v>15</v>
      </c>
      <c r="AQ120" s="89" t="s">
        <v>202</v>
      </c>
      <c r="AR120" s="89">
        <f t="shared" si="62"/>
        <v>15</v>
      </c>
      <c r="AS120" s="89" t="s">
        <v>235</v>
      </c>
      <c r="AT120" s="89">
        <f t="shared" si="63"/>
        <v>15</v>
      </c>
      <c r="AU120" s="89" t="s">
        <v>204</v>
      </c>
      <c r="AV120" s="89">
        <f t="shared" si="64"/>
        <v>15</v>
      </c>
      <c r="AW120" s="89" t="s">
        <v>205</v>
      </c>
      <c r="AX120" s="89">
        <f t="shared" si="65"/>
        <v>15</v>
      </c>
      <c r="AY120" s="89" t="s">
        <v>206</v>
      </c>
      <c r="AZ120" s="89">
        <f t="shared" si="66"/>
        <v>15</v>
      </c>
      <c r="BA120" s="90">
        <f t="shared" ref="BA120:BA124" si="71">SUM(AN120,AP120,AR120,AT120,AV120,AX120,AZ120)</f>
        <v>105</v>
      </c>
      <c r="BB120" s="89" t="str">
        <f t="shared" ref="BB120:BB124" si="72">IF(BA120&gt;=96,"Fuerte",IF(AND(BA120&gt;=86, BA120&lt;96),"Moderado",IF(BA120&lt;86,"Débil")))</f>
        <v>Fuerte</v>
      </c>
      <c r="BC120" s="89" t="s">
        <v>207</v>
      </c>
      <c r="BD120" s="89">
        <f t="shared" ref="BD120:BD124" si="73">VALUE(IF(OR(AND(BB120="Fuerte",BC120="Fuerte")),"100",IF(OR(AND(BB120="Fuerte",BC120="Moderado"),AND(BB120="Moderado",BC120="Fuerte"),AND(BB120="Moderado",BC120="Moderado")),"50",IF(OR(AND(BB120="Fuerte",BC120="Débil"),AND(BB120="Moderado",BC120="Débil"),AND(BB120="Débil",BC120="Fuerte"),AND(BB120="Débil",BC120="Moderado"),AND(BB120="Débil",BC120="Débil")),"0",))))</f>
        <v>100</v>
      </c>
      <c r="BE120" s="91" t="str">
        <f t="shared" ref="BE120:BE124" si="74">IF(BD120=100,"Fuerte",IF(BD120=50,"Moderado",IF(BD120=0,"Débil")))</f>
        <v>Fuerte</v>
      </c>
      <c r="BF120" s="403">
        <f>AVERAGE(BD120:BD121)</f>
        <v>100</v>
      </c>
      <c r="BG120" s="403" t="str">
        <f>IF(BF120=100,"Fuerte",IF(AND(BF120&lt;=99, BF120&gt;=50),"Moderado",IF(BF120&lt;50,"Débil")))</f>
        <v>Fuerte</v>
      </c>
      <c r="BH120" s="398">
        <f>IF(BG120="Fuerte",(J120-2),IF(BG120="Moderado",(J120-1), IF(BG120="Débil",((J120-0)))))</f>
        <v>-1</v>
      </c>
      <c r="BI120" s="398" t="str">
        <f>IF(BH120&lt;=0,"Rara vez",IF(BH120=1,"Rara vez",IF(BH120=2,"Improbable",IF(BH120=3,"Posible",IF(BH120=4,"Probable",IF(BH120=5,"Casi Seguro"))))))</f>
        <v>Rara vez</v>
      </c>
      <c r="BJ120" s="407">
        <f>IF(BI120="","",IF(BI120="Rara vez",0.2,IF(BI120="Improbable",0.4,IF(BI120="Posible",0.6,IF(BI120="Probable",0.8,IF(BI120="Casi seguro",1,))))))</f>
        <v>0.2</v>
      </c>
      <c r="BK120" s="398" t="str">
        <f>IFERROR(IF(AG120=5,"Moderado",IF(AG120=10,"Mayor",IF(AG120=20,"Catastrófico",0))),"")</f>
        <v>Catastrófico</v>
      </c>
      <c r="BL120" s="407">
        <f>IF(AH120="","",IF(AH120="Moderado",0.6,IF(AH120="Mayor",0.8,IF(AH120="Catastrófico",1,))))</f>
        <v>1</v>
      </c>
      <c r="BM120" s="415" t="str">
        <f>IF(OR(AND(KBI120="Rara vez",BK120="Moderado"),AND(BI120="Improbable",BK120="Moderado")),"Moderado",IF(OR(AND(BI120="Rara vez",BK120="Mayor"),AND(BI120="Improbable",BK120="Mayor"),AND(BI120="Posible",BK120="Moderado"),AND(BI120="Probable",BK120="Moderado")),"Alta",IF(OR(AND(BI120="Rara vez",BK120="Catastrófico"),AND(BI120="Improbable",BK120="Catastrófico"),AND(BI120="Posible",BK120="Catastrófico"),AND(BI120="Probable",BK120="Catastrófico"),AND(BI120="Casi seguro",BK120="Catastrófico"),AND(BI120="Posible",BK120="Moderado"),AND(BI120="Probable",BK120="Moderado"),AND(BI120="Casi seguro",BK120="Moderado"),AND(BI120="Posible",BK120="Mayor"),AND(BI120="Probable",BK120="Mayor"),AND(BI120="Casi seguro",BK120="Mayor")),"Extremo",)))</f>
        <v>Extremo</v>
      </c>
      <c r="BN120" s="91" t="s">
        <v>246</v>
      </c>
      <c r="BO120" s="87" t="s">
        <v>538</v>
      </c>
      <c r="BP120" s="87" t="s">
        <v>437</v>
      </c>
      <c r="BQ120" s="87" t="s">
        <v>539</v>
      </c>
      <c r="BR120" s="87" t="s">
        <v>439</v>
      </c>
      <c r="BS120" s="87" t="s">
        <v>440</v>
      </c>
      <c r="BT120" s="93">
        <v>45016</v>
      </c>
      <c r="BU120" s="93">
        <v>45260</v>
      </c>
      <c r="BV120" s="87"/>
      <c r="BW120" s="87"/>
      <c r="BX120" s="139"/>
      <c r="BY120" s="139"/>
      <c r="BZ120" s="139"/>
      <c r="CA120" s="139"/>
      <c r="CB120" s="139"/>
      <c r="CC120" s="139"/>
      <c r="CD120" s="139"/>
      <c r="CE120" s="139"/>
      <c r="CF120" s="139"/>
      <c r="CG120" s="139"/>
      <c r="CH120" s="139"/>
      <c r="CI120" s="139"/>
      <c r="CJ120" s="139"/>
      <c r="CK120" s="139"/>
      <c r="CL120" s="139"/>
      <c r="CM120" s="139"/>
      <c r="CN120" s="139"/>
      <c r="CO120" s="139"/>
      <c r="CP120" s="139"/>
      <c r="CQ120" s="139"/>
    </row>
    <row r="121" spans="1:95" ht="49.5" customHeight="1">
      <c r="A121" s="399"/>
      <c r="B121" s="399"/>
      <c r="C121" s="414"/>
      <c r="D121" s="414"/>
      <c r="E121" s="95" t="s">
        <v>540</v>
      </c>
      <c r="F121" s="95"/>
      <c r="G121" s="399"/>
      <c r="H121" s="399"/>
      <c r="I121" s="152" t="s">
        <v>196</v>
      </c>
      <c r="J121" s="399"/>
      <c r="K121" s="399"/>
      <c r="L121" s="399"/>
      <c r="M121" s="414"/>
      <c r="N121" s="414"/>
      <c r="O121" s="414"/>
      <c r="P121" s="414"/>
      <c r="Q121" s="414"/>
      <c r="R121" s="414"/>
      <c r="S121" s="414"/>
      <c r="T121" s="414"/>
      <c r="U121" s="414"/>
      <c r="V121" s="414"/>
      <c r="W121" s="414"/>
      <c r="X121" s="414"/>
      <c r="Y121" s="414"/>
      <c r="Z121" s="414"/>
      <c r="AA121" s="414"/>
      <c r="AB121" s="414"/>
      <c r="AC121" s="414"/>
      <c r="AD121" s="414"/>
      <c r="AE121" s="414"/>
      <c r="AF121" s="399"/>
      <c r="AG121" s="86">
        <f t="shared" si="48"/>
        <v>5</v>
      </c>
      <c r="AH121" s="399"/>
      <c r="AI121" s="399"/>
      <c r="AJ121" s="399"/>
      <c r="AK121" s="87">
        <v>2</v>
      </c>
      <c r="AL121" s="88" t="s">
        <v>541</v>
      </c>
      <c r="AM121" s="89" t="s">
        <v>200</v>
      </c>
      <c r="AN121" s="89">
        <f t="shared" si="60"/>
        <v>15</v>
      </c>
      <c r="AO121" s="89" t="s">
        <v>201</v>
      </c>
      <c r="AP121" s="89">
        <f t="shared" si="61"/>
        <v>15</v>
      </c>
      <c r="AQ121" s="89" t="s">
        <v>202</v>
      </c>
      <c r="AR121" s="89">
        <f t="shared" si="62"/>
        <v>15</v>
      </c>
      <c r="AS121" s="89" t="s">
        <v>235</v>
      </c>
      <c r="AT121" s="89">
        <f t="shared" si="63"/>
        <v>15</v>
      </c>
      <c r="AU121" s="89" t="s">
        <v>204</v>
      </c>
      <c r="AV121" s="89">
        <f t="shared" si="64"/>
        <v>15</v>
      </c>
      <c r="AW121" s="89" t="s">
        <v>205</v>
      </c>
      <c r="AX121" s="89">
        <f t="shared" si="65"/>
        <v>15</v>
      </c>
      <c r="AY121" s="89" t="s">
        <v>206</v>
      </c>
      <c r="AZ121" s="89">
        <f t="shared" si="66"/>
        <v>15</v>
      </c>
      <c r="BA121" s="90">
        <f t="shared" si="71"/>
        <v>105</v>
      </c>
      <c r="BB121" s="89" t="str">
        <f t="shared" si="72"/>
        <v>Fuerte</v>
      </c>
      <c r="BC121" s="89" t="s">
        <v>207</v>
      </c>
      <c r="BD121" s="89">
        <f t="shared" si="73"/>
        <v>100</v>
      </c>
      <c r="BE121" s="91" t="str">
        <f t="shared" si="74"/>
        <v>Fuerte</v>
      </c>
      <c r="BF121" s="399"/>
      <c r="BG121" s="399"/>
      <c r="BH121" s="399"/>
      <c r="BI121" s="399"/>
      <c r="BJ121" s="399"/>
      <c r="BK121" s="399"/>
      <c r="BL121" s="399"/>
      <c r="BM121" s="399"/>
      <c r="BN121" s="91" t="s">
        <v>542</v>
      </c>
      <c r="BO121" s="87" t="s">
        <v>543</v>
      </c>
      <c r="BP121" s="87" t="s">
        <v>544</v>
      </c>
      <c r="BQ121" s="87" t="s">
        <v>545</v>
      </c>
      <c r="BR121" s="87" t="s">
        <v>439</v>
      </c>
      <c r="BS121" s="87" t="s">
        <v>440</v>
      </c>
      <c r="BT121" s="93">
        <v>45016</v>
      </c>
      <c r="BU121" s="93">
        <v>45260</v>
      </c>
      <c r="BV121" s="87"/>
      <c r="BW121" s="87"/>
      <c r="BX121" s="139"/>
      <c r="BY121" s="139"/>
      <c r="BZ121" s="139"/>
      <c r="CA121" s="139"/>
      <c r="CB121" s="139"/>
      <c r="CC121" s="139"/>
      <c r="CD121" s="139"/>
      <c r="CE121" s="139"/>
      <c r="CF121" s="139"/>
      <c r="CG121" s="139"/>
      <c r="CH121" s="139"/>
      <c r="CI121" s="139"/>
      <c r="CJ121" s="139"/>
      <c r="CK121" s="139"/>
      <c r="CL121" s="139"/>
      <c r="CM121" s="139"/>
      <c r="CN121" s="139"/>
      <c r="CO121" s="139"/>
      <c r="CP121" s="139"/>
      <c r="CQ121" s="139"/>
    </row>
    <row r="122" spans="1:95" ht="49.5" customHeight="1">
      <c r="A122" s="399"/>
      <c r="B122" s="399"/>
      <c r="C122" s="414"/>
      <c r="D122" s="414"/>
      <c r="E122" s="95" t="s">
        <v>546</v>
      </c>
      <c r="F122" s="23"/>
      <c r="G122" s="399"/>
      <c r="H122" s="399"/>
      <c r="I122" s="152" t="s">
        <v>219</v>
      </c>
      <c r="J122" s="399"/>
      <c r="K122" s="399"/>
      <c r="L122" s="399"/>
      <c r="M122" s="414"/>
      <c r="N122" s="414"/>
      <c r="O122" s="414"/>
      <c r="P122" s="414"/>
      <c r="Q122" s="414"/>
      <c r="R122" s="414"/>
      <c r="S122" s="414"/>
      <c r="T122" s="414"/>
      <c r="U122" s="414"/>
      <c r="V122" s="414"/>
      <c r="W122" s="414"/>
      <c r="X122" s="414"/>
      <c r="Y122" s="414"/>
      <c r="Z122" s="414"/>
      <c r="AA122" s="414"/>
      <c r="AB122" s="414"/>
      <c r="AC122" s="414"/>
      <c r="AD122" s="414"/>
      <c r="AE122" s="414"/>
      <c r="AF122" s="399"/>
      <c r="AG122" s="86">
        <f t="shared" si="48"/>
        <v>5</v>
      </c>
      <c r="AH122" s="399"/>
      <c r="AI122" s="399"/>
      <c r="AJ122" s="399"/>
      <c r="AK122" s="87">
        <v>3</v>
      </c>
      <c r="AL122" s="88" t="s">
        <v>547</v>
      </c>
      <c r="AM122" s="89" t="s">
        <v>200</v>
      </c>
      <c r="AN122" s="89">
        <f t="shared" si="60"/>
        <v>15</v>
      </c>
      <c r="AO122" s="89" t="s">
        <v>201</v>
      </c>
      <c r="AP122" s="89">
        <f t="shared" si="61"/>
        <v>15</v>
      </c>
      <c r="AQ122" s="89" t="s">
        <v>202</v>
      </c>
      <c r="AR122" s="89">
        <f t="shared" si="62"/>
        <v>15</v>
      </c>
      <c r="AS122" s="89" t="s">
        <v>235</v>
      </c>
      <c r="AT122" s="89">
        <f t="shared" si="63"/>
        <v>15</v>
      </c>
      <c r="AU122" s="89" t="s">
        <v>204</v>
      </c>
      <c r="AV122" s="89">
        <f t="shared" si="64"/>
        <v>15</v>
      </c>
      <c r="AW122" s="89" t="s">
        <v>205</v>
      </c>
      <c r="AX122" s="89">
        <f t="shared" si="65"/>
        <v>15</v>
      </c>
      <c r="AY122" s="89" t="s">
        <v>206</v>
      </c>
      <c r="AZ122" s="89">
        <f t="shared" si="66"/>
        <v>15</v>
      </c>
      <c r="BA122" s="90">
        <f t="shared" si="71"/>
        <v>105</v>
      </c>
      <c r="BB122" s="89" t="str">
        <f t="shared" si="72"/>
        <v>Fuerte</v>
      </c>
      <c r="BC122" s="89" t="s">
        <v>207</v>
      </c>
      <c r="BD122" s="89">
        <f t="shared" si="73"/>
        <v>100</v>
      </c>
      <c r="BE122" s="91" t="str">
        <f t="shared" si="74"/>
        <v>Fuerte</v>
      </c>
      <c r="BF122" s="399"/>
      <c r="BG122" s="399"/>
      <c r="BH122" s="399"/>
      <c r="BI122" s="399"/>
      <c r="BJ122" s="399"/>
      <c r="BK122" s="399"/>
      <c r="BL122" s="399"/>
      <c r="BM122" s="399"/>
      <c r="BN122" s="91" t="s">
        <v>246</v>
      </c>
      <c r="BO122" s="87" t="s">
        <v>548</v>
      </c>
      <c r="BP122" s="87" t="s">
        <v>549</v>
      </c>
      <c r="BQ122" s="87" t="s">
        <v>550</v>
      </c>
      <c r="BR122" s="87" t="s">
        <v>439</v>
      </c>
      <c r="BS122" s="87" t="s">
        <v>440</v>
      </c>
      <c r="BT122" s="93">
        <v>45016</v>
      </c>
      <c r="BU122" s="93">
        <v>45260</v>
      </c>
      <c r="BV122" s="87"/>
      <c r="BW122" s="87"/>
      <c r="BX122" s="139"/>
      <c r="BY122" s="139"/>
      <c r="BZ122" s="139"/>
      <c r="CA122" s="139"/>
      <c r="CB122" s="139"/>
      <c r="CC122" s="139"/>
      <c r="CD122" s="139"/>
      <c r="CE122" s="139"/>
      <c r="CF122" s="139"/>
      <c r="CG122" s="139"/>
      <c r="CH122" s="139"/>
      <c r="CI122" s="139"/>
      <c r="CJ122" s="139"/>
      <c r="CK122" s="139"/>
      <c r="CL122" s="139"/>
      <c r="CM122" s="139"/>
      <c r="CN122" s="139"/>
      <c r="CO122" s="139"/>
      <c r="CP122" s="139"/>
      <c r="CQ122" s="139"/>
    </row>
    <row r="123" spans="1:95" ht="49.5" customHeight="1">
      <c r="A123" s="399"/>
      <c r="B123" s="399"/>
      <c r="C123" s="414"/>
      <c r="D123" s="414"/>
      <c r="E123" s="95"/>
      <c r="F123" s="95"/>
      <c r="G123" s="399"/>
      <c r="H123" s="399"/>
      <c r="I123" s="152" t="s">
        <v>434</v>
      </c>
      <c r="J123" s="399"/>
      <c r="K123" s="399"/>
      <c r="L123" s="399"/>
      <c r="M123" s="414"/>
      <c r="N123" s="414"/>
      <c r="O123" s="414"/>
      <c r="P123" s="414"/>
      <c r="Q123" s="414"/>
      <c r="R123" s="414"/>
      <c r="S123" s="414"/>
      <c r="T123" s="414"/>
      <c r="U123" s="414"/>
      <c r="V123" s="414"/>
      <c r="W123" s="414"/>
      <c r="X123" s="414"/>
      <c r="Y123" s="414"/>
      <c r="Z123" s="414"/>
      <c r="AA123" s="414"/>
      <c r="AB123" s="414"/>
      <c r="AC123" s="414"/>
      <c r="AD123" s="414"/>
      <c r="AE123" s="414"/>
      <c r="AF123" s="399"/>
      <c r="AG123" s="86">
        <f t="shared" si="48"/>
        <v>5</v>
      </c>
      <c r="AH123" s="399"/>
      <c r="AI123" s="399"/>
      <c r="AJ123" s="399"/>
      <c r="AK123" s="87">
        <v>4</v>
      </c>
      <c r="AL123" s="88" t="s">
        <v>551</v>
      </c>
      <c r="AM123" s="89" t="s">
        <v>200</v>
      </c>
      <c r="AN123" s="89">
        <f t="shared" si="60"/>
        <v>15</v>
      </c>
      <c r="AO123" s="89" t="s">
        <v>201</v>
      </c>
      <c r="AP123" s="89">
        <f t="shared" si="61"/>
        <v>15</v>
      </c>
      <c r="AQ123" s="89" t="s">
        <v>202</v>
      </c>
      <c r="AR123" s="89">
        <f t="shared" si="62"/>
        <v>15</v>
      </c>
      <c r="AS123" s="89" t="s">
        <v>203</v>
      </c>
      <c r="AT123" s="89">
        <f t="shared" si="63"/>
        <v>10</v>
      </c>
      <c r="AU123" s="89" t="s">
        <v>204</v>
      </c>
      <c r="AV123" s="89">
        <f t="shared" si="64"/>
        <v>15</v>
      </c>
      <c r="AW123" s="89" t="s">
        <v>205</v>
      </c>
      <c r="AX123" s="89">
        <f t="shared" si="65"/>
        <v>15</v>
      </c>
      <c r="AY123" s="89" t="s">
        <v>206</v>
      </c>
      <c r="AZ123" s="89">
        <f t="shared" si="66"/>
        <v>15</v>
      </c>
      <c r="BA123" s="90">
        <f t="shared" si="71"/>
        <v>100</v>
      </c>
      <c r="BB123" s="89" t="str">
        <f t="shared" si="72"/>
        <v>Fuerte</v>
      </c>
      <c r="BC123" s="89" t="s">
        <v>207</v>
      </c>
      <c r="BD123" s="89">
        <f t="shared" si="73"/>
        <v>100</v>
      </c>
      <c r="BE123" s="91" t="str">
        <f t="shared" si="74"/>
        <v>Fuerte</v>
      </c>
      <c r="BF123" s="399"/>
      <c r="BG123" s="399"/>
      <c r="BH123" s="399"/>
      <c r="BI123" s="399"/>
      <c r="BJ123" s="399"/>
      <c r="BK123" s="399"/>
      <c r="BL123" s="399"/>
      <c r="BM123" s="399"/>
      <c r="BN123" s="91" t="s">
        <v>246</v>
      </c>
      <c r="BO123" s="87" t="s">
        <v>552</v>
      </c>
      <c r="BP123" s="159" t="s">
        <v>553</v>
      </c>
      <c r="BQ123" s="159" t="s">
        <v>554</v>
      </c>
      <c r="BR123" s="87" t="s">
        <v>439</v>
      </c>
      <c r="BS123" s="87" t="s">
        <v>440</v>
      </c>
      <c r="BT123" s="93">
        <v>45016</v>
      </c>
      <c r="BU123" s="93">
        <v>45260</v>
      </c>
      <c r="BV123" s="87"/>
      <c r="BW123" s="87"/>
      <c r="BX123" s="139"/>
      <c r="BY123" s="139"/>
      <c r="BZ123" s="139"/>
      <c r="CA123" s="139"/>
      <c r="CB123" s="139"/>
      <c r="CC123" s="139"/>
      <c r="CD123" s="139"/>
      <c r="CE123" s="139"/>
      <c r="CF123" s="139"/>
      <c r="CG123" s="139"/>
      <c r="CH123" s="139"/>
      <c r="CI123" s="139"/>
      <c r="CJ123" s="139"/>
      <c r="CK123" s="139"/>
      <c r="CL123" s="139"/>
      <c r="CM123" s="139"/>
      <c r="CN123" s="139"/>
      <c r="CO123" s="139"/>
      <c r="CP123" s="139"/>
      <c r="CQ123" s="139"/>
    </row>
    <row r="124" spans="1:95" ht="49.5" customHeight="1">
      <c r="A124" s="399"/>
      <c r="B124" s="399"/>
      <c r="C124" s="414"/>
      <c r="D124" s="414"/>
      <c r="E124" s="95"/>
      <c r="F124" s="95"/>
      <c r="G124" s="399"/>
      <c r="H124" s="399"/>
      <c r="I124" s="152" t="s">
        <v>308</v>
      </c>
      <c r="J124" s="399"/>
      <c r="K124" s="399"/>
      <c r="L124" s="399"/>
      <c r="M124" s="414"/>
      <c r="N124" s="414"/>
      <c r="O124" s="414"/>
      <c r="P124" s="414"/>
      <c r="Q124" s="414"/>
      <c r="R124" s="414"/>
      <c r="S124" s="414"/>
      <c r="T124" s="414"/>
      <c r="U124" s="414"/>
      <c r="V124" s="414"/>
      <c r="W124" s="414"/>
      <c r="X124" s="414"/>
      <c r="Y124" s="414"/>
      <c r="Z124" s="414"/>
      <c r="AA124" s="414"/>
      <c r="AB124" s="414"/>
      <c r="AC124" s="414"/>
      <c r="AD124" s="414"/>
      <c r="AE124" s="414"/>
      <c r="AF124" s="399"/>
      <c r="AG124" s="86">
        <f t="shared" si="48"/>
        <v>5</v>
      </c>
      <c r="AH124" s="399"/>
      <c r="AI124" s="399"/>
      <c r="AJ124" s="399"/>
      <c r="AK124" s="87">
        <v>5</v>
      </c>
      <c r="AL124" s="88" t="s">
        <v>555</v>
      </c>
      <c r="AM124" s="89" t="s">
        <v>200</v>
      </c>
      <c r="AN124" s="89">
        <f t="shared" si="60"/>
        <v>15</v>
      </c>
      <c r="AO124" s="89" t="s">
        <v>201</v>
      </c>
      <c r="AP124" s="89">
        <f t="shared" si="61"/>
        <v>15</v>
      </c>
      <c r="AQ124" s="89" t="s">
        <v>202</v>
      </c>
      <c r="AR124" s="89">
        <f t="shared" si="62"/>
        <v>15</v>
      </c>
      <c r="AS124" s="89" t="s">
        <v>203</v>
      </c>
      <c r="AT124" s="89">
        <f t="shared" si="63"/>
        <v>10</v>
      </c>
      <c r="AU124" s="89" t="s">
        <v>204</v>
      </c>
      <c r="AV124" s="89">
        <f t="shared" si="64"/>
        <v>15</v>
      </c>
      <c r="AW124" s="89" t="s">
        <v>205</v>
      </c>
      <c r="AX124" s="89">
        <f t="shared" si="65"/>
        <v>15</v>
      </c>
      <c r="AY124" s="89" t="s">
        <v>206</v>
      </c>
      <c r="AZ124" s="89">
        <f t="shared" si="66"/>
        <v>15</v>
      </c>
      <c r="BA124" s="90">
        <f t="shared" si="71"/>
        <v>100</v>
      </c>
      <c r="BB124" s="89" t="str">
        <f t="shared" si="72"/>
        <v>Fuerte</v>
      </c>
      <c r="BC124" s="89" t="s">
        <v>207</v>
      </c>
      <c r="BD124" s="89">
        <f t="shared" si="73"/>
        <v>100</v>
      </c>
      <c r="BE124" s="91" t="str">
        <f t="shared" si="74"/>
        <v>Fuerte</v>
      </c>
      <c r="BF124" s="399"/>
      <c r="BG124" s="399"/>
      <c r="BH124" s="399"/>
      <c r="BI124" s="399"/>
      <c r="BJ124" s="399"/>
      <c r="BK124" s="399"/>
      <c r="BL124" s="399"/>
      <c r="BM124" s="399"/>
      <c r="BN124" s="91" t="s">
        <v>246</v>
      </c>
      <c r="BO124" s="160" t="s">
        <v>556</v>
      </c>
      <c r="BP124" s="87" t="s">
        <v>557</v>
      </c>
      <c r="BQ124" s="87" t="s">
        <v>558</v>
      </c>
      <c r="BR124" s="87" t="s">
        <v>439</v>
      </c>
      <c r="BS124" s="87" t="s">
        <v>440</v>
      </c>
      <c r="BT124" s="93">
        <v>45016</v>
      </c>
      <c r="BU124" s="93">
        <v>45260</v>
      </c>
      <c r="BV124" s="87"/>
      <c r="BW124" s="87"/>
      <c r="BX124" s="139"/>
      <c r="BY124" s="139"/>
      <c r="BZ124" s="139"/>
      <c r="CA124" s="139"/>
      <c r="CB124" s="139"/>
      <c r="CC124" s="139"/>
      <c r="CD124" s="139"/>
      <c r="CE124" s="139"/>
      <c r="CF124" s="139"/>
      <c r="CG124" s="139"/>
      <c r="CH124" s="139"/>
      <c r="CI124" s="139"/>
      <c r="CJ124" s="139"/>
      <c r="CK124" s="139"/>
      <c r="CL124" s="139"/>
      <c r="CM124" s="139"/>
      <c r="CN124" s="139"/>
      <c r="CO124" s="139"/>
      <c r="CP124" s="139"/>
      <c r="CQ124" s="139"/>
    </row>
    <row r="125" spans="1:95" ht="49.5" customHeight="1">
      <c r="A125" s="400"/>
      <c r="B125" s="400"/>
      <c r="C125" s="444"/>
      <c r="D125" s="444"/>
      <c r="E125" s="96"/>
      <c r="F125" s="96"/>
      <c r="G125" s="400"/>
      <c r="H125" s="400"/>
      <c r="I125" s="84"/>
      <c r="J125" s="400"/>
      <c r="K125" s="400"/>
      <c r="L125" s="400"/>
      <c r="M125" s="444"/>
      <c r="N125" s="444"/>
      <c r="O125" s="444"/>
      <c r="P125" s="444"/>
      <c r="Q125" s="444"/>
      <c r="R125" s="444"/>
      <c r="S125" s="444"/>
      <c r="T125" s="444"/>
      <c r="U125" s="444"/>
      <c r="V125" s="444"/>
      <c r="W125" s="444"/>
      <c r="X125" s="444"/>
      <c r="Y125" s="444"/>
      <c r="Z125" s="444"/>
      <c r="AA125" s="444"/>
      <c r="AB125" s="444"/>
      <c r="AC125" s="444"/>
      <c r="AD125" s="444"/>
      <c r="AE125" s="444"/>
      <c r="AF125" s="400"/>
      <c r="AG125" s="86">
        <f t="shared" si="48"/>
        <v>5</v>
      </c>
      <c r="AH125" s="400"/>
      <c r="AI125" s="400"/>
      <c r="AJ125" s="400"/>
      <c r="AK125" s="87">
        <v>6</v>
      </c>
      <c r="AL125" s="88" t="s">
        <v>231</v>
      </c>
      <c r="AM125" s="89"/>
      <c r="AN125" s="89" t="str">
        <f t="shared" si="60"/>
        <v/>
      </c>
      <c r="AO125" s="89"/>
      <c r="AP125" s="89" t="str">
        <f t="shared" si="61"/>
        <v/>
      </c>
      <c r="AQ125" s="89"/>
      <c r="AR125" s="89" t="str">
        <f t="shared" si="62"/>
        <v/>
      </c>
      <c r="AS125" s="89"/>
      <c r="AT125" s="89" t="str">
        <f t="shared" si="63"/>
        <v/>
      </c>
      <c r="AU125" s="89"/>
      <c r="AV125" s="89" t="str">
        <f t="shared" si="64"/>
        <v/>
      </c>
      <c r="AW125" s="89"/>
      <c r="AX125" s="89" t="str">
        <f t="shared" si="65"/>
        <v/>
      </c>
      <c r="AY125" s="89"/>
      <c r="AZ125" s="89" t="str">
        <f t="shared" si="66"/>
        <v/>
      </c>
      <c r="BA125" s="90"/>
      <c r="BB125" s="89"/>
      <c r="BC125" s="89"/>
      <c r="BD125" s="89"/>
      <c r="BE125" s="91"/>
      <c r="BF125" s="400"/>
      <c r="BG125" s="400"/>
      <c r="BH125" s="400"/>
      <c r="BI125" s="400"/>
      <c r="BJ125" s="400"/>
      <c r="BK125" s="400"/>
      <c r="BL125" s="400"/>
      <c r="BM125" s="400"/>
      <c r="BN125" s="91"/>
      <c r="BO125" s="87"/>
      <c r="BP125" s="87"/>
      <c r="BQ125" s="87"/>
      <c r="BR125" s="87"/>
      <c r="BS125" s="87"/>
      <c r="BT125" s="93"/>
      <c r="BU125" s="93"/>
      <c r="BV125" s="87"/>
      <c r="BW125" s="87"/>
      <c r="BX125" s="139"/>
      <c r="BY125" s="139"/>
      <c r="BZ125" s="139"/>
      <c r="CA125" s="139"/>
      <c r="CB125" s="139"/>
      <c r="CC125" s="139"/>
      <c r="CD125" s="139"/>
      <c r="CE125" s="139"/>
      <c r="CF125" s="139"/>
      <c r="CG125" s="139"/>
      <c r="CH125" s="139"/>
      <c r="CI125" s="139"/>
      <c r="CJ125" s="139"/>
      <c r="CK125" s="139"/>
      <c r="CL125" s="139"/>
      <c r="CM125" s="139"/>
      <c r="CN125" s="139"/>
      <c r="CO125" s="139"/>
      <c r="CP125" s="139"/>
      <c r="CQ125" s="139"/>
    </row>
    <row r="126" spans="1:95" ht="96" customHeight="1">
      <c r="A126" s="411">
        <v>21</v>
      </c>
      <c r="B126" s="411" t="s">
        <v>559</v>
      </c>
      <c r="C126" s="411" t="s">
        <v>560</v>
      </c>
      <c r="D126" s="411" t="s">
        <v>561</v>
      </c>
      <c r="E126" s="411" t="s">
        <v>562</v>
      </c>
      <c r="F126" s="411" t="s">
        <v>563</v>
      </c>
      <c r="G126" s="432" t="s">
        <v>564</v>
      </c>
      <c r="H126" s="411" t="s">
        <v>195</v>
      </c>
      <c r="I126" s="84" t="s">
        <v>196</v>
      </c>
      <c r="J126" s="431">
        <v>4</v>
      </c>
      <c r="K126" s="417" t="str">
        <f>IF(J126&lt;=0,"",IF(J126=1,"Rara vez",IF(J126=2,"Improbable",IF(J126=3,"Posible",IF(J126=4,"Probable",IF(J126=5,"Casi Seguro"))))))</f>
        <v>Probable</v>
      </c>
      <c r="L126" s="407">
        <f>IF(K126="","",IF(K126="Rara vez",0.2,IF(K126="Improbable",0.4,IF(K126="Posible",0.6,IF(K126="Probable",0.8,IF(K126="Casi seguro",1,))))))</f>
        <v>0.8</v>
      </c>
      <c r="M126" s="407" t="s">
        <v>197</v>
      </c>
      <c r="N126" s="407" t="s">
        <v>197</v>
      </c>
      <c r="O126" s="407" t="s">
        <v>198</v>
      </c>
      <c r="P126" s="407" t="s">
        <v>198</v>
      </c>
      <c r="Q126" s="407" t="s">
        <v>197</v>
      </c>
      <c r="R126" s="407" t="s">
        <v>198</v>
      </c>
      <c r="S126" s="407" t="s">
        <v>198</v>
      </c>
      <c r="T126" s="407" t="s">
        <v>198</v>
      </c>
      <c r="U126" s="407" t="s">
        <v>197</v>
      </c>
      <c r="V126" s="407" t="s">
        <v>198</v>
      </c>
      <c r="W126" s="407" t="s">
        <v>197</v>
      </c>
      <c r="X126" s="407" t="s">
        <v>197</v>
      </c>
      <c r="Y126" s="407" t="s">
        <v>198</v>
      </c>
      <c r="Z126" s="407" t="s">
        <v>197</v>
      </c>
      <c r="AA126" s="407" t="s">
        <v>198</v>
      </c>
      <c r="AB126" s="407" t="s">
        <v>198</v>
      </c>
      <c r="AC126" s="407" t="s">
        <v>198</v>
      </c>
      <c r="AD126" s="407" t="s">
        <v>198</v>
      </c>
      <c r="AE126" s="407" t="s">
        <v>198</v>
      </c>
      <c r="AF126" s="436">
        <f>IF(AB126="Si","19",COUNTIF(M126:AE127,"si"))</f>
        <v>7</v>
      </c>
      <c r="AG126" s="86">
        <f t="shared" si="48"/>
        <v>10</v>
      </c>
      <c r="AH126" s="417" t="str">
        <f>IF(AG126=5,"Moderado",IF(AG126=10,"Mayor",IF(AG126=20,"Catastrófico",0)))</f>
        <v>Mayor</v>
      </c>
      <c r="AI126" s="407">
        <f>IF(AH126="","",IF(AH126="Moderado",0.6,IF(AH126="Mayor",0.8,IF(AH126="Catastrófico",1,))))</f>
        <v>0.8</v>
      </c>
      <c r="AJ126" s="417" t="str">
        <f>IF(OR(AND(K126="Rara vez",AH126="Moderado"),AND(K126="Improbable",AH126="Moderado")),"Moderado",IF(OR(AND(K126="Rara vez",AH126="Mayor"),AND(K126="Improbable",AH126="Mayor"),AND(K126="Posible",AH126="Moderado"),AND(K126="Probable",AH126="Moderado")),"Alta",IF(OR(AND(K126="Rara vez",AH126="Catastrófico"),AND(K126="Improbable",AH126="Catastrófico"),AND(K126="Posible",AH126="Catastrófico"),AND(K126="Probable",AH126="Catastrófico"),AND(K126="Casi seguro",AH126="Catastrófico"),AND(K126="Posible",AH126="Moderado"),AND(K126="Probable",AH126="Moderado"),AND(K126="Casi seguro",AH126="Moderado"),AND(K126="Posible",AH126="Mayor"),AND(K126="Probable",AH126="Mayor"),AND(K126="Casi seguro",AH126="Mayor")),"Extremo",)))</f>
        <v>Extremo</v>
      </c>
      <c r="AK126" s="97">
        <v>1</v>
      </c>
      <c r="AL126" s="88" t="s">
        <v>565</v>
      </c>
      <c r="AM126" s="99" t="s">
        <v>200</v>
      </c>
      <c r="AN126" s="99">
        <f t="shared" si="60"/>
        <v>15</v>
      </c>
      <c r="AO126" s="99" t="s">
        <v>201</v>
      </c>
      <c r="AP126" s="99">
        <f t="shared" si="61"/>
        <v>15</v>
      </c>
      <c r="AQ126" s="99" t="s">
        <v>202</v>
      </c>
      <c r="AR126" s="100">
        <f t="shared" si="62"/>
        <v>15</v>
      </c>
      <c r="AS126" s="99" t="s">
        <v>235</v>
      </c>
      <c r="AT126" s="100">
        <f t="shared" si="63"/>
        <v>15</v>
      </c>
      <c r="AU126" s="99" t="s">
        <v>204</v>
      </c>
      <c r="AV126" s="100">
        <f t="shared" si="64"/>
        <v>15</v>
      </c>
      <c r="AW126" s="89" t="s">
        <v>205</v>
      </c>
      <c r="AX126" s="100">
        <f t="shared" si="65"/>
        <v>15</v>
      </c>
      <c r="AY126" s="89" t="s">
        <v>206</v>
      </c>
      <c r="AZ126" s="99">
        <f t="shared" si="66"/>
        <v>15</v>
      </c>
      <c r="BA126" s="101">
        <f>SUM(AN126,AP126,AR126,AT126,AV126,AX126,AZ126)</f>
        <v>105</v>
      </c>
      <c r="BB126" s="99" t="str">
        <f>IF(BA126&gt;=96,"Fuerte",IF(AND(BA126&gt;=86, BA126&lt;96),"Moderado",IF(BA126&lt;86,"Débil")))</f>
        <v>Fuerte</v>
      </c>
      <c r="BC126" s="99" t="s">
        <v>207</v>
      </c>
      <c r="BD126" s="99">
        <f>VALUE(IF(OR(AND(BB126="Fuerte",BC126="Fuerte")),"100",IF(OR(AND(BB126="Fuerte",BC126="Moderado"),AND(BB126="Moderado",BC126="Fuerte"),AND(BB126="Moderado",BC126="Moderado")),"50",IF(OR(AND(BB126="Fuerte",BC126="Débil"),AND(BB126="Moderado",BC126="Débil"),AND(BB126="Débil",BC126="Fuerte"),AND(BB126="Débil",BC126="Moderado"),AND(BB126="Débil",BC126="Débil")),"0",))))</f>
        <v>100</v>
      </c>
      <c r="BE126" s="102" t="str">
        <f>IF(BD126=100,"Fuerte",IF(BD126=50,"Moderado",IF(BD126=0,"Débil")))</f>
        <v>Fuerte</v>
      </c>
      <c r="BF126" s="401">
        <f>AVERAGE(BD126:BD131)</f>
        <v>100</v>
      </c>
      <c r="BG126" s="401" t="str">
        <f>IF(BF126=100,"Fuerte",IF(AND(BF126&lt;=99, BF126&gt;=50),"Moderado",IF(BF126&lt;50,"Débil")))</f>
        <v>Fuerte</v>
      </c>
      <c r="BH126" s="398">
        <f>IF(BG126="Fuerte",(J126-2),IF(BG126="Moderado",(J126-1), IF(BG126="Débil",((J126-0)))))</f>
        <v>2</v>
      </c>
      <c r="BI126" s="398" t="str">
        <f>IF(BH126&lt;=0,"",IF(BH126=1,"Rara vez",IF(BH126=2,"Improbable",IF(BH126=3,"Posible",IF(BH126=4,"Probable",IF(BH126=5,"Casi Seguro"))))))</f>
        <v>Improbable</v>
      </c>
      <c r="BJ126" s="402">
        <f>IF(BI126="","",IF(BI126="Rara vez",0.2,IF(BI126="Improbable",0.4,IF(BI126="Posible",0.6,IF(BI126="Probable",0.8,IF(BI126="Casi seguro",1,))))))</f>
        <v>0.4</v>
      </c>
      <c r="BK126" s="398" t="str">
        <f>IFERROR(IF(AG126=5,"Moderado",IF(AG126=10,"Mayor",IF(AG126=20,"Catastrófico",0))),"")</f>
        <v>Mayor</v>
      </c>
      <c r="BL126" s="402">
        <f>IF(AH126="","",IF(AH126="Moderado",0.6,IF(AH126="Mayor",0.8,IF(AH126="Catastrófico",1,))))</f>
        <v>0.8</v>
      </c>
      <c r="BM126" s="409" t="str">
        <f>IF(OR(AND(KBI126="Rara vez",BK126="Moderado"),AND(BI126="Improbable",BK126="Moderado")),"Moderado",IF(OR(AND(BI126="Rara vez",BK126="Mayor"),AND(BI126="Improbable",BK126="Mayor"),AND(BI126="Posible",BK126="Moderado"),AND(BI126="Probable",BK126="Moderado")),"Alta",IF(OR(AND(BI126="Rara vez",BK126="Catastrófico"),AND(BI126="Improbable",BK126="Catastrófico"),AND(BI126="Posible",BK126="Catastrófico"),AND(BI126="Probable",BK126="Catastrófico"),AND(BI126="Casi seguro",BK126="Catastrófico"),AND(BI126="Posible",BK126="Moderado"),AND(BI126="Probable",BK126="Moderado"),AND(BI126="Casi seguro",BK126="Moderado"),AND(BI126="Posible",BK126="Mayor"),AND(BI126="Probable",BK126="Mayor"),AND(BI126="Casi seguro",BK126="Mayor")),"Extremo",)))</f>
        <v>Alta</v>
      </c>
      <c r="BN126" s="102" t="s">
        <v>246</v>
      </c>
      <c r="BO126" s="87" t="s">
        <v>566</v>
      </c>
      <c r="BP126" s="87" t="s">
        <v>567</v>
      </c>
      <c r="BQ126" s="87" t="s">
        <v>568</v>
      </c>
      <c r="BR126" s="87" t="s">
        <v>559</v>
      </c>
      <c r="BS126" s="87" t="s">
        <v>569</v>
      </c>
      <c r="BT126" s="103" t="s">
        <v>570</v>
      </c>
      <c r="BU126" s="103" t="s">
        <v>571</v>
      </c>
      <c r="BV126" s="87"/>
      <c r="BW126" s="97"/>
      <c r="BX126" s="139"/>
      <c r="BY126" s="139"/>
      <c r="BZ126" s="139"/>
      <c r="CA126" s="139"/>
      <c r="CB126" s="139"/>
      <c r="CC126" s="139"/>
      <c r="CD126" s="139"/>
      <c r="CE126" s="139"/>
      <c r="CF126" s="139"/>
      <c r="CG126" s="139"/>
      <c r="CH126" s="139"/>
      <c r="CI126" s="139"/>
      <c r="CJ126" s="139"/>
      <c r="CK126" s="139"/>
      <c r="CL126" s="139"/>
      <c r="CM126" s="139"/>
      <c r="CN126" s="139"/>
      <c r="CO126" s="139"/>
      <c r="CP126" s="139"/>
      <c r="CQ126" s="139"/>
    </row>
    <row r="127" spans="1:95" ht="82.5" customHeight="1">
      <c r="A127" s="399"/>
      <c r="B127" s="399"/>
      <c r="C127" s="399"/>
      <c r="D127" s="399"/>
      <c r="E127" s="399"/>
      <c r="F127" s="399"/>
      <c r="G127" s="399"/>
      <c r="H127" s="399"/>
      <c r="I127" s="84"/>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86">
        <f t="shared" si="48"/>
        <v>5</v>
      </c>
      <c r="AH127" s="399"/>
      <c r="AI127" s="399"/>
      <c r="AJ127" s="399"/>
      <c r="AK127" s="97">
        <v>2</v>
      </c>
      <c r="AL127" s="88" t="s">
        <v>231</v>
      </c>
      <c r="AM127" s="99"/>
      <c r="AN127" s="99" t="str">
        <f t="shared" si="60"/>
        <v/>
      </c>
      <c r="AO127" s="99"/>
      <c r="AP127" s="99" t="str">
        <f t="shared" si="61"/>
        <v/>
      </c>
      <c r="AQ127" s="99"/>
      <c r="AR127" s="100" t="str">
        <f t="shared" si="62"/>
        <v/>
      </c>
      <c r="AS127" s="99"/>
      <c r="AT127" s="100" t="str">
        <f t="shared" si="63"/>
        <v/>
      </c>
      <c r="AU127" s="99"/>
      <c r="AV127" s="100" t="str">
        <f t="shared" si="64"/>
        <v/>
      </c>
      <c r="AW127" s="89"/>
      <c r="AX127" s="100" t="str">
        <f t="shared" si="65"/>
        <v/>
      </c>
      <c r="AY127" s="89"/>
      <c r="AZ127" s="99" t="str">
        <f t="shared" si="66"/>
        <v/>
      </c>
      <c r="BA127" s="101"/>
      <c r="BB127" s="99"/>
      <c r="BC127" s="99"/>
      <c r="BD127" s="99"/>
      <c r="BE127" s="102"/>
      <c r="BF127" s="399"/>
      <c r="BG127" s="399"/>
      <c r="BH127" s="399"/>
      <c r="BI127" s="399"/>
      <c r="BJ127" s="399"/>
      <c r="BK127" s="399"/>
      <c r="BL127" s="399"/>
      <c r="BM127" s="399"/>
      <c r="BN127" s="102"/>
      <c r="BO127" s="87"/>
      <c r="BP127" s="87"/>
      <c r="BQ127" s="87"/>
      <c r="BR127" s="87"/>
      <c r="BS127" s="87"/>
      <c r="BT127" s="103"/>
      <c r="BU127" s="103"/>
      <c r="BV127" s="87"/>
      <c r="BW127" s="97"/>
      <c r="BX127" s="139"/>
      <c r="BY127" s="139"/>
      <c r="BZ127" s="139"/>
      <c r="CA127" s="139"/>
      <c r="CB127" s="139"/>
      <c r="CC127" s="139"/>
      <c r="CD127" s="139"/>
      <c r="CE127" s="139"/>
      <c r="CF127" s="139"/>
      <c r="CG127" s="139"/>
      <c r="CH127" s="139"/>
      <c r="CI127" s="139"/>
      <c r="CJ127" s="139"/>
      <c r="CK127" s="139"/>
      <c r="CL127" s="139"/>
      <c r="CM127" s="139"/>
      <c r="CN127" s="139"/>
      <c r="CO127" s="139"/>
      <c r="CP127" s="139"/>
      <c r="CQ127" s="139"/>
    </row>
    <row r="128" spans="1:95" ht="49.5" customHeight="1">
      <c r="A128" s="399"/>
      <c r="B128" s="399"/>
      <c r="C128" s="399"/>
      <c r="D128" s="399"/>
      <c r="E128" s="399"/>
      <c r="F128" s="399"/>
      <c r="G128" s="399"/>
      <c r="H128" s="399"/>
      <c r="I128" s="84"/>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c r="AG128" s="86">
        <f t="shared" si="48"/>
        <v>5</v>
      </c>
      <c r="AH128" s="399"/>
      <c r="AI128" s="399"/>
      <c r="AJ128" s="399"/>
      <c r="AK128" s="97">
        <v>3</v>
      </c>
      <c r="AL128" s="88" t="s">
        <v>231</v>
      </c>
      <c r="AM128" s="99"/>
      <c r="AN128" s="99" t="str">
        <f t="shared" si="60"/>
        <v/>
      </c>
      <c r="AO128" s="99"/>
      <c r="AP128" s="99" t="str">
        <f t="shared" si="61"/>
        <v/>
      </c>
      <c r="AQ128" s="99"/>
      <c r="AR128" s="100" t="str">
        <f t="shared" si="62"/>
        <v/>
      </c>
      <c r="AS128" s="99"/>
      <c r="AT128" s="100" t="str">
        <f t="shared" si="63"/>
        <v/>
      </c>
      <c r="AU128" s="99"/>
      <c r="AV128" s="100" t="str">
        <f t="shared" si="64"/>
        <v/>
      </c>
      <c r="AW128" s="89"/>
      <c r="AX128" s="100" t="str">
        <f t="shared" si="65"/>
        <v/>
      </c>
      <c r="AY128" s="89"/>
      <c r="AZ128" s="99" t="str">
        <f t="shared" si="66"/>
        <v/>
      </c>
      <c r="BA128" s="101"/>
      <c r="BB128" s="99"/>
      <c r="BC128" s="99"/>
      <c r="BD128" s="99"/>
      <c r="BE128" s="102"/>
      <c r="BF128" s="399"/>
      <c r="BG128" s="399"/>
      <c r="BH128" s="399"/>
      <c r="BI128" s="399"/>
      <c r="BJ128" s="399"/>
      <c r="BK128" s="399"/>
      <c r="BL128" s="399"/>
      <c r="BM128" s="399"/>
      <c r="BN128" s="102"/>
      <c r="BO128" s="87"/>
      <c r="BP128" s="87"/>
      <c r="BQ128" s="87"/>
      <c r="BR128" s="87"/>
      <c r="BS128" s="87"/>
      <c r="BT128" s="103"/>
      <c r="BU128" s="103"/>
      <c r="BV128" s="87"/>
      <c r="BW128" s="97"/>
      <c r="BX128" s="139"/>
      <c r="BY128" s="139"/>
      <c r="BZ128" s="139"/>
      <c r="CA128" s="139"/>
      <c r="CB128" s="139"/>
      <c r="CC128" s="139"/>
      <c r="CD128" s="139"/>
      <c r="CE128" s="139"/>
      <c r="CF128" s="139"/>
      <c r="CG128" s="139"/>
      <c r="CH128" s="139"/>
      <c r="CI128" s="139"/>
      <c r="CJ128" s="139"/>
      <c r="CK128" s="139"/>
      <c r="CL128" s="139"/>
      <c r="CM128" s="139"/>
      <c r="CN128" s="139"/>
      <c r="CO128" s="139"/>
      <c r="CP128" s="139"/>
      <c r="CQ128" s="139"/>
    </row>
    <row r="129" spans="1:95" ht="49.5" customHeight="1">
      <c r="A129" s="399"/>
      <c r="B129" s="399"/>
      <c r="C129" s="399"/>
      <c r="D129" s="399"/>
      <c r="E129" s="399"/>
      <c r="F129" s="399"/>
      <c r="G129" s="399"/>
      <c r="H129" s="399"/>
      <c r="I129" s="84"/>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c r="AG129" s="86">
        <f t="shared" si="48"/>
        <v>5</v>
      </c>
      <c r="AH129" s="399"/>
      <c r="AI129" s="399"/>
      <c r="AJ129" s="399"/>
      <c r="AK129" s="97">
        <v>4</v>
      </c>
      <c r="AL129" s="88" t="s">
        <v>231</v>
      </c>
      <c r="AM129" s="99"/>
      <c r="AN129" s="99" t="str">
        <f t="shared" si="60"/>
        <v/>
      </c>
      <c r="AO129" s="99"/>
      <c r="AP129" s="99" t="str">
        <f t="shared" si="61"/>
        <v/>
      </c>
      <c r="AQ129" s="99"/>
      <c r="AR129" s="100" t="str">
        <f t="shared" si="62"/>
        <v/>
      </c>
      <c r="AS129" s="99"/>
      <c r="AT129" s="100" t="str">
        <f t="shared" si="63"/>
        <v/>
      </c>
      <c r="AU129" s="99"/>
      <c r="AV129" s="100" t="str">
        <f t="shared" si="64"/>
        <v/>
      </c>
      <c r="AW129" s="89"/>
      <c r="AX129" s="100" t="str">
        <f t="shared" si="65"/>
        <v/>
      </c>
      <c r="AY129" s="89"/>
      <c r="AZ129" s="99" t="str">
        <f t="shared" si="66"/>
        <v/>
      </c>
      <c r="BA129" s="101"/>
      <c r="BB129" s="99"/>
      <c r="BC129" s="99"/>
      <c r="BD129" s="99"/>
      <c r="BE129" s="102"/>
      <c r="BF129" s="399"/>
      <c r="BG129" s="399"/>
      <c r="BH129" s="399"/>
      <c r="BI129" s="399"/>
      <c r="BJ129" s="399"/>
      <c r="BK129" s="399"/>
      <c r="BL129" s="399"/>
      <c r="BM129" s="399"/>
      <c r="BN129" s="102"/>
      <c r="BO129" s="87"/>
      <c r="BP129" s="87"/>
      <c r="BQ129" s="87"/>
      <c r="BR129" s="87"/>
      <c r="BS129" s="87"/>
      <c r="BT129" s="103"/>
      <c r="BU129" s="103"/>
      <c r="BV129" s="87"/>
      <c r="BW129" s="97"/>
      <c r="BX129" s="139"/>
      <c r="BY129" s="139"/>
      <c r="BZ129" s="139"/>
      <c r="CA129" s="139"/>
      <c r="CB129" s="139"/>
      <c r="CC129" s="139"/>
      <c r="CD129" s="139"/>
      <c r="CE129" s="139"/>
      <c r="CF129" s="139"/>
      <c r="CG129" s="139"/>
      <c r="CH129" s="139"/>
      <c r="CI129" s="139"/>
      <c r="CJ129" s="139"/>
      <c r="CK129" s="139"/>
      <c r="CL129" s="139"/>
      <c r="CM129" s="139"/>
      <c r="CN129" s="139"/>
      <c r="CO129" s="139"/>
      <c r="CP129" s="139"/>
      <c r="CQ129" s="139"/>
    </row>
    <row r="130" spans="1:95" ht="49.5" customHeight="1">
      <c r="A130" s="399"/>
      <c r="B130" s="399"/>
      <c r="C130" s="399"/>
      <c r="D130" s="399"/>
      <c r="E130" s="399"/>
      <c r="F130" s="399"/>
      <c r="G130" s="399"/>
      <c r="H130" s="399"/>
      <c r="I130" s="84"/>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86">
        <f t="shared" si="48"/>
        <v>5</v>
      </c>
      <c r="AH130" s="399"/>
      <c r="AI130" s="399"/>
      <c r="AJ130" s="399"/>
      <c r="AK130" s="97">
        <v>5</v>
      </c>
      <c r="AL130" s="88" t="s">
        <v>231</v>
      </c>
      <c r="AM130" s="99"/>
      <c r="AN130" s="99" t="str">
        <f t="shared" si="60"/>
        <v/>
      </c>
      <c r="AO130" s="99"/>
      <c r="AP130" s="99" t="str">
        <f t="shared" si="61"/>
        <v/>
      </c>
      <c r="AQ130" s="99"/>
      <c r="AR130" s="100" t="str">
        <f t="shared" si="62"/>
        <v/>
      </c>
      <c r="AS130" s="99"/>
      <c r="AT130" s="100" t="str">
        <f t="shared" si="63"/>
        <v/>
      </c>
      <c r="AU130" s="99"/>
      <c r="AV130" s="100" t="str">
        <f t="shared" si="64"/>
        <v/>
      </c>
      <c r="AW130" s="89"/>
      <c r="AX130" s="100" t="str">
        <f t="shared" si="65"/>
        <v/>
      </c>
      <c r="AY130" s="89"/>
      <c r="AZ130" s="99" t="str">
        <f t="shared" si="66"/>
        <v/>
      </c>
      <c r="BA130" s="101"/>
      <c r="BB130" s="99"/>
      <c r="BC130" s="99"/>
      <c r="BD130" s="99"/>
      <c r="BE130" s="102"/>
      <c r="BF130" s="399"/>
      <c r="BG130" s="399"/>
      <c r="BH130" s="399"/>
      <c r="BI130" s="399"/>
      <c r="BJ130" s="399"/>
      <c r="BK130" s="399"/>
      <c r="BL130" s="399"/>
      <c r="BM130" s="399"/>
      <c r="BN130" s="102"/>
      <c r="BO130" s="87"/>
      <c r="BP130" s="87"/>
      <c r="BQ130" s="87"/>
      <c r="BR130" s="87"/>
      <c r="BS130" s="87"/>
      <c r="BT130" s="103"/>
      <c r="BU130" s="103"/>
      <c r="BV130" s="87"/>
      <c r="BW130" s="97"/>
      <c r="BX130" s="139"/>
      <c r="BY130" s="139"/>
      <c r="BZ130" s="139"/>
      <c r="CA130" s="139"/>
      <c r="CB130" s="139"/>
      <c r="CC130" s="139"/>
      <c r="CD130" s="139"/>
      <c r="CE130" s="139"/>
      <c r="CF130" s="139"/>
      <c r="CG130" s="139"/>
      <c r="CH130" s="139"/>
      <c r="CI130" s="139"/>
      <c r="CJ130" s="139"/>
      <c r="CK130" s="139"/>
      <c r="CL130" s="139"/>
      <c r="CM130" s="139"/>
      <c r="CN130" s="139"/>
      <c r="CO130" s="139"/>
      <c r="CP130" s="139"/>
      <c r="CQ130" s="139"/>
    </row>
    <row r="131" spans="1:95" ht="49.5" customHeight="1">
      <c r="A131" s="400"/>
      <c r="B131" s="400"/>
      <c r="C131" s="400"/>
      <c r="D131" s="400"/>
      <c r="E131" s="400"/>
      <c r="F131" s="400"/>
      <c r="G131" s="400"/>
      <c r="H131" s="400"/>
      <c r="I131" s="84"/>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86">
        <f t="shared" si="48"/>
        <v>5</v>
      </c>
      <c r="AH131" s="400"/>
      <c r="AI131" s="400"/>
      <c r="AJ131" s="400"/>
      <c r="AK131" s="97">
        <v>6</v>
      </c>
      <c r="AL131" s="88" t="s">
        <v>231</v>
      </c>
      <c r="AM131" s="99"/>
      <c r="AN131" s="99" t="str">
        <f t="shared" si="60"/>
        <v/>
      </c>
      <c r="AO131" s="99"/>
      <c r="AP131" s="99" t="str">
        <f t="shared" si="61"/>
        <v/>
      </c>
      <c r="AQ131" s="99"/>
      <c r="AR131" s="100" t="str">
        <f t="shared" si="62"/>
        <v/>
      </c>
      <c r="AS131" s="99"/>
      <c r="AT131" s="100" t="str">
        <f t="shared" si="63"/>
        <v/>
      </c>
      <c r="AU131" s="99"/>
      <c r="AV131" s="100" t="str">
        <f t="shared" si="64"/>
        <v/>
      </c>
      <c r="AW131" s="89"/>
      <c r="AX131" s="100" t="str">
        <f t="shared" si="65"/>
        <v/>
      </c>
      <c r="AY131" s="89"/>
      <c r="AZ131" s="99" t="str">
        <f t="shared" si="66"/>
        <v/>
      </c>
      <c r="BA131" s="101"/>
      <c r="BB131" s="99"/>
      <c r="BC131" s="99"/>
      <c r="BD131" s="99"/>
      <c r="BE131" s="102"/>
      <c r="BF131" s="400"/>
      <c r="BG131" s="400"/>
      <c r="BH131" s="400"/>
      <c r="BI131" s="400"/>
      <c r="BJ131" s="400"/>
      <c r="BK131" s="400"/>
      <c r="BL131" s="400"/>
      <c r="BM131" s="400"/>
      <c r="BN131" s="102"/>
      <c r="BO131" s="87"/>
      <c r="BP131" s="87"/>
      <c r="BQ131" s="87"/>
      <c r="BR131" s="87"/>
      <c r="BS131" s="87"/>
      <c r="BT131" s="103"/>
      <c r="BU131" s="103"/>
      <c r="BV131" s="87"/>
      <c r="BW131" s="97"/>
      <c r="BX131" s="139"/>
      <c r="BY131" s="139"/>
      <c r="BZ131" s="139"/>
      <c r="CA131" s="139"/>
      <c r="CB131" s="139"/>
      <c r="CC131" s="139"/>
      <c r="CD131" s="139"/>
      <c r="CE131" s="139"/>
      <c r="CF131" s="139"/>
      <c r="CG131" s="139"/>
      <c r="CH131" s="139"/>
      <c r="CI131" s="139"/>
      <c r="CJ131" s="139"/>
      <c r="CK131" s="139"/>
      <c r="CL131" s="139"/>
      <c r="CM131" s="139"/>
      <c r="CN131" s="139"/>
      <c r="CO131" s="139"/>
      <c r="CP131" s="139"/>
      <c r="CQ131" s="139"/>
    </row>
    <row r="132" spans="1:95" ht="49.5" customHeight="1">
      <c r="A132" s="411">
        <v>22</v>
      </c>
      <c r="B132" s="411" t="s">
        <v>572</v>
      </c>
      <c r="C132" s="411" t="s">
        <v>573</v>
      </c>
      <c r="D132" s="411" t="s">
        <v>574</v>
      </c>
      <c r="E132" s="95" t="s">
        <v>575</v>
      </c>
      <c r="F132" s="95" t="s">
        <v>576</v>
      </c>
      <c r="G132" s="411" t="s">
        <v>577</v>
      </c>
      <c r="H132" s="411" t="s">
        <v>195</v>
      </c>
      <c r="I132" s="84" t="s">
        <v>196</v>
      </c>
      <c r="J132" s="431">
        <v>5</v>
      </c>
      <c r="K132" s="417" t="str">
        <f>IF(J132&lt;=0,"",IF(J132=1,"Rara vez",IF(J132=2,"Improbable",IF(J132=3,"Posible",IF(J132=4,"Probable",IF(J132=5,"Casi Seguro"))))))</f>
        <v>Casi Seguro</v>
      </c>
      <c r="L132" s="407">
        <f>IF(K132="","",IF(K132="Rara vez",0.2,IF(K132="Improbable",0.4,IF(K132="Posible",0.6,IF(K132="Probable",0.8,IF(K132="Casi seguro",1,))))))</f>
        <v>1</v>
      </c>
      <c r="M132" s="407" t="s">
        <v>197</v>
      </c>
      <c r="N132" s="407" t="s">
        <v>197</v>
      </c>
      <c r="O132" s="407" t="s">
        <v>197</v>
      </c>
      <c r="P132" s="407" t="s">
        <v>197</v>
      </c>
      <c r="Q132" s="407" t="s">
        <v>197</v>
      </c>
      <c r="R132" s="407" t="s">
        <v>197</v>
      </c>
      <c r="S132" s="407" t="s">
        <v>197</v>
      </c>
      <c r="T132" s="407" t="s">
        <v>198</v>
      </c>
      <c r="U132" s="407" t="s">
        <v>197</v>
      </c>
      <c r="V132" s="407" t="s">
        <v>197</v>
      </c>
      <c r="W132" s="407" t="s">
        <v>197</v>
      </c>
      <c r="X132" s="407" t="s">
        <v>197</v>
      </c>
      <c r="Y132" s="407" t="s">
        <v>197</v>
      </c>
      <c r="Z132" s="407" t="s">
        <v>197</v>
      </c>
      <c r="AA132" s="407" t="s">
        <v>197</v>
      </c>
      <c r="AB132" s="407" t="s">
        <v>198</v>
      </c>
      <c r="AC132" s="407" t="s">
        <v>197</v>
      </c>
      <c r="AD132" s="407" t="s">
        <v>197</v>
      </c>
      <c r="AE132" s="407" t="s">
        <v>198</v>
      </c>
      <c r="AF132" s="436">
        <f>IF(AB132="Si","19",COUNTIF(M132:AE133,"si"))</f>
        <v>16</v>
      </c>
      <c r="AG132" s="86">
        <f t="shared" si="48"/>
        <v>20</v>
      </c>
      <c r="AH132" s="417" t="str">
        <f>IF(AG132=5,"Moderado",IF(AG132=10,"Mayor",IF(AG132=20,"Catastrófico",0)))</f>
        <v>Catastrófico</v>
      </c>
      <c r="AI132" s="407">
        <f>IF(AH132="","",IF(AH132="Moderado",0.6,IF(AH132="Mayor",0.8,IF(AH132="Catastrófico",1,))))</f>
        <v>1</v>
      </c>
      <c r="AJ132" s="417" t="str">
        <f>IF(OR(AND(K132="Rara vez",AH132="Moderado"),AND(K132="Improbable",AH132="Moderado")),"Moderado",IF(OR(AND(K132="Rara vez",AH132="Mayor"),AND(K132="Improbable",AH132="Mayor"),AND(K132="Posible",AH132="Moderado"),AND(K132="Probable",AH132="Moderado")),"Alta",IF(OR(AND(K132="Rara vez",AH132="Catastrófico"),AND(K132="Improbable",AH132="Catastrófico"),AND(K132="Posible",AH132="Catastrófico"),AND(K132="Probable",AH132="Catastrófico"),AND(K132="Casi seguro",AH132="Catastrófico"),AND(K132="Posible",AH132="Moderado"),AND(K132="Probable",AH132="Moderado"),AND(K132="Casi seguro",AH132="Moderado"),AND(K132="Posible",AH132="Mayor"),AND(K132="Probable",AH132="Mayor"),AND(K132="Casi seguro",AH132="Mayor")),"Extremo",)))</f>
        <v>Extremo</v>
      </c>
      <c r="AK132" s="97">
        <v>1</v>
      </c>
      <c r="AL132" s="88" t="s">
        <v>578</v>
      </c>
      <c r="AM132" s="99" t="s">
        <v>200</v>
      </c>
      <c r="AN132" s="99">
        <f t="shared" si="60"/>
        <v>15</v>
      </c>
      <c r="AO132" s="99" t="s">
        <v>201</v>
      </c>
      <c r="AP132" s="99">
        <f t="shared" si="61"/>
        <v>15</v>
      </c>
      <c r="AQ132" s="99" t="s">
        <v>202</v>
      </c>
      <c r="AR132" s="100">
        <f t="shared" si="62"/>
        <v>15</v>
      </c>
      <c r="AS132" s="99" t="s">
        <v>203</v>
      </c>
      <c r="AT132" s="100">
        <f t="shared" si="63"/>
        <v>10</v>
      </c>
      <c r="AU132" s="99" t="s">
        <v>204</v>
      </c>
      <c r="AV132" s="100">
        <f t="shared" si="64"/>
        <v>15</v>
      </c>
      <c r="AW132" s="89" t="s">
        <v>205</v>
      </c>
      <c r="AX132" s="100">
        <f t="shared" si="65"/>
        <v>15</v>
      </c>
      <c r="AY132" s="89" t="s">
        <v>206</v>
      </c>
      <c r="AZ132" s="99">
        <f t="shared" si="66"/>
        <v>15</v>
      </c>
      <c r="BA132" s="101">
        <f>SUM(AN132,AP132,AR132,AT132,AV132,AX132,AZ132)</f>
        <v>100</v>
      </c>
      <c r="BB132" s="99" t="str">
        <f>IF(BA132&gt;=96,"Fuerte",IF(AND(BA132&gt;=86, BA132&lt;96),"Moderado",IF(BA132&lt;86,"Débil")))</f>
        <v>Fuerte</v>
      </c>
      <c r="BC132" s="99" t="s">
        <v>207</v>
      </c>
      <c r="BD132" s="99">
        <f>VALUE(IF(OR(AND(BB132="Fuerte",BC132="Fuerte")),"100",IF(OR(AND(BB132="Fuerte",BC132="Moderado"),AND(BB132="Moderado",BC132="Fuerte"),AND(BB132="Moderado",BC132="Moderado")),"50",IF(OR(AND(BB132="Fuerte",BC132="Débil"),AND(BB132="Moderado",BC132="Débil"),AND(BB132="Débil",BC132="Fuerte"),AND(BB132="Débil",BC132="Moderado"),AND(BB132="Débil",BC132="Débil")),"0",))))</f>
        <v>100</v>
      </c>
      <c r="BE132" s="102" t="str">
        <f>IF(BD132=100,"Fuerte",IF(BD132=50,"Moderado",IF(BD132=0,"Débil")))</f>
        <v>Fuerte</v>
      </c>
      <c r="BF132" s="401">
        <f>AVERAGE(BD132:BD137)</f>
        <v>100</v>
      </c>
      <c r="BG132" s="401" t="str">
        <f>IF(BF132=100,"Fuerte",IF(AND(BF132&lt;=99, BF132&gt;=50),"Moderado",IF(BF132&lt;50,"Débil")))</f>
        <v>Fuerte</v>
      </c>
      <c r="BH132" s="398">
        <f>IF(BG132="Fuerte",(J132-2),IF(BG132="Moderado",(J132-1), IF(BG132="Débil",((J132-0)))))</f>
        <v>3</v>
      </c>
      <c r="BI132" s="398" t="str">
        <f>IF(BH132&lt;=0,"",IF(BH132=1,"Rara vez",IF(BH132=2,"Improbable",IF(BH132=3,"Posible",IF(BH132=4,"Probable",IF(BH132=5,"Casi Seguro"))))))</f>
        <v>Posible</v>
      </c>
      <c r="BJ132" s="402">
        <f>IF(BI132="","",IF(BI132="Rara vez",0.2,IF(BI132="Improbable",0.4,IF(BI132="Posible",0.6,IF(BI132="Probable",0.8,IF(BI132="Casi seguro",1,))))))</f>
        <v>0.6</v>
      </c>
      <c r="BK132" s="398" t="str">
        <f>IFERROR(IF(AG132=5,"Moderado",IF(AG132=10,"Mayor",IF(AG132=20,"Catastrófico",0))),"")</f>
        <v>Catastrófico</v>
      </c>
      <c r="BL132" s="402">
        <f>IF(AH132="","",IF(AH132="Moderado",0.6,IF(AH132="Mayor",0.8,IF(AH132="Catastrófico",1,))))</f>
        <v>1</v>
      </c>
      <c r="BM132" s="409" t="str">
        <f>IF(OR(AND(KBI132="Rara vez",BK132="Moderado"),AND(BI132="Improbable",BK132="Moderado")),"Moderado",IF(OR(AND(BI132="Rara vez",BK132="Mayor"),AND(BI132="Improbable",BK132="Mayor"),AND(BI132="Posible",BK132="Moderado"),AND(BI132="Probable",BK132="Moderado")),"Alta",IF(OR(AND(BI132="Rara vez",BK132="Catastrófico"),AND(BI132="Improbable",BK132="Catastrófico"),AND(BI132="Posible",BK132="Catastrófico"),AND(BI132="Probable",BK132="Catastrófico"),AND(BI132="Casi seguro",BK132="Catastrófico"),AND(BI132="Posible",BK132="Moderado"),AND(BI132="Probable",BK132="Moderado"),AND(BI132="Casi seguro",BK132="Moderado"),AND(BI132="Posible",BK132="Mayor"),AND(BI132="Probable",BK132="Mayor"),AND(BI132="Casi seguro",BK132="Mayor")),"Extremo",)))</f>
        <v>Extremo</v>
      </c>
      <c r="BN132" s="102"/>
      <c r="BO132" s="147" t="s">
        <v>579</v>
      </c>
      <c r="BP132" s="87" t="s">
        <v>580</v>
      </c>
      <c r="BQ132" s="87" t="s">
        <v>581</v>
      </c>
      <c r="BR132" s="87" t="s">
        <v>582</v>
      </c>
      <c r="BS132" s="87" t="s">
        <v>583</v>
      </c>
      <c r="BT132" s="103"/>
      <c r="BU132" s="103"/>
      <c r="BV132" s="87"/>
      <c r="BW132" s="97"/>
      <c r="BX132" s="139"/>
      <c r="BY132" s="139"/>
      <c r="BZ132" s="139"/>
      <c r="CA132" s="139"/>
      <c r="CB132" s="139"/>
      <c r="CC132" s="139"/>
      <c r="CD132" s="139"/>
      <c r="CE132" s="139"/>
      <c r="CF132" s="139"/>
      <c r="CG132" s="139"/>
      <c r="CH132" s="139"/>
      <c r="CI132" s="139"/>
      <c r="CJ132" s="139"/>
      <c r="CK132" s="139"/>
      <c r="CL132" s="139"/>
      <c r="CM132" s="139"/>
      <c r="CN132" s="139"/>
      <c r="CO132" s="139"/>
      <c r="CP132" s="139"/>
      <c r="CQ132" s="139"/>
    </row>
    <row r="133" spans="1:95" ht="49.5" customHeight="1">
      <c r="A133" s="399"/>
      <c r="B133" s="399"/>
      <c r="C133" s="399"/>
      <c r="D133" s="399"/>
      <c r="E133" s="95"/>
      <c r="F133" s="95"/>
      <c r="G133" s="399"/>
      <c r="H133" s="399"/>
      <c r="I133" s="84" t="s">
        <v>303</v>
      </c>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c r="AG133" s="86">
        <f t="shared" si="48"/>
        <v>5</v>
      </c>
      <c r="AH133" s="399"/>
      <c r="AI133" s="399"/>
      <c r="AJ133" s="399"/>
      <c r="AK133" s="97">
        <v>2</v>
      </c>
      <c r="AL133" s="88" t="s">
        <v>231</v>
      </c>
      <c r="AM133" s="99"/>
      <c r="AN133" s="99" t="str">
        <f t="shared" si="60"/>
        <v/>
      </c>
      <c r="AO133" s="99"/>
      <c r="AP133" s="99" t="str">
        <f t="shared" si="61"/>
        <v/>
      </c>
      <c r="AQ133" s="99"/>
      <c r="AR133" s="100" t="str">
        <f t="shared" si="62"/>
        <v/>
      </c>
      <c r="AS133" s="99"/>
      <c r="AT133" s="100" t="str">
        <f t="shared" si="63"/>
        <v/>
      </c>
      <c r="AU133" s="99"/>
      <c r="AV133" s="100" t="str">
        <f t="shared" si="64"/>
        <v/>
      </c>
      <c r="AW133" s="89"/>
      <c r="AX133" s="100" t="str">
        <f t="shared" si="65"/>
        <v/>
      </c>
      <c r="AY133" s="89"/>
      <c r="AZ133" s="99" t="str">
        <f t="shared" si="66"/>
        <v/>
      </c>
      <c r="BA133" s="101"/>
      <c r="BB133" s="99"/>
      <c r="BC133" s="99"/>
      <c r="BD133" s="99"/>
      <c r="BE133" s="102"/>
      <c r="BF133" s="399"/>
      <c r="BG133" s="399"/>
      <c r="BH133" s="399"/>
      <c r="BI133" s="399"/>
      <c r="BJ133" s="399"/>
      <c r="BK133" s="399"/>
      <c r="BL133" s="399"/>
      <c r="BM133" s="399"/>
      <c r="BN133" s="102"/>
      <c r="BO133" s="87"/>
      <c r="BP133" s="87"/>
      <c r="BQ133" s="87"/>
      <c r="BR133" s="87"/>
      <c r="BS133" s="87"/>
      <c r="BT133" s="103"/>
      <c r="BU133" s="103"/>
      <c r="BV133" s="87"/>
      <c r="BW133" s="97"/>
      <c r="BX133" s="139"/>
      <c r="BY133" s="139"/>
      <c r="BZ133" s="139"/>
      <c r="CA133" s="139"/>
      <c r="CB133" s="139"/>
      <c r="CC133" s="139"/>
      <c r="CD133" s="139"/>
      <c r="CE133" s="139"/>
      <c r="CF133" s="139"/>
      <c r="CG133" s="139"/>
      <c r="CH133" s="139"/>
      <c r="CI133" s="139"/>
      <c r="CJ133" s="139"/>
      <c r="CK133" s="139"/>
      <c r="CL133" s="139"/>
      <c r="CM133" s="139"/>
      <c r="CN133" s="139"/>
      <c r="CO133" s="139"/>
      <c r="CP133" s="139"/>
      <c r="CQ133" s="139"/>
    </row>
    <row r="134" spans="1:95" ht="49.5" customHeight="1">
      <c r="A134" s="399"/>
      <c r="B134" s="399"/>
      <c r="C134" s="399"/>
      <c r="D134" s="399"/>
      <c r="E134" s="95"/>
      <c r="F134" s="95"/>
      <c r="G134" s="399"/>
      <c r="H134" s="399"/>
      <c r="I134" s="84" t="s">
        <v>213</v>
      </c>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86">
        <f t="shared" si="48"/>
        <v>5</v>
      </c>
      <c r="AH134" s="399"/>
      <c r="AI134" s="399"/>
      <c r="AJ134" s="399"/>
      <c r="AK134" s="97">
        <v>3</v>
      </c>
      <c r="AL134" s="88" t="s">
        <v>231</v>
      </c>
      <c r="AM134" s="99"/>
      <c r="AN134" s="99" t="str">
        <f t="shared" si="60"/>
        <v/>
      </c>
      <c r="AO134" s="99"/>
      <c r="AP134" s="99" t="str">
        <f t="shared" si="61"/>
        <v/>
      </c>
      <c r="AQ134" s="99"/>
      <c r="AR134" s="100" t="str">
        <f t="shared" si="62"/>
        <v/>
      </c>
      <c r="AS134" s="99"/>
      <c r="AT134" s="100" t="str">
        <f t="shared" si="63"/>
        <v/>
      </c>
      <c r="AU134" s="99"/>
      <c r="AV134" s="100" t="str">
        <f t="shared" si="64"/>
        <v/>
      </c>
      <c r="AW134" s="89"/>
      <c r="AX134" s="100" t="str">
        <f t="shared" si="65"/>
        <v/>
      </c>
      <c r="AY134" s="89"/>
      <c r="AZ134" s="99" t="str">
        <f t="shared" si="66"/>
        <v/>
      </c>
      <c r="BA134" s="101"/>
      <c r="BB134" s="99"/>
      <c r="BC134" s="99"/>
      <c r="BD134" s="99"/>
      <c r="BE134" s="102"/>
      <c r="BF134" s="399"/>
      <c r="BG134" s="399"/>
      <c r="BH134" s="399"/>
      <c r="BI134" s="399"/>
      <c r="BJ134" s="399"/>
      <c r="BK134" s="399"/>
      <c r="BL134" s="399"/>
      <c r="BM134" s="399"/>
      <c r="BN134" s="102"/>
      <c r="BO134" s="87"/>
      <c r="BP134" s="87"/>
      <c r="BQ134" s="87"/>
      <c r="BR134" s="87"/>
      <c r="BS134" s="87"/>
      <c r="BT134" s="103"/>
      <c r="BU134" s="103"/>
      <c r="BV134" s="87"/>
      <c r="BW134" s="97"/>
      <c r="BX134" s="139"/>
      <c r="BY134" s="139"/>
      <c r="BZ134" s="139"/>
      <c r="CA134" s="139"/>
      <c r="CB134" s="139"/>
      <c r="CC134" s="139"/>
      <c r="CD134" s="139"/>
      <c r="CE134" s="139"/>
      <c r="CF134" s="139"/>
      <c r="CG134" s="139"/>
      <c r="CH134" s="139"/>
      <c r="CI134" s="139"/>
      <c r="CJ134" s="139"/>
      <c r="CK134" s="139"/>
      <c r="CL134" s="139"/>
      <c r="CM134" s="139"/>
      <c r="CN134" s="139"/>
      <c r="CO134" s="139"/>
      <c r="CP134" s="139"/>
      <c r="CQ134" s="139"/>
    </row>
    <row r="135" spans="1:95" ht="49.5" customHeight="1">
      <c r="A135" s="399"/>
      <c r="B135" s="399"/>
      <c r="C135" s="399"/>
      <c r="D135" s="399"/>
      <c r="E135" s="95"/>
      <c r="F135" s="95"/>
      <c r="G135" s="399"/>
      <c r="H135" s="399"/>
      <c r="I135" s="84" t="s">
        <v>219</v>
      </c>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c r="AG135" s="86">
        <f t="shared" si="48"/>
        <v>5</v>
      </c>
      <c r="AH135" s="399"/>
      <c r="AI135" s="399"/>
      <c r="AJ135" s="399"/>
      <c r="AK135" s="97">
        <v>4</v>
      </c>
      <c r="AL135" s="88" t="s">
        <v>231</v>
      </c>
      <c r="AM135" s="99"/>
      <c r="AN135" s="99" t="str">
        <f t="shared" si="60"/>
        <v/>
      </c>
      <c r="AO135" s="99"/>
      <c r="AP135" s="99" t="str">
        <f t="shared" si="61"/>
        <v/>
      </c>
      <c r="AQ135" s="99"/>
      <c r="AR135" s="100" t="str">
        <f t="shared" si="62"/>
        <v/>
      </c>
      <c r="AS135" s="99"/>
      <c r="AT135" s="100" t="str">
        <f t="shared" si="63"/>
        <v/>
      </c>
      <c r="AU135" s="99"/>
      <c r="AV135" s="100" t="str">
        <f t="shared" si="64"/>
        <v/>
      </c>
      <c r="AW135" s="89"/>
      <c r="AX135" s="100" t="str">
        <f t="shared" si="65"/>
        <v/>
      </c>
      <c r="AY135" s="89"/>
      <c r="AZ135" s="99" t="str">
        <f t="shared" si="66"/>
        <v/>
      </c>
      <c r="BA135" s="101"/>
      <c r="BB135" s="99"/>
      <c r="BC135" s="99"/>
      <c r="BD135" s="99"/>
      <c r="BE135" s="102"/>
      <c r="BF135" s="399"/>
      <c r="BG135" s="399"/>
      <c r="BH135" s="399"/>
      <c r="BI135" s="399"/>
      <c r="BJ135" s="399"/>
      <c r="BK135" s="399"/>
      <c r="BL135" s="399"/>
      <c r="BM135" s="399"/>
      <c r="BN135" s="102"/>
      <c r="BO135" s="87"/>
      <c r="BP135" s="87"/>
      <c r="BQ135" s="87"/>
      <c r="BR135" s="87"/>
      <c r="BS135" s="87"/>
      <c r="BT135" s="103"/>
      <c r="BU135" s="103"/>
      <c r="BV135" s="87"/>
      <c r="BW135" s="97"/>
      <c r="BX135" s="139"/>
      <c r="BY135" s="139"/>
      <c r="BZ135" s="139"/>
      <c r="CA135" s="139"/>
      <c r="CB135" s="139"/>
      <c r="CC135" s="139"/>
      <c r="CD135" s="139"/>
      <c r="CE135" s="139"/>
      <c r="CF135" s="139"/>
      <c r="CG135" s="139"/>
      <c r="CH135" s="139"/>
      <c r="CI135" s="139"/>
      <c r="CJ135" s="139"/>
      <c r="CK135" s="139"/>
      <c r="CL135" s="139"/>
      <c r="CM135" s="139"/>
      <c r="CN135" s="139"/>
      <c r="CO135" s="139"/>
      <c r="CP135" s="139"/>
      <c r="CQ135" s="139"/>
    </row>
    <row r="136" spans="1:95" ht="49.5" customHeight="1">
      <c r="A136" s="399"/>
      <c r="B136" s="399"/>
      <c r="C136" s="399"/>
      <c r="D136" s="399"/>
      <c r="E136" s="95"/>
      <c r="F136" s="95"/>
      <c r="G136" s="399"/>
      <c r="H136" s="399"/>
      <c r="I136" s="84"/>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86">
        <f t="shared" si="48"/>
        <v>5</v>
      </c>
      <c r="AH136" s="399"/>
      <c r="AI136" s="399"/>
      <c r="AJ136" s="399"/>
      <c r="AK136" s="97">
        <v>5</v>
      </c>
      <c r="AL136" s="88" t="s">
        <v>231</v>
      </c>
      <c r="AM136" s="99"/>
      <c r="AN136" s="99" t="str">
        <f t="shared" si="60"/>
        <v/>
      </c>
      <c r="AO136" s="99"/>
      <c r="AP136" s="99" t="str">
        <f t="shared" si="61"/>
        <v/>
      </c>
      <c r="AQ136" s="99"/>
      <c r="AR136" s="100" t="str">
        <f t="shared" si="62"/>
        <v/>
      </c>
      <c r="AS136" s="99"/>
      <c r="AT136" s="100" t="str">
        <f t="shared" si="63"/>
        <v/>
      </c>
      <c r="AU136" s="99"/>
      <c r="AV136" s="100" t="str">
        <f t="shared" si="64"/>
        <v/>
      </c>
      <c r="AW136" s="89"/>
      <c r="AX136" s="100" t="str">
        <f t="shared" si="65"/>
        <v/>
      </c>
      <c r="AY136" s="89"/>
      <c r="AZ136" s="99" t="str">
        <f t="shared" si="66"/>
        <v/>
      </c>
      <c r="BA136" s="101"/>
      <c r="BB136" s="99"/>
      <c r="BC136" s="99"/>
      <c r="BD136" s="99"/>
      <c r="BE136" s="102"/>
      <c r="BF136" s="399"/>
      <c r="BG136" s="399"/>
      <c r="BH136" s="399"/>
      <c r="BI136" s="399"/>
      <c r="BJ136" s="399"/>
      <c r="BK136" s="399"/>
      <c r="BL136" s="399"/>
      <c r="BM136" s="399"/>
      <c r="BN136" s="102"/>
      <c r="BO136" s="87"/>
      <c r="BP136" s="87"/>
      <c r="BQ136" s="87"/>
      <c r="BR136" s="87"/>
      <c r="BS136" s="87"/>
      <c r="BT136" s="103"/>
      <c r="BU136" s="103"/>
      <c r="BV136" s="87"/>
      <c r="BW136" s="97"/>
      <c r="BX136" s="139"/>
      <c r="BY136" s="139"/>
      <c r="BZ136" s="139"/>
      <c r="CA136" s="139"/>
      <c r="CB136" s="139"/>
      <c r="CC136" s="139"/>
      <c r="CD136" s="139"/>
      <c r="CE136" s="139"/>
      <c r="CF136" s="139"/>
      <c r="CG136" s="139"/>
      <c r="CH136" s="139"/>
      <c r="CI136" s="139"/>
      <c r="CJ136" s="139"/>
      <c r="CK136" s="139"/>
      <c r="CL136" s="139"/>
      <c r="CM136" s="139"/>
      <c r="CN136" s="139"/>
      <c r="CO136" s="139"/>
      <c r="CP136" s="139"/>
      <c r="CQ136" s="139"/>
    </row>
    <row r="137" spans="1:95" ht="49.5" customHeight="1">
      <c r="A137" s="400"/>
      <c r="B137" s="400"/>
      <c r="C137" s="400"/>
      <c r="D137" s="400"/>
      <c r="E137" s="96"/>
      <c r="F137" s="96"/>
      <c r="G137" s="400"/>
      <c r="H137" s="400"/>
      <c r="I137" s="84"/>
      <c r="J137" s="400"/>
      <c r="K137" s="400"/>
      <c r="L137" s="400"/>
      <c r="M137" s="400"/>
      <c r="N137" s="400"/>
      <c r="O137" s="400"/>
      <c r="P137" s="400"/>
      <c r="Q137" s="400"/>
      <c r="R137" s="400"/>
      <c r="S137" s="400"/>
      <c r="T137" s="400"/>
      <c r="U137" s="400"/>
      <c r="V137" s="400"/>
      <c r="W137" s="400"/>
      <c r="X137" s="400"/>
      <c r="Y137" s="400"/>
      <c r="Z137" s="400"/>
      <c r="AA137" s="400"/>
      <c r="AB137" s="400"/>
      <c r="AC137" s="400"/>
      <c r="AD137" s="400"/>
      <c r="AE137" s="400"/>
      <c r="AF137" s="400"/>
      <c r="AG137" s="86">
        <f t="shared" si="48"/>
        <v>5</v>
      </c>
      <c r="AH137" s="400"/>
      <c r="AI137" s="400"/>
      <c r="AJ137" s="400"/>
      <c r="AK137" s="97">
        <v>6</v>
      </c>
      <c r="AL137" s="88" t="s">
        <v>231</v>
      </c>
      <c r="AM137" s="99"/>
      <c r="AN137" s="99" t="str">
        <f t="shared" si="60"/>
        <v/>
      </c>
      <c r="AO137" s="99"/>
      <c r="AP137" s="99" t="str">
        <f t="shared" si="61"/>
        <v/>
      </c>
      <c r="AQ137" s="99"/>
      <c r="AR137" s="100" t="str">
        <f t="shared" si="62"/>
        <v/>
      </c>
      <c r="AS137" s="99"/>
      <c r="AT137" s="100" t="str">
        <f t="shared" si="63"/>
        <v/>
      </c>
      <c r="AU137" s="99"/>
      <c r="AV137" s="100" t="str">
        <f t="shared" si="64"/>
        <v/>
      </c>
      <c r="AW137" s="89"/>
      <c r="AX137" s="100" t="str">
        <f t="shared" si="65"/>
        <v/>
      </c>
      <c r="AY137" s="89"/>
      <c r="AZ137" s="99" t="str">
        <f t="shared" si="66"/>
        <v/>
      </c>
      <c r="BA137" s="101"/>
      <c r="BB137" s="99"/>
      <c r="BC137" s="99"/>
      <c r="BD137" s="99"/>
      <c r="BE137" s="102"/>
      <c r="BF137" s="400"/>
      <c r="BG137" s="400"/>
      <c r="BH137" s="400"/>
      <c r="BI137" s="400"/>
      <c r="BJ137" s="400"/>
      <c r="BK137" s="400"/>
      <c r="BL137" s="400"/>
      <c r="BM137" s="400"/>
      <c r="BN137" s="102"/>
      <c r="BO137" s="87"/>
      <c r="BP137" s="87"/>
      <c r="BQ137" s="87"/>
      <c r="BR137" s="87"/>
      <c r="BS137" s="87"/>
      <c r="BT137" s="103"/>
      <c r="BU137" s="103"/>
      <c r="BV137" s="87"/>
      <c r="BW137" s="97"/>
      <c r="BX137" s="139"/>
      <c r="BY137" s="139"/>
      <c r="BZ137" s="139"/>
      <c r="CA137" s="139"/>
      <c r="CB137" s="139"/>
      <c r="CC137" s="139"/>
      <c r="CD137" s="139"/>
      <c r="CE137" s="139"/>
      <c r="CF137" s="139"/>
      <c r="CG137" s="139"/>
      <c r="CH137" s="139"/>
      <c r="CI137" s="139"/>
      <c r="CJ137" s="139"/>
      <c r="CK137" s="139"/>
      <c r="CL137" s="139"/>
      <c r="CM137" s="139"/>
      <c r="CN137" s="139"/>
      <c r="CO137" s="139"/>
      <c r="CP137" s="139"/>
      <c r="CQ137" s="139"/>
    </row>
    <row r="138" spans="1:95" ht="270" customHeight="1">
      <c r="A138" s="411">
        <v>23</v>
      </c>
      <c r="B138" s="411" t="s">
        <v>584</v>
      </c>
      <c r="C138" s="411" t="s">
        <v>585</v>
      </c>
      <c r="D138" s="411" t="s">
        <v>586</v>
      </c>
      <c r="E138" s="138" t="s">
        <v>587</v>
      </c>
      <c r="F138" s="138" t="s">
        <v>588</v>
      </c>
      <c r="G138" s="411" t="s">
        <v>589</v>
      </c>
      <c r="H138" s="411" t="s">
        <v>195</v>
      </c>
      <c r="I138" s="84" t="s">
        <v>213</v>
      </c>
      <c r="J138" s="411">
        <v>2</v>
      </c>
      <c r="K138" s="417" t="str">
        <f>IF(J138&lt;=0,"",IF(J138=1,"Rara vez",IF(J138=2,"Improbable",IF(J138=3,"Posible",IF(J138=4,"Probable",IF(J138=5,"Casi Seguro"))))))</f>
        <v>Improbable</v>
      </c>
      <c r="L138" s="407">
        <f>IF(K138="","",IF(K138="Rara vez",0.2,IF(K138="Improbable",0.4,IF(K138="Posible",0.6,IF(K138="Probable",0.8,IF(K138="Casi seguro",1,))))))</f>
        <v>0.4</v>
      </c>
      <c r="M138" s="407" t="s">
        <v>198</v>
      </c>
      <c r="N138" s="407" t="s">
        <v>197</v>
      </c>
      <c r="O138" s="407" t="s">
        <v>198</v>
      </c>
      <c r="P138" s="407" t="s">
        <v>198</v>
      </c>
      <c r="Q138" s="407" t="s">
        <v>198</v>
      </c>
      <c r="R138" s="407" t="s">
        <v>198</v>
      </c>
      <c r="S138" s="407" t="s">
        <v>198</v>
      </c>
      <c r="T138" s="407" t="s">
        <v>198</v>
      </c>
      <c r="U138" s="407" t="s">
        <v>198</v>
      </c>
      <c r="V138" s="407" t="s">
        <v>197</v>
      </c>
      <c r="W138" s="407" t="s">
        <v>198</v>
      </c>
      <c r="X138" s="407" t="s">
        <v>197</v>
      </c>
      <c r="Y138" s="407" t="s">
        <v>198</v>
      </c>
      <c r="Z138" s="407" t="s">
        <v>197</v>
      </c>
      <c r="AA138" s="407" t="s">
        <v>197</v>
      </c>
      <c r="AB138" s="407" t="s">
        <v>198</v>
      </c>
      <c r="AC138" s="407" t="s">
        <v>197</v>
      </c>
      <c r="AD138" s="407" t="s">
        <v>198</v>
      </c>
      <c r="AE138" s="407" t="s">
        <v>198</v>
      </c>
      <c r="AF138" s="436">
        <f>IF(AB138="Si","19",COUNTIF(M138:AE139,"si"))</f>
        <v>6</v>
      </c>
      <c r="AG138" s="86">
        <f t="shared" si="48"/>
        <v>10</v>
      </c>
      <c r="AH138" s="417" t="str">
        <f>IF(AG138=5,"Moderado",IF(AG138=10,"Mayor",IF(AG138=20,"Catastrófico",0)))</f>
        <v>Mayor</v>
      </c>
      <c r="AI138" s="407">
        <v>0.6</v>
      </c>
      <c r="AJ138" s="417" t="str">
        <f>IF(OR(AND(K138="Rara vez",AH138="Moderado"),AND(K138="Improbable",AH138="Moderado")),"Moderado",IF(OR(AND(K138="Rara vez",AH138="Mayor"),AND(K138="Improbable",AH138="Mayor"),AND(K138="Posible",AH138="Moderado"),AND(K138="Probable",AH138="Moderado")),"Alta",IF(OR(AND(K138="Rara vez",AH138="Catastrófico"),AND(K138="Improbable",AH138="Catastrófico"),AND(K138="Posible",AH138="Catastrófico"),AND(K138="Probable",AH138="Catastrófico"),AND(K138="Casi seguro",AH138="Catastrófico"),AND(K138="Posible",AH138="Moderado"),AND(K138="Probable",AH138="Moderado"),AND(K138="Casi seguro",AH138="Moderado"),AND(K138="Posible",AH138="Mayor"),AND(K138="Probable",AH138="Mayor"),AND(K138="Casi seguro",AH138="Mayor")),"Extremo",)))</f>
        <v>Alta</v>
      </c>
      <c r="AK138" s="87">
        <v>1</v>
      </c>
      <c r="AL138" s="88" t="s">
        <v>590</v>
      </c>
      <c r="AM138" s="89" t="s">
        <v>200</v>
      </c>
      <c r="AN138" s="89">
        <f t="shared" si="60"/>
        <v>15</v>
      </c>
      <c r="AO138" s="89" t="s">
        <v>201</v>
      </c>
      <c r="AP138" s="89">
        <f t="shared" si="61"/>
        <v>15</v>
      </c>
      <c r="AQ138" s="89" t="s">
        <v>202</v>
      </c>
      <c r="AR138" s="89">
        <f t="shared" si="62"/>
        <v>15</v>
      </c>
      <c r="AS138" s="89" t="s">
        <v>235</v>
      </c>
      <c r="AT138" s="89">
        <f t="shared" si="63"/>
        <v>15</v>
      </c>
      <c r="AU138" s="89" t="s">
        <v>204</v>
      </c>
      <c r="AV138" s="89">
        <f t="shared" si="64"/>
        <v>15</v>
      </c>
      <c r="AW138" s="89" t="s">
        <v>205</v>
      </c>
      <c r="AX138" s="89">
        <f t="shared" si="65"/>
        <v>15</v>
      </c>
      <c r="AY138" s="89" t="s">
        <v>206</v>
      </c>
      <c r="AZ138" s="89">
        <f t="shared" si="66"/>
        <v>15</v>
      </c>
      <c r="BA138" s="90">
        <f>SUM(AN138,AP138,AR138,AT138,AV138,AX138,AZ138)</f>
        <v>105</v>
      </c>
      <c r="BB138" s="89" t="str">
        <f>IF(BA138&gt;=96,"Fuerte",IF(AND(BA138&gt;=86, BA138&lt;96),"Moderado",IF(BA138&lt;86,"Débil")))</f>
        <v>Fuerte</v>
      </c>
      <c r="BC138" s="89" t="s">
        <v>207</v>
      </c>
      <c r="BD138" s="89">
        <f>VALUE(IF(OR(AND(BB138="Fuerte",BC138="Fuerte")),"100",IF(OR(AND(BB138="Fuerte",BC138="Moderado"),AND(BB138="Moderado",BC138="Fuerte"),AND(BB138="Moderado",BC138="Moderado")),"50",IF(OR(AND(BB138="Fuerte",BC138="Débil"),AND(BB138="Moderado",BC138="Débil"),AND(BB138="Débil",BC138="Fuerte"),AND(BB138="Débil",BC138="Moderado"),AND(BB138="Débil",BC138="Débil")),"0",))))</f>
        <v>100</v>
      </c>
      <c r="BE138" s="91" t="str">
        <f>IF(BD138=100,"Fuerte",IF(BD138=50,"Moderado",IF(BD138=0,"Débil")))</f>
        <v>Fuerte</v>
      </c>
      <c r="BF138" s="403">
        <f>AVERAGE(BD138:BD143)</f>
        <v>100</v>
      </c>
      <c r="BG138" s="403" t="str">
        <f>IF(BF138=100,"Fuerte",IF(AND(BF138&lt;=99, BF138&gt;=50),"Moderado",IF(BF138&lt;50,"Débil")))</f>
        <v>Fuerte</v>
      </c>
      <c r="BH138" s="398">
        <f>IF(BG138="Fuerte",(J138-2),IF(BG138="Moderado",(J138-1), IF(BG138="Débil",((J138-0)))))</f>
        <v>0</v>
      </c>
      <c r="BI138" s="398" t="str">
        <f>IF(BH138&lt;=0,"Rara vez",IF(BH138=1,"Rara vez",IF(BH138=2,"Improbable",IF(BH138=3,"Posible",IF(BH138=4,"Probable",IF(BH138=5,"Casi Seguro"))))))</f>
        <v>Rara vez</v>
      </c>
      <c r="BJ138" s="407">
        <f>IF(BI138="","",IF(BI138="Rara vez",0.2,IF(BI138="Improbable",0.4,IF(BI138="Posible",0.6,IF(BI138="Probable",0.8,IF(BI138="Casi seguro",1,))))))</f>
        <v>0.2</v>
      </c>
      <c r="BK138" s="398" t="str">
        <f>IFERROR(IF(AG138=5,"Moderado",IF(AG138=10,"Mayor",IF(AG138=20,"Catastrófico",0))),"")</f>
        <v>Mayor</v>
      </c>
      <c r="BL138" s="407">
        <f>IF(AH138="","",IF(AH138="Moderado",0.6,IF(AH138="Mayor",0.8,IF(AH138="Catastrófico",1,))))</f>
        <v>0.8</v>
      </c>
      <c r="BM138" s="398" t="str">
        <f>IF(OR(AND(KBI138="Rara vez",BK138="Moderado"),AND(BI138="Improbable",BK138="Moderado")),"Moderado",IF(OR(AND(BI138="Rara vez",BK138="Mayor"),AND(BI138="Improbable",BK138="Mayor"),AND(BI138="Posible",BK138="Moderado"),AND(BI138="Probable",BK138="Moderado")),"Alta",IF(OR(AND(BI138="Rara vez",BK138="Catastrófico"),AND(BI138="Improbable",BK138="Catastrófico"),AND(BI138="Posible",BK138="Catastrófico"),AND(BI138="Probable",BK138="Catastrófico"),AND(BI138="Casi seguro",BK138="Catastrófico"),AND(BI138="Posible",BK138="Moderado"),AND(BI138="Probable",BK138="Moderado"),AND(BI138="Casi seguro",BK138="Moderado"),AND(BI138="Posible",BK138="Mayor"),AND(BI138="Probable",BK138="Mayor"),AND(BI138="Casi seguro",BK138="Mayor")),"Extremo",)))</f>
        <v>Alta</v>
      </c>
      <c r="BN138" s="91" t="s">
        <v>246</v>
      </c>
      <c r="BO138" s="161" t="s">
        <v>591</v>
      </c>
      <c r="BP138" s="162" t="s">
        <v>592</v>
      </c>
      <c r="BQ138" s="162" t="s">
        <v>592</v>
      </c>
      <c r="BR138" s="162" t="s">
        <v>465</v>
      </c>
      <c r="BS138" s="162" t="s">
        <v>593</v>
      </c>
      <c r="BT138" s="163">
        <v>44756</v>
      </c>
      <c r="BU138" s="163">
        <v>44926</v>
      </c>
      <c r="BV138" s="163"/>
      <c r="BW138" s="87"/>
      <c r="BX138" s="67"/>
      <c r="BY138" s="67"/>
      <c r="BZ138" s="67"/>
      <c r="CA138" s="67"/>
      <c r="CB138" s="67"/>
      <c r="CC138" s="67"/>
      <c r="CD138" s="67"/>
      <c r="CE138" s="67"/>
      <c r="CF138" s="67"/>
      <c r="CG138" s="67"/>
      <c r="CH138" s="67"/>
      <c r="CI138" s="67"/>
      <c r="CJ138" s="67"/>
      <c r="CK138" s="67"/>
      <c r="CL138" s="67"/>
      <c r="CM138" s="67"/>
      <c r="CN138" s="67"/>
      <c r="CO138" s="67"/>
      <c r="CP138" s="67"/>
      <c r="CQ138" s="67"/>
    </row>
    <row r="139" spans="1:95" ht="78.75" customHeight="1">
      <c r="A139" s="399"/>
      <c r="B139" s="399"/>
      <c r="C139" s="399"/>
      <c r="D139" s="399"/>
      <c r="E139" s="95"/>
      <c r="F139" s="95"/>
      <c r="G139" s="399"/>
      <c r="H139" s="399"/>
      <c r="I139" s="84"/>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c r="AG139" s="86">
        <f t="shared" si="48"/>
        <v>5</v>
      </c>
      <c r="AH139" s="399"/>
      <c r="AI139" s="399"/>
      <c r="AJ139" s="399"/>
      <c r="AK139" s="87">
        <v>2</v>
      </c>
      <c r="AL139" s="88" t="s">
        <v>466</v>
      </c>
      <c r="AM139" s="89"/>
      <c r="AN139" s="89"/>
      <c r="AO139" s="89"/>
      <c r="AP139" s="89"/>
      <c r="AQ139" s="89"/>
      <c r="AR139" s="89"/>
      <c r="AS139" s="89"/>
      <c r="AT139" s="89"/>
      <c r="AU139" s="89"/>
      <c r="AV139" s="89"/>
      <c r="AW139" s="89"/>
      <c r="AX139" s="89"/>
      <c r="AY139" s="89"/>
      <c r="AZ139" s="89"/>
      <c r="BA139" s="90"/>
      <c r="BB139" s="89"/>
      <c r="BC139" s="89"/>
      <c r="BD139" s="89"/>
      <c r="BE139" s="91"/>
      <c r="BF139" s="399"/>
      <c r="BG139" s="399"/>
      <c r="BH139" s="399"/>
      <c r="BI139" s="399"/>
      <c r="BJ139" s="399"/>
      <c r="BK139" s="399"/>
      <c r="BL139" s="399"/>
      <c r="BM139" s="399"/>
      <c r="BN139" s="91"/>
      <c r="BO139" s="161"/>
      <c r="BP139" s="87"/>
      <c r="BQ139" s="87"/>
      <c r="BR139" s="87"/>
      <c r="BS139" s="87"/>
      <c r="BT139" s="93"/>
      <c r="BU139" s="93"/>
      <c r="BV139" s="93"/>
      <c r="BW139" s="87"/>
      <c r="BX139" s="139"/>
      <c r="BY139" s="139"/>
      <c r="BZ139" s="139"/>
      <c r="CA139" s="139"/>
      <c r="CB139" s="139"/>
      <c r="CC139" s="139"/>
      <c r="CD139" s="139"/>
      <c r="CE139" s="139"/>
      <c r="CF139" s="139"/>
      <c r="CG139" s="139"/>
      <c r="CH139" s="139"/>
      <c r="CI139" s="139"/>
      <c r="CJ139" s="139"/>
      <c r="CK139" s="139"/>
      <c r="CL139" s="139"/>
      <c r="CM139" s="139"/>
      <c r="CN139" s="139"/>
      <c r="CO139" s="139"/>
      <c r="CP139" s="139"/>
      <c r="CQ139" s="139"/>
    </row>
    <row r="140" spans="1:95" ht="159.75" customHeight="1">
      <c r="A140" s="399"/>
      <c r="B140" s="399"/>
      <c r="C140" s="399"/>
      <c r="D140" s="399"/>
      <c r="E140" s="95"/>
      <c r="F140" s="95"/>
      <c r="G140" s="399"/>
      <c r="H140" s="399"/>
      <c r="I140" s="84"/>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c r="AG140" s="86">
        <f t="shared" si="48"/>
        <v>5</v>
      </c>
      <c r="AH140" s="399"/>
      <c r="AI140" s="399"/>
      <c r="AJ140" s="399"/>
      <c r="AK140" s="87">
        <v>3</v>
      </c>
      <c r="AL140" s="88" t="s">
        <v>466</v>
      </c>
      <c r="AM140" s="89"/>
      <c r="AN140" s="89"/>
      <c r="AO140" s="89"/>
      <c r="AP140" s="89"/>
      <c r="AQ140" s="89"/>
      <c r="AR140" s="89"/>
      <c r="AS140" s="89"/>
      <c r="AT140" s="89"/>
      <c r="AU140" s="89"/>
      <c r="AV140" s="89"/>
      <c r="AW140" s="89"/>
      <c r="AX140" s="89"/>
      <c r="AY140" s="89"/>
      <c r="AZ140" s="89"/>
      <c r="BA140" s="90"/>
      <c r="BB140" s="89"/>
      <c r="BC140" s="89"/>
      <c r="BD140" s="89"/>
      <c r="BE140" s="91"/>
      <c r="BF140" s="399"/>
      <c r="BG140" s="399"/>
      <c r="BH140" s="399"/>
      <c r="BI140" s="399"/>
      <c r="BJ140" s="399"/>
      <c r="BK140" s="399"/>
      <c r="BL140" s="399"/>
      <c r="BM140" s="399"/>
      <c r="BN140" s="91"/>
      <c r="BO140" s="135"/>
      <c r="BP140" s="164"/>
      <c r="BQ140" s="87"/>
      <c r="BR140" s="87"/>
      <c r="BS140" s="148"/>
      <c r="BT140" s="93"/>
      <c r="BU140" s="93"/>
      <c r="BV140" s="93"/>
      <c r="BW140" s="87"/>
      <c r="BX140" s="139"/>
      <c r="BY140" s="139"/>
      <c r="BZ140" s="139"/>
      <c r="CA140" s="139"/>
      <c r="CB140" s="139"/>
      <c r="CC140" s="139"/>
      <c r="CD140" s="139"/>
      <c r="CE140" s="139"/>
      <c r="CF140" s="139"/>
      <c r="CG140" s="139"/>
      <c r="CH140" s="139"/>
      <c r="CI140" s="139"/>
      <c r="CJ140" s="139"/>
      <c r="CK140" s="139"/>
      <c r="CL140" s="139"/>
      <c r="CM140" s="139"/>
      <c r="CN140" s="139"/>
      <c r="CO140" s="139"/>
      <c r="CP140" s="139"/>
      <c r="CQ140" s="139"/>
    </row>
    <row r="141" spans="1:95" ht="226.5" customHeight="1">
      <c r="A141" s="399"/>
      <c r="B141" s="399"/>
      <c r="C141" s="399"/>
      <c r="D141" s="399"/>
      <c r="E141" s="95"/>
      <c r="F141" s="95"/>
      <c r="G141" s="399"/>
      <c r="H141" s="399"/>
      <c r="I141" s="84"/>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c r="AG141" s="86">
        <f t="shared" si="48"/>
        <v>5</v>
      </c>
      <c r="AH141" s="399"/>
      <c r="AI141" s="399"/>
      <c r="AJ141" s="399"/>
      <c r="AK141" s="87">
        <v>4</v>
      </c>
      <c r="AL141" s="88" t="s">
        <v>466</v>
      </c>
      <c r="AM141" s="89"/>
      <c r="AN141" s="89"/>
      <c r="AO141" s="89"/>
      <c r="AP141" s="89"/>
      <c r="AQ141" s="89"/>
      <c r="AR141" s="89"/>
      <c r="AS141" s="89"/>
      <c r="AT141" s="89"/>
      <c r="AU141" s="89"/>
      <c r="AV141" s="89"/>
      <c r="AW141" s="89"/>
      <c r="AX141" s="89"/>
      <c r="AY141" s="89"/>
      <c r="AZ141" s="89"/>
      <c r="BA141" s="90"/>
      <c r="BB141" s="89"/>
      <c r="BC141" s="89"/>
      <c r="BD141" s="89"/>
      <c r="BE141" s="91"/>
      <c r="BF141" s="399"/>
      <c r="BG141" s="399"/>
      <c r="BH141" s="399"/>
      <c r="BI141" s="399"/>
      <c r="BJ141" s="399"/>
      <c r="BK141" s="399"/>
      <c r="BL141" s="399"/>
      <c r="BM141" s="399"/>
      <c r="BN141" s="91"/>
      <c r="BO141" s="135"/>
      <c r="BP141" s="164"/>
      <c r="BQ141" s="87"/>
      <c r="BR141" s="87"/>
      <c r="BS141" s="164"/>
      <c r="BT141" s="93"/>
      <c r="BU141" s="93"/>
      <c r="BV141" s="93"/>
      <c r="BW141" s="87"/>
      <c r="BX141" s="139"/>
      <c r="BY141" s="139"/>
      <c r="BZ141" s="139"/>
      <c r="CA141" s="139"/>
      <c r="CB141" s="139"/>
      <c r="CC141" s="139"/>
      <c r="CD141" s="139"/>
      <c r="CE141" s="139"/>
      <c r="CF141" s="139"/>
      <c r="CG141" s="139"/>
      <c r="CH141" s="139"/>
      <c r="CI141" s="139"/>
      <c r="CJ141" s="139"/>
      <c r="CK141" s="139"/>
      <c r="CL141" s="139"/>
      <c r="CM141" s="139"/>
      <c r="CN141" s="139"/>
      <c r="CO141" s="139"/>
      <c r="CP141" s="139"/>
      <c r="CQ141" s="139"/>
    </row>
    <row r="142" spans="1:95" ht="78.75" customHeight="1">
      <c r="A142" s="399"/>
      <c r="B142" s="399"/>
      <c r="C142" s="399"/>
      <c r="D142" s="399"/>
      <c r="E142" s="95"/>
      <c r="F142" s="95"/>
      <c r="G142" s="399"/>
      <c r="H142" s="399"/>
      <c r="I142" s="84"/>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c r="AG142" s="86">
        <f t="shared" si="48"/>
        <v>5</v>
      </c>
      <c r="AH142" s="399"/>
      <c r="AI142" s="399"/>
      <c r="AJ142" s="399"/>
      <c r="AK142" s="87">
        <v>5</v>
      </c>
      <c r="AL142" s="88" t="s">
        <v>466</v>
      </c>
      <c r="AM142" s="89"/>
      <c r="AN142" s="89"/>
      <c r="AO142" s="89"/>
      <c r="AP142" s="89"/>
      <c r="AQ142" s="89"/>
      <c r="AR142" s="89"/>
      <c r="AS142" s="89"/>
      <c r="AT142" s="89"/>
      <c r="AU142" s="89"/>
      <c r="AV142" s="89"/>
      <c r="AW142" s="89"/>
      <c r="AX142" s="89"/>
      <c r="AY142" s="89"/>
      <c r="AZ142" s="89"/>
      <c r="BA142" s="90"/>
      <c r="BB142" s="89"/>
      <c r="BC142" s="89"/>
      <c r="BD142" s="89"/>
      <c r="BE142" s="91"/>
      <c r="BF142" s="399"/>
      <c r="BG142" s="399"/>
      <c r="BH142" s="399"/>
      <c r="BI142" s="399"/>
      <c r="BJ142" s="399"/>
      <c r="BK142" s="399"/>
      <c r="BL142" s="399"/>
      <c r="BM142" s="399"/>
      <c r="BN142" s="91"/>
      <c r="BO142" s="87"/>
      <c r="BP142" s="87"/>
      <c r="BQ142" s="87"/>
      <c r="BR142" s="87"/>
      <c r="BS142" s="87"/>
      <c r="BT142" s="93"/>
      <c r="BU142" s="93"/>
      <c r="BV142" s="93"/>
      <c r="BW142" s="87"/>
      <c r="BX142" s="139"/>
      <c r="BY142" s="139"/>
      <c r="BZ142" s="139"/>
      <c r="CA142" s="139"/>
      <c r="CB142" s="139"/>
      <c r="CC142" s="139"/>
      <c r="CD142" s="139"/>
      <c r="CE142" s="139"/>
      <c r="CF142" s="139"/>
      <c r="CG142" s="139"/>
      <c r="CH142" s="139"/>
      <c r="CI142" s="139"/>
      <c r="CJ142" s="139"/>
      <c r="CK142" s="139"/>
      <c r="CL142" s="139"/>
      <c r="CM142" s="139"/>
      <c r="CN142" s="139"/>
      <c r="CO142" s="139"/>
      <c r="CP142" s="139"/>
      <c r="CQ142" s="139"/>
    </row>
    <row r="143" spans="1:95" ht="64.5" customHeight="1">
      <c r="A143" s="400"/>
      <c r="B143" s="400"/>
      <c r="C143" s="400"/>
      <c r="D143" s="400"/>
      <c r="E143" s="96"/>
      <c r="F143" s="96"/>
      <c r="G143" s="400"/>
      <c r="H143" s="400"/>
      <c r="I143" s="84"/>
      <c r="J143" s="400"/>
      <c r="K143" s="400"/>
      <c r="L143" s="400"/>
      <c r="M143" s="400"/>
      <c r="N143" s="400"/>
      <c r="O143" s="400"/>
      <c r="P143" s="400"/>
      <c r="Q143" s="400"/>
      <c r="R143" s="400"/>
      <c r="S143" s="400"/>
      <c r="T143" s="400"/>
      <c r="U143" s="400"/>
      <c r="V143" s="400"/>
      <c r="W143" s="400"/>
      <c r="X143" s="400"/>
      <c r="Y143" s="400"/>
      <c r="Z143" s="400"/>
      <c r="AA143" s="400"/>
      <c r="AB143" s="400"/>
      <c r="AC143" s="400"/>
      <c r="AD143" s="400"/>
      <c r="AE143" s="400"/>
      <c r="AF143" s="400"/>
      <c r="AG143" s="86">
        <f t="shared" si="48"/>
        <v>5</v>
      </c>
      <c r="AH143" s="400"/>
      <c r="AI143" s="400"/>
      <c r="AJ143" s="400"/>
      <c r="AK143" s="87">
        <v>6</v>
      </c>
      <c r="AL143" s="88" t="s">
        <v>466</v>
      </c>
      <c r="AM143" s="89"/>
      <c r="AN143" s="89"/>
      <c r="AO143" s="89"/>
      <c r="AP143" s="89"/>
      <c r="AQ143" s="89"/>
      <c r="AR143" s="89"/>
      <c r="AS143" s="89"/>
      <c r="AT143" s="89"/>
      <c r="AU143" s="89"/>
      <c r="AV143" s="89"/>
      <c r="AW143" s="89"/>
      <c r="AX143" s="89"/>
      <c r="AY143" s="89"/>
      <c r="AZ143" s="89"/>
      <c r="BA143" s="90"/>
      <c r="BB143" s="89"/>
      <c r="BC143" s="89"/>
      <c r="BD143" s="89"/>
      <c r="BE143" s="91"/>
      <c r="BF143" s="400"/>
      <c r="BG143" s="400"/>
      <c r="BH143" s="400"/>
      <c r="BI143" s="400"/>
      <c r="BJ143" s="400"/>
      <c r="BK143" s="400"/>
      <c r="BL143" s="400"/>
      <c r="BM143" s="400"/>
      <c r="BN143" s="91"/>
      <c r="BO143" s="87"/>
      <c r="BP143" s="87"/>
      <c r="BQ143" s="87"/>
      <c r="BR143" s="87"/>
      <c r="BS143" s="87"/>
      <c r="BT143" s="93"/>
      <c r="BU143" s="93"/>
      <c r="BV143" s="93"/>
      <c r="BW143" s="87"/>
      <c r="BX143" s="139"/>
      <c r="BY143" s="139"/>
      <c r="BZ143" s="139"/>
      <c r="CA143" s="139"/>
      <c r="CB143" s="139"/>
      <c r="CC143" s="139"/>
      <c r="CD143" s="139"/>
      <c r="CE143" s="139"/>
      <c r="CF143" s="139"/>
      <c r="CG143" s="139"/>
      <c r="CH143" s="139"/>
      <c r="CI143" s="139"/>
      <c r="CJ143" s="139"/>
      <c r="CK143" s="139"/>
      <c r="CL143" s="139"/>
      <c r="CM143" s="139"/>
      <c r="CN143" s="139"/>
      <c r="CO143" s="139"/>
      <c r="CP143" s="139"/>
      <c r="CQ143" s="139"/>
    </row>
    <row r="144" spans="1:95" ht="105" customHeight="1">
      <c r="A144" s="431">
        <v>24</v>
      </c>
      <c r="B144" s="411" t="s">
        <v>594</v>
      </c>
      <c r="C144" s="411" t="s">
        <v>595</v>
      </c>
      <c r="D144" s="411" t="s">
        <v>596</v>
      </c>
      <c r="E144" s="85" t="s">
        <v>597</v>
      </c>
      <c r="F144" s="85" t="s">
        <v>598</v>
      </c>
      <c r="G144" s="432" t="s">
        <v>599</v>
      </c>
      <c r="H144" s="411" t="s">
        <v>195</v>
      </c>
      <c r="I144" s="84" t="s">
        <v>219</v>
      </c>
      <c r="J144" s="431">
        <v>4</v>
      </c>
      <c r="K144" s="417" t="str">
        <f>IF(J144&lt;=0,"",IF(J144=1,"Rara vez",IF(J144=2,"Improbable",IF(J144=3,"Posible",IF(J144=4,"Probable",IF(J144=5,"Casi Seguro"))))))</f>
        <v>Probable</v>
      </c>
      <c r="L144" s="407">
        <f>IF(K144="","",IF(K144="Rara vez",0.2,IF(K144="Improbable",0.4,IF(K144="Posible",0.6,IF(K144="Probable",0.8,IF(K144="Casi seguro",1,))))))</f>
        <v>0.8</v>
      </c>
      <c r="M144" s="407" t="s">
        <v>197</v>
      </c>
      <c r="N144" s="407" t="s">
        <v>197</v>
      </c>
      <c r="O144" s="407" t="s">
        <v>198</v>
      </c>
      <c r="P144" s="407" t="s">
        <v>198</v>
      </c>
      <c r="Q144" s="407" t="s">
        <v>197</v>
      </c>
      <c r="R144" s="407" t="s">
        <v>197</v>
      </c>
      <c r="S144" s="407" t="s">
        <v>198</v>
      </c>
      <c r="T144" s="407" t="s">
        <v>198</v>
      </c>
      <c r="U144" s="407" t="s">
        <v>198</v>
      </c>
      <c r="V144" s="407" t="s">
        <v>197</v>
      </c>
      <c r="W144" s="407" t="s">
        <v>197</v>
      </c>
      <c r="X144" s="407" t="s">
        <v>197</v>
      </c>
      <c r="Y144" s="407" t="s">
        <v>197</v>
      </c>
      <c r="Z144" s="407" t="s">
        <v>197</v>
      </c>
      <c r="AA144" s="407" t="s">
        <v>198</v>
      </c>
      <c r="AB144" s="407" t="s">
        <v>198</v>
      </c>
      <c r="AC144" s="407" t="s">
        <v>197</v>
      </c>
      <c r="AD144" s="407" t="s">
        <v>198</v>
      </c>
      <c r="AE144" s="407" t="s">
        <v>198</v>
      </c>
      <c r="AF144" s="436">
        <f>IF(AB144="Si","19",COUNTIF(M144:AE145,"si"))</f>
        <v>10</v>
      </c>
      <c r="AG144" s="86">
        <f t="shared" si="48"/>
        <v>10</v>
      </c>
      <c r="AH144" s="417" t="str">
        <f>IF(AG144=5,"Moderado",IF(AG144=10,"Mayor",IF(AG144=20,"Catastrófico",0)))</f>
        <v>Mayor</v>
      </c>
      <c r="AI144" s="407">
        <f>IF(AH144="","",IF(AH144="Moderado",0.6,IF(AH144="Mayor",0.8,IF(AH144="Catastrófico",1,))))</f>
        <v>0.8</v>
      </c>
      <c r="AJ144" s="417" t="str">
        <f>IF(OR(AND(K144="Rara vez",AH144="Moderado"),AND(K144="Improbable",AH144="Moderado")),"Moderado",IF(OR(AND(K144="Rara vez",AH144="Mayor"),AND(K144="Improbable",AH144="Mayor"),AND(K144="Posible",AH144="Moderado"),AND(K144="Probable",AH144="Moderado")),"Alta",IF(OR(AND(K144="Rara vez",AH144="Catastrófico"),AND(K144="Improbable",AH144="Catastrófico"),AND(K144="Posible",AH144="Catastrófico"),AND(K144="Probable",AH144="Catastrófico"),AND(K144="Casi seguro",AH144="Catastrófico"),AND(K144="Posible",AH144="Moderado"),AND(K144="Probable",AH144="Moderado"),AND(K144="Casi seguro",AH144="Moderado"),AND(K144="Posible",AH144="Mayor"),AND(K144="Probable",AH144="Mayor"),AND(K144="Casi seguro",AH144="Mayor")),"Extremo",)))</f>
        <v>Extremo</v>
      </c>
      <c r="AK144" s="97">
        <v>1</v>
      </c>
      <c r="AL144" s="88" t="s">
        <v>600</v>
      </c>
      <c r="AM144" s="99" t="s">
        <v>200</v>
      </c>
      <c r="AN144" s="99">
        <f t="shared" ref="AN144:AN149" si="75">IF(AM144="","",IF(AM144="Asignado",15,IF(AM144="No asignado",0,)))</f>
        <v>15</v>
      </c>
      <c r="AO144" s="99" t="s">
        <v>201</v>
      </c>
      <c r="AP144" s="99">
        <f t="shared" ref="AP144:AP149" si="76">IF(AO144="","",IF(AO144="Adecuado",15,IF(AO144="Inadecuado",0,)))</f>
        <v>15</v>
      </c>
      <c r="AQ144" s="99" t="s">
        <v>202</v>
      </c>
      <c r="AR144" s="100">
        <f t="shared" ref="AR144:AR149" si="77">IF(AQ144="","",IF(AQ144="Oportuna",15,IF(AQ144="Inoportuna",0,)))</f>
        <v>15</v>
      </c>
      <c r="AS144" s="99" t="s">
        <v>235</v>
      </c>
      <c r="AT144" s="100">
        <f t="shared" ref="AT144:AT149" si="78">IF(AS144="","",IF(AS144="Prevenir",15,IF(AS144="Detectar",10,IF(AS144="No es un control",0,))))</f>
        <v>15</v>
      </c>
      <c r="AU144" s="99" t="s">
        <v>204</v>
      </c>
      <c r="AV144" s="100">
        <f t="shared" ref="AV144:AV149" si="79">IF(AU144="","",IF(AU144="Confiable",15,IF(AU144="No confiable",0,)))</f>
        <v>15</v>
      </c>
      <c r="AW144" s="89" t="s">
        <v>205</v>
      </c>
      <c r="AX144" s="100">
        <f t="shared" ref="AX144:AX149" si="80">IF(AW144="","",IF(AW144="Se investigan y  resuelven oportunamente",15,IF(AW144="No se investigan y resuelven oportunamente",0,)))</f>
        <v>15</v>
      </c>
      <c r="AY144" s="89" t="s">
        <v>206</v>
      </c>
      <c r="AZ144" s="99">
        <f t="shared" ref="AZ144:AZ149" si="81">IF(AY144="","",IF(AY144="Completa",15,IF(AY144="Incompleta",10,IF(AY144="No existe",0,))))</f>
        <v>15</v>
      </c>
      <c r="BA144" s="101">
        <f t="shared" ref="BA144:BA145" si="82">SUM(AN144,AP144,AR144,AT144,AV144,AX144,AZ144)</f>
        <v>105</v>
      </c>
      <c r="BB144" s="99" t="str">
        <f t="shared" ref="BB144:BB145" si="83">IF(BA144&gt;=96,"Fuerte",IF(AND(BA144&gt;=86, BA144&lt;96),"Moderado",IF(BA144&lt;86,"Débil")))</f>
        <v>Fuerte</v>
      </c>
      <c r="BC144" s="99" t="s">
        <v>207</v>
      </c>
      <c r="BD144" s="99">
        <f t="shared" ref="BD144:BD145" si="84">VALUE(IF(OR(AND(BB144="Fuerte",BC144="Fuerte")),"100",IF(OR(AND(BB144="Fuerte",BC144="Moderado"),AND(BB144="Moderado",BC144="Fuerte"),AND(BB144="Moderado",BC144="Moderado")),"50",IF(OR(AND(BB144="Fuerte",BC144="Débil"),AND(BB144="Moderado",BC144="Débil"),AND(BB144="Débil",BC144="Fuerte"),AND(BB144="Débil",BC144="Moderado"),AND(BB144="Débil",BC144="Débil")),"0",))))</f>
        <v>100</v>
      </c>
      <c r="BE144" s="102" t="str">
        <f t="shared" ref="BE144:BE145" si="85">IF(BD144=100,"Fuerte",IF(BD144=50,"Moderado",IF(BD144=0,"Débil")))</f>
        <v>Fuerte</v>
      </c>
      <c r="BF144" s="401">
        <f>AVERAGE(BD144:BD149)</f>
        <v>100</v>
      </c>
      <c r="BG144" s="401" t="str">
        <f>IF(BF144=100,"Fuerte",IF(AND(BF144&lt;=99, BF144&gt;=50),"Moderado",IF(BF144&lt;50,"Débil")))</f>
        <v>Fuerte</v>
      </c>
      <c r="BH144" s="398">
        <f>IF(BG144="Fuerte",(J144-2),IF(BG144="Moderado",(J144-1), IF(BG144="Débil",((J144-0)))))</f>
        <v>2</v>
      </c>
      <c r="BI144" s="398" t="str">
        <f>IF(BH144&lt;=0,"",IF(BH144=1,"Rara vez",IF(BH144=2,"Improbable",IF(BH144=3,"Posible",IF(BH144=4,"Probable",IF(BH144=5,"Casi Seguro"))))))</f>
        <v>Improbable</v>
      </c>
      <c r="BJ144" s="402">
        <f>IF(BI144="","",IF(BI144="Rara vez",0.2,IF(BI144="Improbable",0.4,IF(BI144="Posible",0.6,IF(BI144="Probable",0.8,IF(BI144="Casi seguro",1,))))))</f>
        <v>0.4</v>
      </c>
      <c r="BK144" s="398" t="str">
        <f>IFERROR(IF(AG144=5,"Moderado",IF(AG144=10,"Mayor",IF(AG144=20,"Catastrófico",0))),"")</f>
        <v>Mayor</v>
      </c>
      <c r="BL144" s="402">
        <f>IF(AH144="","",IF(AH144="Moderado",0.6,IF(AH144="Mayor",0.8,IF(AH144="Catastrófico",1,))))</f>
        <v>0.8</v>
      </c>
      <c r="BM144" s="409" t="str">
        <f>IF(OR(AND(KBI144="Rara vez",BK144="Moderado"),AND(BI144="Improbable",BK144="Moderado")),"Moderado",IF(OR(AND(BI144="Rara vez",BK144="Mayor"),AND(BI144="Improbable",BK144="Mayor"),AND(BI144="Posible",BK144="Moderado"),AND(BI144="Probable",BK144="Moderado")),"Alta",IF(OR(AND(BI144="Rara vez",BK144="Catastrófico"),AND(BI144="Improbable",BK144="Catastrófico"),AND(BI144="Posible",BK144="Catastrófico"),AND(BI144="Probable",BK144="Catastrófico"),AND(BI144="Casi seguro",BK144="Catastrófico"),AND(BI144="Posible",BK144="Moderado"),AND(BI144="Probable",BK144="Moderado"),AND(BI144="Casi seguro",BK144="Moderado"),AND(BI144="Posible",BK144="Mayor"),AND(BI144="Probable",BK144="Mayor"),AND(BI144="Casi seguro",BK144="Mayor")),"Extremo",)))</f>
        <v>Alta</v>
      </c>
      <c r="BN144" s="102" t="s">
        <v>246</v>
      </c>
      <c r="BO144" s="87" t="s">
        <v>601</v>
      </c>
      <c r="BP144" s="87" t="s">
        <v>602</v>
      </c>
      <c r="BQ144" s="165" t="s">
        <v>603</v>
      </c>
      <c r="BR144" s="165" t="s">
        <v>604</v>
      </c>
      <c r="BS144" s="165" t="s">
        <v>605</v>
      </c>
      <c r="BT144" s="166" t="s">
        <v>606</v>
      </c>
      <c r="BU144" s="166" t="s">
        <v>607</v>
      </c>
      <c r="BV144" s="136"/>
      <c r="BW144" s="87"/>
      <c r="BX144" s="139"/>
      <c r="BY144" s="139"/>
      <c r="BZ144" s="139"/>
      <c r="CA144" s="139"/>
      <c r="CB144" s="139"/>
      <c r="CC144" s="139"/>
      <c r="CD144" s="139"/>
      <c r="CE144" s="139"/>
      <c r="CF144" s="139"/>
      <c r="CG144" s="139"/>
      <c r="CH144" s="139"/>
      <c r="CI144" s="139"/>
      <c r="CJ144" s="139"/>
      <c r="CK144" s="139"/>
      <c r="CL144" s="139"/>
      <c r="CM144" s="139"/>
      <c r="CN144" s="139"/>
      <c r="CO144" s="139"/>
      <c r="CP144" s="139"/>
      <c r="CQ144" s="139"/>
    </row>
    <row r="145" spans="1:95" ht="133.5" customHeight="1">
      <c r="A145" s="399"/>
      <c r="B145" s="399"/>
      <c r="C145" s="399"/>
      <c r="D145" s="399"/>
      <c r="E145" s="95" t="s">
        <v>608</v>
      </c>
      <c r="F145" s="95"/>
      <c r="G145" s="399"/>
      <c r="H145" s="399"/>
      <c r="I145" s="84" t="s">
        <v>308</v>
      </c>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c r="AG145" s="86">
        <f t="shared" si="48"/>
        <v>5</v>
      </c>
      <c r="AH145" s="399"/>
      <c r="AI145" s="399"/>
      <c r="AJ145" s="399"/>
      <c r="AK145" s="97">
        <v>2</v>
      </c>
      <c r="AL145" s="88" t="s">
        <v>609</v>
      </c>
      <c r="AM145" s="99" t="s">
        <v>200</v>
      </c>
      <c r="AN145" s="99">
        <f t="shared" si="75"/>
        <v>15</v>
      </c>
      <c r="AO145" s="99" t="s">
        <v>201</v>
      </c>
      <c r="AP145" s="99">
        <f t="shared" si="76"/>
        <v>15</v>
      </c>
      <c r="AQ145" s="99" t="s">
        <v>202</v>
      </c>
      <c r="AR145" s="100">
        <f t="shared" si="77"/>
        <v>15</v>
      </c>
      <c r="AS145" s="99" t="s">
        <v>235</v>
      </c>
      <c r="AT145" s="100">
        <f t="shared" si="78"/>
        <v>15</v>
      </c>
      <c r="AU145" s="99" t="s">
        <v>204</v>
      </c>
      <c r="AV145" s="100">
        <f t="shared" si="79"/>
        <v>15</v>
      </c>
      <c r="AW145" s="89" t="s">
        <v>205</v>
      </c>
      <c r="AX145" s="100">
        <f t="shared" si="80"/>
        <v>15</v>
      </c>
      <c r="AY145" s="89" t="s">
        <v>206</v>
      </c>
      <c r="AZ145" s="99">
        <f t="shared" si="81"/>
        <v>15</v>
      </c>
      <c r="BA145" s="101">
        <f t="shared" si="82"/>
        <v>105</v>
      </c>
      <c r="BB145" s="99" t="str">
        <f t="shared" si="83"/>
        <v>Fuerte</v>
      </c>
      <c r="BC145" s="99" t="s">
        <v>207</v>
      </c>
      <c r="BD145" s="99">
        <f t="shared" si="84"/>
        <v>100</v>
      </c>
      <c r="BE145" s="102" t="str">
        <f t="shared" si="85"/>
        <v>Fuerte</v>
      </c>
      <c r="BF145" s="399"/>
      <c r="BG145" s="399"/>
      <c r="BH145" s="399"/>
      <c r="BI145" s="399"/>
      <c r="BJ145" s="399"/>
      <c r="BK145" s="399"/>
      <c r="BL145" s="399"/>
      <c r="BM145" s="399"/>
      <c r="BN145" s="102"/>
      <c r="BO145" s="87"/>
      <c r="BP145" s="87"/>
      <c r="BQ145" s="87"/>
      <c r="BR145" s="87"/>
      <c r="BS145" s="87"/>
      <c r="BT145" s="103"/>
      <c r="BU145" s="103"/>
      <c r="BV145" s="87"/>
      <c r="BW145" s="87"/>
      <c r="BX145" s="139"/>
      <c r="BY145" s="139"/>
      <c r="BZ145" s="139"/>
      <c r="CA145" s="139"/>
      <c r="CB145" s="139"/>
      <c r="CC145" s="139"/>
      <c r="CD145" s="139"/>
      <c r="CE145" s="139"/>
      <c r="CF145" s="139"/>
      <c r="CG145" s="139"/>
      <c r="CH145" s="139"/>
      <c r="CI145" s="139"/>
      <c r="CJ145" s="139"/>
      <c r="CK145" s="139"/>
      <c r="CL145" s="139"/>
      <c r="CM145" s="139"/>
      <c r="CN145" s="139"/>
      <c r="CO145" s="139"/>
      <c r="CP145" s="139"/>
      <c r="CQ145" s="139"/>
    </row>
    <row r="146" spans="1:95" ht="15.75" customHeight="1">
      <c r="A146" s="399"/>
      <c r="B146" s="399"/>
      <c r="C146" s="399"/>
      <c r="D146" s="399"/>
      <c r="E146" s="95"/>
      <c r="F146" s="95"/>
      <c r="G146" s="399"/>
      <c r="H146" s="399"/>
      <c r="I146" s="84" t="s">
        <v>434</v>
      </c>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c r="AG146" s="86">
        <f t="shared" si="48"/>
        <v>5</v>
      </c>
      <c r="AH146" s="399"/>
      <c r="AI146" s="399"/>
      <c r="AJ146" s="399"/>
      <c r="AK146" s="97">
        <v>3</v>
      </c>
      <c r="AL146" s="88" t="s">
        <v>231</v>
      </c>
      <c r="AM146" s="99"/>
      <c r="AN146" s="99" t="str">
        <f t="shared" si="75"/>
        <v/>
      </c>
      <c r="AO146" s="99"/>
      <c r="AP146" s="99" t="str">
        <f t="shared" si="76"/>
        <v/>
      </c>
      <c r="AQ146" s="99"/>
      <c r="AR146" s="100" t="str">
        <f t="shared" si="77"/>
        <v/>
      </c>
      <c r="AS146" s="99"/>
      <c r="AT146" s="100" t="str">
        <f t="shared" si="78"/>
        <v/>
      </c>
      <c r="AU146" s="99"/>
      <c r="AV146" s="100" t="str">
        <f t="shared" si="79"/>
        <v/>
      </c>
      <c r="AW146" s="89"/>
      <c r="AX146" s="100" t="str">
        <f t="shared" si="80"/>
        <v/>
      </c>
      <c r="AY146" s="89"/>
      <c r="AZ146" s="99" t="str">
        <f t="shared" si="81"/>
        <v/>
      </c>
      <c r="BA146" s="101"/>
      <c r="BB146" s="99"/>
      <c r="BC146" s="99"/>
      <c r="BD146" s="99"/>
      <c r="BE146" s="102"/>
      <c r="BF146" s="399"/>
      <c r="BG146" s="399"/>
      <c r="BH146" s="399"/>
      <c r="BI146" s="399"/>
      <c r="BJ146" s="399"/>
      <c r="BK146" s="399"/>
      <c r="BL146" s="399"/>
      <c r="BM146" s="399"/>
      <c r="BN146" s="102"/>
      <c r="BO146" s="87"/>
      <c r="BP146" s="87"/>
      <c r="BQ146" s="87"/>
      <c r="BR146" s="87"/>
      <c r="BS146" s="87"/>
      <c r="BT146" s="103"/>
      <c r="BU146" s="103"/>
      <c r="BV146" s="87"/>
      <c r="BW146" s="87"/>
      <c r="BX146" s="139"/>
      <c r="BY146" s="139"/>
      <c r="BZ146" s="139"/>
      <c r="CA146" s="139"/>
      <c r="CB146" s="139"/>
      <c r="CC146" s="139"/>
      <c r="CD146" s="139"/>
      <c r="CE146" s="139"/>
      <c r="CF146" s="139"/>
      <c r="CG146" s="139"/>
      <c r="CH146" s="139"/>
      <c r="CI146" s="139"/>
      <c r="CJ146" s="139"/>
      <c r="CK146" s="139"/>
      <c r="CL146" s="139"/>
      <c r="CM146" s="139"/>
      <c r="CN146" s="139"/>
      <c r="CO146" s="139"/>
      <c r="CP146" s="139"/>
      <c r="CQ146" s="139"/>
    </row>
    <row r="147" spans="1:95" ht="15.75" customHeight="1">
      <c r="A147" s="399"/>
      <c r="B147" s="399"/>
      <c r="C147" s="399"/>
      <c r="D147" s="399"/>
      <c r="E147" s="95"/>
      <c r="F147" s="95"/>
      <c r="G147" s="399"/>
      <c r="H147" s="399"/>
      <c r="I147" s="84" t="s">
        <v>196</v>
      </c>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c r="AG147" s="86">
        <f t="shared" si="48"/>
        <v>5</v>
      </c>
      <c r="AH147" s="399"/>
      <c r="AI147" s="399"/>
      <c r="AJ147" s="399"/>
      <c r="AK147" s="97">
        <v>4</v>
      </c>
      <c r="AL147" s="88" t="s">
        <v>231</v>
      </c>
      <c r="AM147" s="99"/>
      <c r="AN147" s="99" t="str">
        <f t="shared" si="75"/>
        <v/>
      </c>
      <c r="AO147" s="99"/>
      <c r="AP147" s="99" t="str">
        <f t="shared" si="76"/>
        <v/>
      </c>
      <c r="AQ147" s="99"/>
      <c r="AR147" s="100" t="str">
        <f t="shared" si="77"/>
        <v/>
      </c>
      <c r="AS147" s="99"/>
      <c r="AT147" s="100" t="str">
        <f t="shared" si="78"/>
        <v/>
      </c>
      <c r="AU147" s="99"/>
      <c r="AV147" s="100" t="str">
        <f t="shared" si="79"/>
        <v/>
      </c>
      <c r="AW147" s="89"/>
      <c r="AX147" s="100" t="str">
        <f t="shared" si="80"/>
        <v/>
      </c>
      <c r="AY147" s="89"/>
      <c r="AZ147" s="99" t="str">
        <f t="shared" si="81"/>
        <v/>
      </c>
      <c r="BA147" s="101"/>
      <c r="BB147" s="99"/>
      <c r="BC147" s="99"/>
      <c r="BD147" s="99"/>
      <c r="BE147" s="102"/>
      <c r="BF147" s="399"/>
      <c r="BG147" s="399"/>
      <c r="BH147" s="399"/>
      <c r="BI147" s="399"/>
      <c r="BJ147" s="399"/>
      <c r="BK147" s="399"/>
      <c r="BL147" s="399"/>
      <c r="BM147" s="399"/>
      <c r="BN147" s="102"/>
      <c r="BO147" s="87"/>
      <c r="BP147" s="87"/>
      <c r="BQ147" s="87"/>
      <c r="BR147" s="87"/>
      <c r="BS147" s="87"/>
      <c r="BT147" s="103"/>
      <c r="BU147" s="103"/>
      <c r="BV147" s="87"/>
      <c r="BW147" s="87"/>
      <c r="BX147" s="139"/>
      <c r="BY147" s="139"/>
      <c r="BZ147" s="139"/>
      <c r="CA147" s="139"/>
      <c r="CB147" s="139"/>
      <c r="CC147" s="139"/>
      <c r="CD147" s="139"/>
      <c r="CE147" s="139"/>
      <c r="CF147" s="139"/>
      <c r="CG147" s="139"/>
      <c r="CH147" s="139"/>
      <c r="CI147" s="139"/>
      <c r="CJ147" s="139"/>
      <c r="CK147" s="139"/>
      <c r="CL147" s="139"/>
      <c r="CM147" s="139"/>
      <c r="CN147" s="139"/>
      <c r="CO147" s="139"/>
      <c r="CP147" s="139"/>
      <c r="CQ147" s="139"/>
    </row>
    <row r="148" spans="1:95" ht="16.5" customHeight="1">
      <c r="A148" s="399"/>
      <c r="B148" s="399"/>
      <c r="C148" s="399"/>
      <c r="D148" s="399"/>
      <c r="E148" s="95"/>
      <c r="F148" s="95"/>
      <c r="G148" s="399"/>
      <c r="H148" s="399"/>
      <c r="I148" s="84"/>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86">
        <f t="shared" si="48"/>
        <v>5</v>
      </c>
      <c r="AH148" s="399"/>
      <c r="AI148" s="399"/>
      <c r="AJ148" s="399"/>
      <c r="AK148" s="97">
        <v>5</v>
      </c>
      <c r="AL148" s="88" t="s">
        <v>231</v>
      </c>
      <c r="AM148" s="99"/>
      <c r="AN148" s="99" t="str">
        <f t="shared" si="75"/>
        <v/>
      </c>
      <c r="AO148" s="99"/>
      <c r="AP148" s="99" t="str">
        <f t="shared" si="76"/>
        <v/>
      </c>
      <c r="AQ148" s="99"/>
      <c r="AR148" s="100" t="str">
        <f t="shared" si="77"/>
        <v/>
      </c>
      <c r="AS148" s="99"/>
      <c r="AT148" s="100" t="str">
        <f t="shared" si="78"/>
        <v/>
      </c>
      <c r="AU148" s="99"/>
      <c r="AV148" s="100" t="str">
        <f t="shared" si="79"/>
        <v/>
      </c>
      <c r="AW148" s="89"/>
      <c r="AX148" s="100" t="str">
        <f t="shared" si="80"/>
        <v/>
      </c>
      <c r="AY148" s="89"/>
      <c r="AZ148" s="99" t="str">
        <f t="shared" si="81"/>
        <v/>
      </c>
      <c r="BA148" s="101"/>
      <c r="BB148" s="99"/>
      <c r="BC148" s="99"/>
      <c r="BD148" s="99"/>
      <c r="BE148" s="102"/>
      <c r="BF148" s="399"/>
      <c r="BG148" s="399"/>
      <c r="BH148" s="399"/>
      <c r="BI148" s="399"/>
      <c r="BJ148" s="399"/>
      <c r="BK148" s="399"/>
      <c r="BL148" s="399"/>
      <c r="BM148" s="399"/>
      <c r="BN148" s="102"/>
      <c r="BO148" s="87"/>
      <c r="BP148" s="87"/>
      <c r="BQ148" s="87"/>
      <c r="BR148" s="87"/>
      <c r="BS148" s="87"/>
      <c r="BT148" s="103"/>
      <c r="BU148" s="103"/>
      <c r="BV148" s="87"/>
      <c r="BW148" s="87"/>
      <c r="BX148" s="139"/>
      <c r="BY148" s="139"/>
      <c r="BZ148" s="139"/>
      <c r="CA148" s="139"/>
      <c r="CB148" s="139"/>
      <c r="CC148" s="139"/>
      <c r="CD148" s="139"/>
      <c r="CE148" s="139"/>
      <c r="CF148" s="139"/>
      <c r="CG148" s="139"/>
      <c r="CH148" s="139"/>
      <c r="CI148" s="139"/>
      <c r="CJ148" s="139"/>
      <c r="CK148" s="139"/>
      <c r="CL148" s="139"/>
      <c r="CM148" s="139"/>
      <c r="CN148" s="139"/>
      <c r="CO148" s="139"/>
      <c r="CP148" s="139"/>
      <c r="CQ148" s="139"/>
    </row>
    <row r="149" spans="1:95" ht="117" customHeight="1">
      <c r="A149" s="400"/>
      <c r="B149" s="400"/>
      <c r="C149" s="400"/>
      <c r="D149" s="400"/>
      <c r="E149" s="96"/>
      <c r="F149" s="96"/>
      <c r="G149" s="400"/>
      <c r="H149" s="400"/>
      <c r="I149" s="84"/>
      <c r="J149" s="400"/>
      <c r="K149" s="400"/>
      <c r="L149" s="400"/>
      <c r="M149" s="400"/>
      <c r="N149" s="400"/>
      <c r="O149" s="400"/>
      <c r="P149" s="400"/>
      <c r="Q149" s="400"/>
      <c r="R149" s="400"/>
      <c r="S149" s="400"/>
      <c r="T149" s="400"/>
      <c r="U149" s="400"/>
      <c r="V149" s="400"/>
      <c r="W149" s="400"/>
      <c r="X149" s="400"/>
      <c r="Y149" s="400"/>
      <c r="Z149" s="400"/>
      <c r="AA149" s="400"/>
      <c r="AB149" s="400"/>
      <c r="AC149" s="400"/>
      <c r="AD149" s="400"/>
      <c r="AE149" s="400"/>
      <c r="AF149" s="400"/>
      <c r="AG149" s="86">
        <f t="shared" si="48"/>
        <v>5</v>
      </c>
      <c r="AH149" s="400"/>
      <c r="AI149" s="400"/>
      <c r="AJ149" s="400"/>
      <c r="AK149" s="97">
        <v>6</v>
      </c>
      <c r="AL149" s="88" t="s">
        <v>231</v>
      </c>
      <c r="AM149" s="99"/>
      <c r="AN149" s="99" t="str">
        <f t="shared" si="75"/>
        <v/>
      </c>
      <c r="AO149" s="99"/>
      <c r="AP149" s="99" t="str">
        <f t="shared" si="76"/>
        <v/>
      </c>
      <c r="AQ149" s="99"/>
      <c r="AR149" s="100" t="str">
        <f t="shared" si="77"/>
        <v/>
      </c>
      <c r="AS149" s="99"/>
      <c r="AT149" s="100" t="str">
        <f t="shared" si="78"/>
        <v/>
      </c>
      <c r="AU149" s="99"/>
      <c r="AV149" s="100" t="str">
        <f t="shared" si="79"/>
        <v/>
      </c>
      <c r="AW149" s="89"/>
      <c r="AX149" s="100" t="str">
        <f t="shared" si="80"/>
        <v/>
      </c>
      <c r="AY149" s="89"/>
      <c r="AZ149" s="99" t="str">
        <f t="shared" si="81"/>
        <v/>
      </c>
      <c r="BA149" s="101"/>
      <c r="BB149" s="99"/>
      <c r="BC149" s="99"/>
      <c r="BD149" s="99"/>
      <c r="BE149" s="99"/>
      <c r="BF149" s="400"/>
      <c r="BG149" s="400"/>
      <c r="BH149" s="400"/>
      <c r="BI149" s="400"/>
      <c r="BJ149" s="400"/>
      <c r="BK149" s="400"/>
      <c r="BL149" s="400"/>
      <c r="BM149" s="400"/>
      <c r="BN149" s="102"/>
      <c r="BO149" s="87"/>
      <c r="BP149" s="87"/>
      <c r="BQ149" s="87"/>
      <c r="BR149" s="87"/>
      <c r="BS149" s="87"/>
      <c r="BT149" s="103"/>
      <c r="BU149" s="103"/>
      <c r="BV149" s="87"/>
      <c r="BW149" s="87"/>
      <c r="BX149" s="139"/>
      <c r="BY149" s="139"/>
      <c r="BZ149" s="139"/>
      <c r="CA149" s="139"/>
      <c r="CB149" s="139"/>
      <c r="CC149" s="139"/>
      <c r="CD149" s="139"/>
      <c r="CE149" s="139"/>
      <c r="CF149" s="139"/>
      <c r="CG149" s="139"/>
      <c r="CH149" s="139"/>
      <c r="CI149" s="139"/>
      <c r="CJ149" s="139"/>
      <c r="CK149" s="139"/>
      <c r="CL149" s="139"/>
      <c r="CM149" s="139"/>
      <c r="CN149" s="139"/>
      <c r="CO149" s="139"/>
      <c r="CP149" s="139"/>
      <c r="CQ149" s="139"/>
    </row>
    <row r="150" spans="1:95" ht="15.75" customHeight="1">
      <c r="A150" s="450">
        <v>25</v>
      </c>
      <c r="B150" s="411" t="s">
        <v>610</v>
      </c>
      <c r="C150" s="411" t="s">
        <v>611</v>
      </c>
      <c r="D150" s="411" t="s">
        <v>612</v>
      </c>
      <c r="E150" s="411" t="s">
        <v>613</v>
      </c>
      <c r="F150" s="411" t="s">
        <v>614</v>
      </c>
      <c r="G150" s="432" t="s">
        <v>615</v>
      </c>
      <c r="H150" s="411" t="s">
        <v>195</v>
      </c>
      <c r="I150" s="411" t="s">
        <v>219</v>
      </c>
      <c r="J150" s="431">
        <v>3</v>
      </c>
      <c r="K150" s="452" t="str">
        <f>IF(J150&lt;=0,"",IF(J150=1,"Rara vez",IF(J150=2,"Improbable",IF(J150=3,"Posible",IF(J150=4,"Probable",IF(J150=5,"Casi Seguro"))))))</f>
        <v>Posible</v>
      </c>
      <c r="L150" s="407">
        <f>IF(K150="","",IF(K150="Rara vez",0.2,IF(K150="Improbable",0.4,IF(K150="Posible",0.6,IF(K150="Probable",0.8,IF(K150="Casi seguro",1,))))))</f>
        <v>0.6</v>
      </c>
      <c r="M150" s="407" t="s">
        <v>197</v>
      </c>
      <c r="N150" s="407" t="s">
        <v>197</v>
      </c>
      <c r="O150" s="407" t="s">
        <v>197</v>
      </c>
      <c r="P150" s="407" t="s">
        <v>197</v>
      </c>
      <c r="Q150" s="407" t="s">
        <v>197</v>
      </c>
      <c r="R150" s="407" t="s">
        <v>198</v>
      </c>
      <c r="S150" s="407" t="s">
        <v>198</v>
      </c>
      <c r="T150" s="407" t="s">
        <v>197</v>
      </c>
      <c r="U150" s="407" t="s">
        <v>198</v>
      </c>
      <c r="V150" s="407" t="s">
        <v>197</v>
      </c>
      <c r="W150" s="407" t="s">
        <v>197</v>
      </c>
      <c r="X150" s="407" t="s">
        <v>197</v>
      </c>
      <c r="Y150" s="407" t="s">
        <v>197</v>
      </c>
      <c r="Z150" s="407" t="s">
        <v>197</v>
      </c>
      <c r="AA150" s="407" t="s">
        <v>197</v>
      </c>
      <c r="AB150" s="407" t="s">
        <v>197</v>
      </c>
      <c r="AC150" s="407" t="s">
        <v>197</v>
      </c>
      <c r="AD150" s="407" t="s">
        <v>197</v>
      </c>
      <c r="AE150" s="407" t="s">
        <v>198</v>
      </c>
      <c r="AF150" s="436" t="str">
        <f>IF(AB150="Si","19",COUNTIF(M150:AE151,"si"))</f>
        <v>19</v>
      </c>
      <c r="AG150" s="451">
        <f t="shared" si="48"/>
        <v>20</v>
      </c>
      <c r="AH150" s="452" t="str">
        <f>IF(AG150=5,"Moderado",IF(AG150=10,"Mayor",IF(AG150=20,"Catastrófico",0)))</f>
        <v>Catastrófico</v>
      </c>
      <c r="AI150" s="407">
        <f>IF(AH150="","",IF(AH150="Moderado",0.6,IF(AH150="Mayor",0.8,IF(AH150="Catastrófico",1,))))</f>
        <v>1</v>
      </c>
      <c r="AJ150" s="452" t="str">
        <f>IF(OR(AND(K150="Rara vez",AH150="Moderado"),AND(K150="Improbable",AH150="Moderado")),"Moderado",IF(OR(AND(K150="Rara vez",AH150="Mayor"),AND(K150="Improbable",AH150="Mayor"),AND(K150="Posible",AH150="Moderado"),AND(K150="Probable",AH150="Moderado")),"Alta",IF(OR(AND(K150="Rara vez",AH150="Catastrófico"),AND(K150="Improbable",AH150="Catastrófico"),AND(K150="Posible",AH150="Catastrófico"),AND(K150="Probable",AH150="Catastrófico"),AND(K150="Casi seguro",AH150="Catastrófico"),AND(K150="Posible",AH150="Moderado"),AND(K150="Probable",AH150="Moderado"),AND(K150="Casi seguro",AH150="Moderado"),AND(K150="Posible",AH150="Mayor"),AND(K150="Probable",AH150="Mayor"),AND(K150="Casi seguro",AH150="Mayor")),"Extremo",)))</f>
        <v>Extremo</v>
      </c>
      <c r="AK150" s="431">
        <v>1</v>
      </c>
      <c r="AL150" s="453" t="s">
        <v>616</v>
      </c>
      <c r="AM150" s="401" t="s">
        <v>200</v>
      </c>
      <c r="AN150" s="99">
        <v>15</v>
      </c>
      <c r="AO150" s="99" t="s">
        <v>201</v>
      </c>
      <c r="AP150" s="99">
        <v>15</v>
      </c>
      <c r="AQ150" s="99" t="s">
        <v>202</v>
      </c>
      <c r="AR150" s="100">
        <v>15</v>
      </c>
      <c r="AS150" s="99" t="s">
        <v>235</v>
      </c>
      <c r="AT150" s="100">
        <v>15</v>
      </c>
      <c r="AU150" s="99" t="s">
        <v>204</v>
      </c>
      <c r="AV150" s="100">
        <v>15</v>
      </c>
      <c r="AW150" s="89" t="s">
        <v>205</v>
      </c>
      <c r="AX150" s="100">
        <v>15</v>
      </c>
      <c r="AY150" s="89" t="s">
        <v>206</v>
      </c>
      <c r="AZ150" s="99">
        <v>15</v>
      </c>
      <c r="BA150" s="101">
        <f>SUM(AN150,AP150,AR150,AT150,AV150,AX150,AZ150)</f>
        <v>105</v>
      </c>
      <c r="BB150" s="99" t="str">
        <f>IF(BA150&gt;=96,"Fuerte",IF(AND(BA150&gt;=86, BA150&lt;96),"Moderado",IF(BA150&lt;86,"Débil")))</f>
        <v>Fuerte</v>
      </c>
      <c r="BC150" s="99" t="s">
        <v>207</v>
      </c>
      <c r="BD150" s="99">
        <f>VALUE(IF(OR(AND(BB150="Fuerte",BC150="Fuerte")),"100",IF(OR(AND(BB150="Fuerte",BC150="Moderado"),AND(BB150="Moderado",BC150="Fuerte"),AND(BB150="Moderado",BC150="Moderado")),"50",IF(OR(AND(BB150="Fuerte",BC150="Débil"),AND(BB150="Moderado",BC150="Débil"),AND(BB150="Débil",BC150="Fuerte"),AND(BB150="Débil",BC150="Moderado"),AND(BB150="Débil",BC150="Débil")),"0",))))</f>
        <v>100</v>
      </c>
      <c r="BE150" s="102" t="str">
        <f>IF(BD150=100,"Fuerte",IF(BD150=50,"Moderado",IF(BD150=0,"Débil")))</f>
        <v>Fuerte</v>
      </c>
      <c r="BF150" s="401">
        <f>AVERAGE(BD150:BD155)</f>
        <v>100</v>
      </c>
      <c r="BG150" s="401" t="str">
        <f>IF(BF150=100,"Fuerte",IF(AND(BF150&lt;=99, BF150&gt;=50),"Moderado",IF(BF150&lt;50,"Débil")))</f>
        <v>Fuerte</v>
      </c>
      <c r="BH150" s="398">
        <f>IF(BG150="Fuerte",(J150-2),IF(BG150="Moderado",(J150-1), IF(BG150="Débil",((J150-0)))))</f>
        <v>1</v>
      </c>
      <c r="BI150" s="398" t="str">
        <f>IF(BH150&lt;=0,"",IF(BH150=1,"Rara vez",IF(BH150=2,"Improbable",IF(BH150=3,"Posible",IF(BH150=4,"Probable",IF(BH150=5,"Casi Seguro"))))))</f>
        <v>Rara vez</v>
      </c>
      <c r="BJ150" s="402">
        <f>IF(BI150="","",IF(BI150="Rara vez",0.2,IF(BI150="Improbable",0.4,IF(BI150="Posible",0.6,IF(BI150="Probable",0.8,IF(BI150="Casi seguro",1,))))))</f>
        <v>0.2</v>
      </c>
      <c r="BK150" s="449" t="str">
        <f>IFERROR(IF(AG150=5,"Moderado",IF(AG150=10,"Mayor",IF(AG150=20,"Catastrófico",0))),"")</f>
        <v>Catastrófico</v>
      </c>
      <c r="BL150" s="402">
        <f>IF(AH150="","",IF(AH150="Moderado",0.6,IF(AH150="Mayor",0.8,IF(AH150="Catastrófico",1,))))</f>
        <v>1</v>
      </c>
      <c r="BM150" s="448" t="str">
        <f>IF(OR(AND(KBI150="Rara vez",BK150="Moderado"),AND(BI150="Improbable",BK150="Moderado")),"Moderado",IF(OR(AND(BI150="Rara vez",BK150="Mayor"),AND(BI150="Improbable",BK150="Mayor"),AND(BI150="Posible",BK150="Moderado"),AND(BI150="Probable",BK150="Moderado")),"Alta",IF(OR(AND(BI150="Rara vez",BK150="Catastrófico"),AND(BI150="Improbable",BK150="Catastrófico"),AND(BI150="Posible",BK150="Catastrófico"),AND(BI150="Probable",BK150="Catastrófico"),AND(BI150="Casi seguro",BK150="Catastrófico"),AND(BI150="Posible",BK150="Moderado"),AND(BI150="Probable",BK150="Moderado"),AND(BI150="Casi seguro",BK150="Moderado"),AND(BI150="Posible",BK150="Mayor"),AND(BI150="Probable",BK150="Mayor"),AND(BI150="Casi seguro",BK150="Mayor")),"Extremo",)))</f>
        <v>Extremo</v>
      </c>
      <c r="BN150" s="102" t="s">
        <v>246</v>
      </c>
      <c r="BO150" s="411" t="s">
        <v>617</v>
      </c>
      <c r="BP150" s="411" t="s">
        <v>618</v>
      </c>
      <c r="BQ150" s="411" t="s">
        <v>619</v>
      </c>
      <c r="BR150" s="411" t="s">
        <v>620</v>
      </c>
      <c r="BS150" s="411" t="s">
        <v>621</v>
      </c>
      <c r="BT150" s="103"/>
      <c r="BU150" s="103"/>
      <c r="BV150" s="87"/>
      <c r="BW150" s="97"/>
      <c r="BX150" s="139"/>
      <c r="BY150" s="139"/>
      <c r="BZ150" s="139"/>
      <c r="CA150" s="139"/>
      <c r="CB150" s="139"/>
      <c r="CC150" s="139"/>
      <c r="CD150" s="139"/>
      <c r="CE150" s="139"/>
      <c r="CF150" s="139"/>
      <c r="CG150" s="139"/>
      <c r="CH150" s="139"/>
      <c r="CI150" s="139"/>
      <c r="CJ150" s="139"/>
      <c r="CK150" s="139"/>
      <c r="CL150" s="139"/>
      <c r="CM150" s="139"/>
      <c r="CN150" s="139"/>
      <c r="CO150" s="139"/>
      <c r="CP150" s="139"/>
      <c r="CQ150" s="139"/>
    </row>
    <row r="151" spans="1:95" ht="16.5" customHeight="1">
      <c r="A151" s="414"/>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c r="AG151" s="399"/>
      <c r="AH151" s="399"/>
      <c r="AI151" s="399"/>
      <c r="AJ151" s="399"/>
      <c r="AK151" s="399"/>
      <c r="AL151" s="399"/>
      <c r="AM151" s="399"/>
      <c r="AN151" s="99" t="str">
        <f t="shared" ref="AN151:AN161" si="86">IF(AM151="","",IF(AM151="Asignado",15,IF(AM151="No asignado",0,)))</f>
        <v/>
      </c>
      <c r="AO151" s="99"/>
      <c r="AP151" s="99" t="str">
        <f t="shared" ref="AP151:AP161" si="87">IF(AO151="","",IF(AO151="Adecuado",15,IF(AO151="Inadecuado",0,)))</f>
        <v/>
      </c>
      <c r="AQ151" s="99"/>
      <c r="AR151" s="100" t="str">
        <f t="shared" ref="AR151:AR161" si="88">IF(AQ151="","",IF(AQ151="Oportuna",15,IF(AQ151="Inoportuna",0,)))</f>
        <v/>
      </c>
      <c r="AS151" s="99"/>
      <c r="AT151" s="100" t="str">
        <f t="shared" ref="AT151:AT161" si="89">IF(AS151="","",IF(AS151="Prevenir",15,IF(AS151="Detectar",10,IF(AS151="No es un control",0,))))</f>
        <v/>
      </c>
      <c r="AU151" s="99"/>
      <c r="AV151" s="100" t="str">
        <f t="shared" ref="AV151:AV161" si="90">IF(AU151="","",IF(AU151="Confiable",15,IF(AU151="No confiable",0,)))</f>
        <v/>
      </c>
      <c r="AW151" s="89"/>
      <c r="AX151" s="100" t="str">
        <f t="shared" ref="AX151:AX161" si="91">IF(AW151="","",IF(AW151="Se investigan y  resuelven oportunamente",15,IF(AW151="No se investigan y resuelven oportunamente",0,)))</f>
        <v/>
      </c>
      <c r="AY151" s="89"/>
      <c r="AZ151" s="99" t="str">
        <f t="shared" ref="AZ151:AZ161" si="92">IF(AY151="","",IF(AY151="Completa",15,IF(AY151="Incompleta",10,IF(AY151="No existe",0,))))</f>
        <v/>
      </c>
      <c r="BA151" s="101"/>
      <c r="BB151" s="99"/>
      <c r="BC151" s="99"/>
      <c r="BD151" s="99"/>
      <c r="BE151" s="102"/>
      <c r="BF151" s="399"/>
      <c r="BG151" s="399"/>
      <c r="BH151" s="399"/>
      <c r="BI151" s="399"/>
      <c r="BJ151" s="399"/>
      <c r="BK151" s="399"/>
      <c r="BL151" s="399"/>
      <c r="BM151" s="399"/>
      <c r="BN151" s="102"/>
      <c r="BO151" s="399"/>
      <c r="BP151" s="399"/>
      <c r="BQ151" s="399"/>
      <c r="BR151" s="399"/>
      <c r="BS151" s="399"/>
      <c r="BT151" s="103"/>
      <c r="BU151" s="103"/>
      <c r="BV151" s="87"/>
      <c r="BW151" s="97"/>
      <c r="BX151" s="139"/>
      <c r="BY151" s="139"/>
      <c r="BZ151" s="139"/>
      <c r="CA151" s="139"/>
      <c r="CB151" s="139"/>
      <c r="CC151" s="139"/>
      <c r="CD151" s="139"/>
      <c r="CE151" s="139"/>
      <c r="CF151" s="139"/>
      <c r="CG151" s="139"/>
      <c r="CH151" s="139"/>
      <c r="CI151" s="139"/>
      <c r="CJ151" s="139"/>
      <c r="CK151" s="139"/>
      <c r="CL151" s="139"/>
      <c r="CM151" s="139"/>
      <c r="CN151" s="139"/>
      <c r="CO151" s="139"/>
      <c r="CP151" s="139"/>
      <c r="CQ151" s="139"/>
    </row>
    <row r="152" spans="1:95" ht="16.5" customHeight="1">
      <c r="A152" s="414"/>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c r="AG152" s="399"/>
      <c r="AH152" s="399"/>
      <c r="AI152" s="399"/>
      <c r="AJ152" s="399"/>
      <c r="AK152" s="399"/>
      <c r="AL152" s="399"/>
      <c r="AM152" s="399"/>
      <c r="AN152" s="99" t="str">
        <f t="shared" si="86"/>
        <v/>
      </c>
      <c r="AO152" s="99"/>
      <c r="AP152" s="99" t="str">
        <f t="shared" si="87"/>
        <v/>
      </c>
      <c r="AQ152" s="99"/>
      <c r="AR152" s="100" t="str">
        <f t="shared" si="88"/>
        <v/>
      </c>
      <c r="AS152" s="99"/>
      <c r="AT152" s="100" t="str">
        <f t="shared" si="89"/>
        <v/>
      </c>
      <c r="AU152" s="99"/>
      <c r="AV152" s="100" t="str">
        <f t="shared" si="90"/>
        <v/>
      </c>
      <c r="AW152" s="89"/>
      <c r="AX152" s="100" t="str">
        <f t="shared" si="91"/>
        <v/>
      </c>
      <c r="AY152" s="89"/>
      <c r="AZ152" s="99" t="str">
        <f t="shared" si="92"/>
        <v/>
      </c>
      <c r="BA152" s="101"/>
      <c r="BB152" s="99"/>
      <c r="BC152" s="99"/>
      <c r="BD152" s="99"/>
      <c r="BE152" s="102"/>
      <c r="BF152" s="399"/>
      <c r="BG152" s="399"/>
      <c r="BH152" s="399"/>
      <c r="BI152" s="399"/>
      <c r="BJ152" s="399"/>
      <c r="BK152" s="399"/>
      <c r="BL152" s="399"/>
      <c r="BM152" s="399"/>
      <c r="BN152" s="102"/>
      <c r="BO152" s="399"/>
      <c r="BP152" s="399"/>
      <c r="BQ152" s="399"/>
      <c r="BR152" s="399"/>
      <c r="BS152" s="399"/>
      <c r="BT152" s="103"/>
      <c r="BU152" s="103"/>
      <c r="BV152" s="87"/>
      <c r="BW152" s="97"/>
      <c r="BX152" s="139"/>
      <c r="BY152" s="139"/>
      <c r="BZ152" s="139"/>
      <c r="CA152" s="139"/>
      <c r="CB152" s="139"/>
      <c r="CC152" s="139"/>
      <c r="CD152" s="139"/>
      <c r="CE152" s="139"/>
      <c r="CF152" s="139"/>
      <c r="CG152" s="139"/>
      <c r="CH152" s="139"/>
      <c r="CI152" s="139"/>
      <c r="CJ152" s="139"/>
      <c r="CK152" s="139"/>
      <c r="CL152" s="139"/>
      <c r="CM152" s="139"/>
      <c r="CN152" s="139"/>
      <c r="CO152" s="139"/>
      <c r="CP152" s="139"/>
      <c r="CQ152" s="139"/>
    </row>
    <row r="153" spans="1:95" ht="16.5" customHeight="1">
      <c r="A153" s="414"/>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c r="AG153" s="399"/>
      <c r="AH153" s="399"/>
      <c r="AI153" s="399"/>
      <c r="AJ153" s="399"/>
      <c r="AK153" s="399"/>
      <c r="AL153" s="399"/>
      <c r="AM153" s="399"/>
      <c r="AN153" s="99" t="str">
        <f t="shared" si="86"/>
        <v/>
      </c>
      <c r="AO153" s="99"/>
      <c r="AP153" s="99" t="str">
        <f t="shared" si="87"/>
        <v/>
      </c>
      <c r="AQ153" s="99"/>
      <c r="AR153" s="100" t="str">
        <f t="shared" si="88"/>
        <v/>
      </c>
      <c r="AS153" s="99"/>
      <c r="AT153" s="100" t="str">
        <f t="shared" si="89"/>
        <v/>
      </c>
      <c r="AU153" s="99"/>
      <c r="AV153" s="100" t="str">
        <f t="shared" si="90"/>
        <v/>
      </c>
      <c r="AW153" s="89"/>
      <c r="AX153" s="100" t="str">
        <f t="shared" si="91"/>
        <v/>
      </c>
      <c r="AY153" s="89"/>
      <c r="AZ153" s="99" t="str">
        <f t="shared" si="92"/>
        <v/>
      </c>
      <c r="BA153" s="101"/>
      <c r="BB153" s="99"/>
      <c r="BC153" s="99"/>
      <c r="BD153" s="99"/>
      <c r="BE153" s="102"/>
      <c r="BF153" s="399"/>
      <c r="BG153" s="399"/>
      <c r="BH153" s="399"/>
      <c r="BI153" s="399"/>
      <c r="BJ153" s="399"/>
      <c r="BK153" s="399"/>
      <c r="BL153" s="399"/>
      <c r="BM153" s="399"/>
      <c r="BN153" s="102"/>
      <c r="BO153" s="399"/>
      <c r="BP153" s="400"/>
      <c r="BQ153" s="400"/>
      <c r="BR153" s="400"/>
      <c r="BS153" s="400"/>
      <c r="BT153" s="103"/>
      <c r="BU153" s="103"/>
      <c r="BV153" s="87"/>
      <c r="BW153" s="97"/>
      <c r="BX153" s="139"/>
      <c r="BY153" s="139"/>
      <c r="BZ153" s="139"/>
      <c r="CA153" s="139"/>
      <c r="CB153" s="139"/>
      <c r="CC153" s="139"/>
      <c r="CD153" s="139"/>
      <c r="CE153" s="139"/>
      <c r="CF153" s="139"/>
      <c r="CG153" s="139"/>
      <c r="CH153" s="139"/>
      <c r="CI153" s="139"/>
      <c r="CJ153" s="139"/>
      <c r="CK153" s="139"/>
      <c r="CL153" s="139"/>
      <c r="CM153" s="139"/>
      <c r="CN153" s="139"/>
      <c r="CO153" s="139"/>
      <c r="CP153" s="139"/>
      <c r="CQ153" s="139"/>
    </row>
    <row r="154" spans="1:95" ht="15.75" customHeight="1">
      <c r="A154" s="414"/>
      <c r="B154" s="399"/>
      <c r="C154" s="399"/>
      <c r="D154" s="399"/>
      <c r="E154" s="399"/>
      <c r="F154" s="399"/>
      <c r="G154" s="399"/>
      <c r="H154" s="399"/>
      <c r="I154" s="400"/>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c r="AG154" s="400"/>
      <c r="AH154" s="399"/>
      <c r="AI154" s="399"/>
      <c r="AJ154" s="399"/>
      <c r="AK154" s="400"/>
      <c r="AL154" s="400"/>
      <c r="AM154" s="400"/>
      <c r="AN154" s="99" t="str">
        <f t="shared" si="86"/>
        <v/>
      </c>
      <c r="AO154" s="99"/>
      <c r="AP154" s="99" t="str">
        <f t="shared" si="87"/>
        <v/>
      </c>
      <c r="AQ154" s="99"/>
      <c r="AR154" s="100" t="str">
        <f t="shared" si="88"/>
        <v/>
      </c>
      <c r="AS154" s="99"/>
      <c r="AT154" s="100" t="str">
        <f t="shared" si="89"/>
        <v/>
      </c>
      <c r="AU154" s="99"/>
      <c r="AV154" s="100" t="str">
        <f t="shared" si="90"/>
        <v/>
      </c>
      <c r="AW154" s="89"/>
      <c r="AX154" s="100" t="str">
        <f t="shared" si="91"/>
        <v/>
      </c>
      <c r="AY154" s="89"/>
      <c r="AZ154" s="99" t="str">
        <f t="shared" si="92"/>
        <v/>
      </c>
      <c r="BA154" s="101"/>
      <c r="BB154" s="99"/>
      <c r="BC154" s="99"/>
      <c r="BD154" s="99"/>
      <c r="BE154" s="102"/>
      <c r="BF154" s="399"/>
      <c r="BG154" s="399"/>
      <c r="BH154" s="399"/>
      <c r="BI154" s="399"/>
      <c r="BJ154" s="399"/>
      <c r="BK154" s="399"/>
      <c r="BL154" s="399"/>
      <c r="BM154" s="399"/>
      <c r="BN154" s="102"/>
      <c r="BO154" s="400"/>
      <c r="BP154" s="87"/>
      <c r="BQ154" s="87"/>
      <c r="BR154" s="87"/>
      <c r="BS154" s="87"/>
      <c r="BT154" s="103"/>
      <c r="BU154" s="103"/>
      <c r="BV154" s="87"/>
      <c r="BW154" s="97"/>
      <c r="BX154" s="139"/>
      <c r="BY154" s="139"/>
      <c r="BZ154" s="139"/>
      <c r="CA154" s="139"/>
      <c r="CB154" s="139"/>
      <c r="CC154" s="139"/>
      <c r="CD154" s="139"/>
      <c r="CE154" s="139"/>
      <c r="CF154" s="139"/>
      <c r="CG154" s="139"/>
      <c r="CH154" s="139"/>
      <c r="CI154" s="139"/>
      <c r="CJ154" s="139"/>
      <c r="CK154" s="139"/>
      <c r="CL154" s="139"/>
      <c r="CM154" s="139"/>
      <c r="CN154" s="139"/>
      <c r="CO154" s="139"/>
      <c r="CP154" s="139"/>
      <c r="CQ154" s="139"/>
    </row>
    <row r="155" spans="1:95" ht="46.5" customHeight="1">
      <c r="A155" s="414"/>
      <c r="B155" s="400"/>
      <c r="C155" s="400"/>
      <c r="D155" s="400"/>
      <c r="E155" s="96"/>
      <c r="F155" s="96"/>
      <c r="G155" s="400"/>
      <c r="H155" s="400"/>
      <c r="I155" s="84"/>
      <c r="J155" s="400"/>
      <c r="K155" s="400"/>
      <c r="L155" s="400"/>
      <c r="M155" s="400"/>
      <c r="N155" s="400"/>
      <c r="O155" s="400"/>
      <c r="P155" s="400"/>
      <c r="Q155" s="400"/>
      <c r="R155" s="400"/>
      <c r="S155" s="400"/>
      <c r="T155" s="400"/>
      <c r="U155" s="400"/>
      <c r="V155" s="400"/>
      <c r="W155" s="400"/>
      <c r="X155" s="400"/>
      <c r="Y155" s="400"/>
      <c r="Z155" s="400"/>
      <c r="AA155" s="400"/>
      <c r="AB155" s="400"/>
      <c r="AC155" s="400"/>
      <c r="AD155" s="400"/>
      <c r="AE155" s="400"/>
      <c r="AF155" s="400"/>
      <c r="AG155" s="86">
        <f>VALUE(IF(AF155&lt;=5,5,IF(AND(AF155&gt;5,AF155&lt;=11),10,IF(AF155&gt;11,20,0))))</f>
        <v>5</v>
      </c>
      <c r="AH155" s="400"/>
      <c r="AI155" s="400"/>
      <c r="AJ155" s="400"/>
      <c r="AK155" s="97">
        <v>6</v>
      </c>
      <c r="AL155" s="88" t="s">
        <v>231</v>
      </c>
      <c r="AM155" s="99"/>
      <c r="AN155" s="99" t="str">
        <f t="shared" si="86"/>
        <v/>
      </c>
      <c r="AO155" s="99"/>
      <c r="AP155" s="99" t="str">
        <f t="shared" si="87"/>
        <v/>
      </c>
      <c r="AQ155" s="99"/>
      <c r="AR155" s="100" t="str">
        <f t="shared" si="88"/>
        <v/>
      </c>
      <c r="AS155" s="99"/>
      <c r="AT155" s="100" t="str">
        <f t="shared" si="89"/>
        <v/>
      </c>
      <c r="AU155" s="99"/>
      <c r="AV155" s="100" t="str">
        <f t="shared" si="90"/>
        <v/>
      </c>
      <c r="AW155" s="89"/>
      <c r="AX155" s="100" t="str">
        <f t="shared" si="91"/>
        <v/>
      </c>
      <c r="AY155" s="89"/>
      <c r="AZ155" s="99" t="str">
        <f t="shared" si="92"/>
        <v/>
      </c>
      <c r="BA155" s="101"/>
      <c r="BB155" s="99"/>
      <c r="BC155" s="99"/>
      <c r="BD155" s="99"/>
      <c r="BE155" s="102"/>
      <c r="BF155" s="400"/>
      <c r="BG155" s="400"/>
      <c r="BH155" s="400"/>
      <c r="BI155" s="400"/>
      <c r="BJ155" s="400"/>
      <c r="BK155" s="400"/>
      <c r="BL155" s="400"/>
      <c r="BM155" s="400"/>
      <c r="BN155" s="102"/>
      <c r="BO155" s="87"/>
      <c r="BP155" s="87"/>
      <c r="BQ155" s="87"/>
      <c r="BR155" s="87"/>
      <c r="BS155" s="87"/>
      <c r="BT155" s="103"/>
      <c r="BU155" s="103"/>
      <c r="BV155" s="87"/>
      <c r="BW155" s="97"/>
      <c r="BX155" s="139"/>
      <c r="BY155" s="139"/>
      <c r="BZ155" s="139"/>
      <c r="CA155" s="139"/>
      <c r="CB155" s="139"/>
      <c r="CC155" s="139"/>
      <c r="CD155" s="139"/>
      <c r="CE155" s="139"/>
      <c r="CF155" s="139"/>
      <c r="CG155" s="139"/>
      <c r="CH155" s="139"/>
      <c r="CI155" s="139"/>
      <c r="CJ155" s="139"/>
      <c r="CK155" s="139"/>
      <c r="CL155" s="139"/>
      <c r="CM155" s="139"/>
      <c r="CN155" s="139"/>
      <c r="CO155" s="139"/>
      <c r="CP155" s="139"/>
      <c r="CQ155" s="139"/>
    </row>
    <row r="156" spans="1:95" ht="15.75" customHeight="1">
      <c r="A156" s="414"/>
      <c r="B156" s="411" t="s">
        <v>610</v>
      </c>
      <c r="C156" s="411" t="s">
        <v>611</v>
      </c>
      <c r="D156" s="411" t="s">
        <v>612</v>
      </c>
      <c r="E156" s="411" t="s">
        <v>613</v>
      </c>
      <c r="F156" s="411" t="s">
        <v>614</v>
      </c>
      <c r="G156" s="432" t="s">
        <v>622</v>
      </c>
      <c r="H156" s="411" t="s">
        <v>195</v>
      </c>
      <c r="I156" s="411" t="s">
        <v>308</v>
      </c>
      <c r="J156" s="431">
        <v>3</v>
      </c>
      <c r="K156" s="452" t="str">
        <f>IF(J156&lt;=0,"",IF(J156=1,"Rara vez",IF(J156=2,"Improbable",IF(J156=3,"Posible",IF(J156=4,"Probable",IF(J156=5,"Casi Seguro"))))))</f>
        <v>Posible</v>
      </c>
      <c r="L156" s="407">
        <f>IF(K156="","",IF(K156="Rara vez",0.2,IF(K156="Improbable",0.4,IF(K156="Posible",0.6,IF(K156="Probable",0.8,IF(K156="Casi seguro",1,))))))</f>
        <v>0.6</v>
      </c>
      <c r="M156" s="407" t="s">
        <v>197</v>
      </c>
      <c r="N156" s="407" t="s">
        <v>197</v>
      </c>
      <c r="O156" s="407" t="s">
        <v>197</v>
      </c>
      <c r="P156" s="407" t="s">
        <v>197</v>
      </c>
      <c r="Q156" s="407" t="s">
        <v>197</v>
      </c>
      <c r="R156" s="407" t="s">
        <v>197</v>
      </c>
      <c r="S156" s="407" t="s">
        <v>198</v>
      </c>
      <c r="T156" s="407" t="s">
        <v>197</v>
      </c>
      <c r="U156" s="407" t="s">
        <v>198</v>
      </c>
      <c r="V156" s="407" t="s">
        <v>197</v>
      </c>
      <c r="W156" s="407" t="s">
        <v>197</v>
      </c>
      <c r="X156" s="407" t="s">
        <v>197</v>
      </c>
      <c r="Y156" s="407" t="s">
        <v>197</v>
      </c>
      <c r="Z156" s="407" t="s">
        <v>197</v>
      </c>
      <c r="AA156" s="407" t="s">
        <v>197</v>
      </c>
      <c r="AB156" s="407" t="s">
        <v>197</v>
      </c>
      <c r="AC156" s="407" t="s">
        <v>197</v>
      </c>
      <c r="AD156" s="407" t="s">
        <v>197</v>
      </c>
      <c r="AE156" s="407" t="s">
        <v>198</v>
      </c>
      <c r="AF156" s="436" t="str">
        <f>IF(AB156="Si","19",COUNTIF(M156:AE157,"si"))</f>
        <v>19</v>
      </c>
      <c r="AG156" s="451">
        <v>10</v>
      </c>
      <c r="AH156" s="452" t="str">
        <f>IF(AG156=5,"Moderado",IF(AG156=10,"Mayor",IF(AG156=20,"Catastrófico",0)))</f>
        <v>Mayor</v>
      </c>
      <c r="AI156" s="407">
        <f>IF(AH156="","",IF(AH156="Leve",0.2,IF(AH156="Menor",0.4,IF(AH156="Moderado",0.6,IF(AH156="Mayor",0.8,IF(AH156="Catastrófico",1,))))))</f>
        <v>0.8</v>
      </c>
      <c r="AJ156" s="452" t="str">
        <f>IF(OR(AND(K156="Rara vez",AH156="Moderado"),AND(K156="Improbable",AH156="Moderado")),"Moderado",IF(OR(AND(K156="Rara vez",AH156="Mayor"),AND(K156="Improbable",AH156="Mayor"),AND(K156="Posible",AH156="Moderado"),AND(K156="Probable",AH156="Moderado")),"Alta",IF(OR(AND(K156="Rara vez",AH156="Catastrófico"),AND(K156="Improbable",AH156="Catastrófico"),AND(K156="Posible",AH156="Catastrófico"),AND(K156="Probable",AH156="Catastrófico"),AND(K156="Casi seguro",AH156="Catastrófico"),AND(K156="Posible",AH156="Moderado"),AND(K156="Probable",AH156="Moderado"),AND(K156="Casi seguro",AH156="Moderado"),AND(K156="Posible",AH156="Mayor"),AND(K156="Probable",AH156="Mayor"),AND(K156="Casi seguro",AH156="Mayor")),"Extremo",)))</f>
        <v>Extremo</v>
      </c>
      <c r="AK156" s="431">
        <v>2</v>
      </c>
      <c r="AL156" s="453" t="s">
        <v>623</v>
      </c>
      <c r="AM156" s="401" t="s">
        <v>200</v>
      </c>
      <c r="AN156" s="99">
        <f t="shared" si="86"/>
        <v>15</v>
      </c>
      <c r="AO156" s="401" t="s">
        <v>201</v>
      </c>
      <c r="AP156" s="99">
        <f t="shared" si="87"/>
        <v>15</v>
      </c>
      <c r="AQ156" s="401" t="s">
        <v>202</v>
      </c>
      <c r="AR156" s="100">
        <f t="shared" si="88"/>
        <v>15</v>
      </c>
      <c r="AS156" s="401" t="s">
        <v>235</v>
      </c>
      <c r="AT156" s="100">
        <f t="shared" si="89"/>
        <v>15</v>
      </c>
      <c r="AU156" s="401" t="s">
        <v>204</v>
      </c>
      <c r="AV156" s="100">
        <f t="shared" si="90"/>
        <v>15</v>
      </c>
      <c r="AW156" s="403" t="s">
        <v>205</v>
      </c>
      <c r="AX156" s="100">
        <f t="shared" si="91"/>
        <v>15</v>
      </c>
      <c r="AY156" s="403" t="s">
        <v>206</v>
      </c>
      <c r="AZ156" s="99">
        <f t="shared" si="92"/>
        <v>15</v>
      </c>
      <c r="BA156" s="101">
        <f>SUM(AN156,AP156,AR156,AT156,AV156,AX156,AZ156)</f>
        <v>105</v>
      </c>
      <c r="BB156" s="99" t="str">
        <f>IF(BA156&gt;=96,"Fuerte",IF(AND(BA156&gt;=86, BA156&lt;96),"Moderado",IF(BA156&lt;86,"Débil")))</f>
        <v>Fuerte</v>
      </c>
      <c r="BC156" s="99" t="s">
        <v>207</v>
      </c>
      <c r="BD156" s="99">
        <f>VALUE(IF(OR(AND(BB156="Fuerte",BC156="Fuerte")),"100",IF(OR(AND(BB156="Fuerte",BC156="Moderado"),AND(BB156="Moderado",BC156="Fuerte"),AND(BB156="Moderado",BC156="Moderado")),"50",IF(OR(AND(BB156="Fuerte",BC156="Débil"),AND(BB156="Moderado",BC156="Débil"),AND(BB156="Débil",BC156="Fuerte"),AND(BB156="Débil",BC156="Moderado"),AND(BB156="Débil",BC156="Débil")),"0",))))</f>
        <v>100</v>
      </c>
      <c r="BE156" s="102" t="str">
        <f>IF(BD156=100,"Fuerte",IF(BD156=50,"Moderado",IF(BD156=0,"Débil")))</f>
        <v>Fuerte</v>
      </c>
      <c r="BF156" s="401">
        <f>AVERAGE(BD156:BD161)</f>
        <v>100</v>
      </c>
      <c r="BG156" s="401" t="str">
        <f>IF(BF156=100,"Fuerte",IF(AND(BF156&lt;=99, BF156&gt;=50),"Moderado",IF(BF156&lt;50,"Débil")))</f>
        <v>Fuerte</v>
      </c>
      <c r="BH156" s="398">
        <f>IF(BG156="Fuerte",(J156-2),IF(BG156="Moderado",(J156-1), IF(BG156="Débil",((J156-0)))))</f>
        <v>1</v>
      </c>
      <c r="BI156" s="398" t="str">
        <f>IF(BH156&lt;=0,"",IF(BH156=1,"Rara vez",IF(BH156=2,"Improbable",IF(BH156=3,"Posible",IF(BH156=4,"Probable",IF(BH156=5,"Casi Seguro"))))))</f>
        <v>Rara vez</v>
      </c>
      <c r="BJ156" s="402">
        <f>IF(BI156="","",IF(BI156="Rara vez",0.2,IF(BI156="Improbable",0.4,IF(BI156="Posible",0.6,IF(BI156="Probable",0.8,IF(BI156="Casi seguro",1,))))))</f>
        <v>0.2</v>
      </c>
      <c r="BK156" s="449" t="str">
        <f>IFERROR(IF(AG156=5,"Moderado",IF(AG156=10,"Mayor",IF(AG156=20,"Catastrófico",0))),"")</f>
        <v>Mayor</v>
      </c>
      <c r="BL156" s="402">
        <f>IF(AH156="","",IF(AH156="Moderado",0.6,IF(AH156="Mayor",0.8,IF(AH156="Catastrófico",1,))))</f>
        <v>0.8</v>
      </c>
      <c r="BM156" s="448" t="str">
        <f>IF(OR(AND(KBI156="Rara vez",BK156="Moderado"),AND(BI156="Improbable",BK156="Moderado")),"Moderado",IF(OR(AND(BI156="Rara vez",BK156="Mayor"),AND(BI156="Improbable",BK156="Mayor"),AND(BI156="Posible",BK156="Moderado"),AND(BI156="Probable",BK156="Moderado")),"Alta",IF(OR(AND(BI156="Rara vez",BK156="Catastrófico"),AND(BI156="Improbable",BK156="Catastrófico"),AND(BI156="Posible",BK156="Catastrófico"),AND(BI156="Probable",BK156="Catastrófico"),AND(BI156="Casi seguro",BK156="Catastrófico"),AND(BI156="Posible",BK156="Moderado"),AND(BI156="Probable",BK156="Moderado"),AND(BI156="Casi seguro",BK156="Moderado"),AND(BI156="Posible",BK156="Mayor"),AND(BI156="Probable",BK156="Mayor"),AND(BI156="Casi seguro",BK156="Mayor")),"Extremo",)))</f>
        <v>Alta</v>
      </c>
      <c r="BN156" s="102"/>
      <c r="BO156" s="411" t="s">
        <v>624</v>
      </c>
      <c r="BP156" s="411" t="s">
        <v>621</v>
      </c>
      <c r="BQ156" s="411" t="s">
        <v>625</v>
      </c>
      <c r="BR156" s="411" t="s">
        <v>626</v>
      </c>
      <c r="BS156" s="411" t="s">
        <v>621</v>
      </c>
      <c r="BT156" s="103"/>
      <c r="BU156" s="103"/>
      <c r="BV156" s="87"/>
      <c r="BW156" s="97"/>
      <c r="BX156" s="139"/>
      <c r="BY156" s="139"/>
      <c r="BZ156" s="139"/>
      <c r="CA156" s="139"/>
      <c r="CB156" s="139"/>
      <c r="CC156" s="139"/>
      <c r="CD156" s="139"/>
      <c r="CE156" s="139"/>
      <c r="CF156" s="139"/>
      <c r="CG156" s="139"/>
      <c r="CH156" s="139"/>
      <c r="CI156" s="139"/>
      <c r="CJ156" s="139"/>
      <c r="CK156" s="139"/>
      <c r="CL156" s="139"/>
      <c r="CM156" s="139"/>
      <c r="CN156" s="139"/>
      <c r="CO156" s="139"/>
      <c r="CP156" s="139"/>
      <c r="CQ156" s="139"/>
    </row>
    <row r="157" spans="1:95" ht="16.5" customHeight="1">
      <c r="A157" s="414"/>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c r="AG157" s="399"/>
      <c r="AH157" s="399"/>
      <c r="AI157" s="399"/>
      <c r="AJ157" s="399"/>
      <c r="AK157" s="399"/>
      <c r="AL157" s="399"/>
      <c r="AM157" s="399"/>
      <c r="AN157" s="99" t="str">
        <f t="shared" si="86"/>
        <v/>
      </c>
      <c r="AO157" s="399"/>
      <c r="AP157" s="99" t="str">
        <f t="shared" si="87"/>
        <v/>
      </c>
      <c r="AQ157" s="399"/>
      <c r="AR157" s="100" t="str">
        <f t="shared" si="88"/>
        <v/>
      </c>
      <c r="AS157" s="399"/>
      <c r="AT157" s="100" t="str">
        <f t="shared" si="89"/>
        <v/>
      </c>
      <c r="AU157" s="399"/>
      <c r="AV157" s="100" t="str">
        <f t="shared" si="90"/>
        <v/>
      </c>
      <c r="AW157" s="399"/>
      <c r="AX157" s="100" t="str">
        <f t="shared" si="91"/>
        <v/>
      </c>
      <c r="AY157" s="399"/>
      <c r="AZ157" s="99" t="str">
        <f t="shared" si="92"/>
        <v/>
      </c>
      <c r="BA157" s="101"/>
      <c r="BB157" s="99"/>
      <c r="BC157" s="99"/>
      <c r="BD157" s="99"/>
      <c r="BE157" s="102"/>
      <c r="BF157" s="399"/>
      <c r="BG157" s="399"/>
      <c r="BH157" s="399"/>
      <c r="BI157" s="399"/>
      <c r="BJ157" s="399"/>
      <c r="BK157" s="399"/>
      <c r="BL157" s="399"/>
      <c r="BM157" s="399"/>
      <c r="BN157" s="102"/>
      <c r="BO157" s="399"/>
      <c r="BP157" s="399"/>
      <c r="BQ157" s="399"/>
      <c r="BR157" s="399"/>
      <c r="BS157" s="399"/>
      <c r="BT157" s="103"/>
      <c r="BU157" s="103"/>
      <c r="BV157" s="87"/>
      <c r="BW157" s="97"/>
      <c r="BX157" s="139"/>
      <c r="BY157" s="139"/>
      <c r="BZ157" s="139"/>
      <c r="CA157" s="139"/>
      <c r="CB157" s="139"/>
      <c r="CC157" s="139"/>
      <c r="CD157" s="139"/>
      <c r="CE157" s="139"/>
      <c r="CF157" s="139"/>
      <c r="CG157" s="139"/>
      <c r="CH157" s="139"/>
      <c r="CI157" s="139"/>
      <c r="CJ157" s="139"/>
      <c r="CK157" s="139"/>
      <c r="CL157" s="139"/>
      <c r="CM157" s="139"/>
      <c r="CN157" s="139"/>
      <c r="CO157" s="139"/>
      <c r="CP157" s="139"/>
      <c r="CQ157" s="139"/>
    </row>
    <row r="158" spans="1:95" ht="16.5" customHeight="1">
      <c r="A158" s="414"/>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c r="AG158" s="399"/>
      <c r="AH158" s="399"/>
      <c r="AI158" s="399"/>
      <c r="AJ158" s="399"/>
      <c r="AK158" s="399"/>
      <c r="AL158" s="399"/>
      <c r="AM158" s="399"/>
      <c r="AN158" s="99" t="str">
        <f t="shared" si="86"/>
        <v/>
      </c>
      <c r="AO158" s="399"/>
      <c r="AP158" s="99" t="str">
        <f t="shared" si="87"/>
        <v/>
      </c>
      <c r="AQ158" s="399"/>
      <c r="AR158" s="100" t="str">
        <f t="shared" si="88"/>
        <v/>
      </c>
      <c r="AS158" s="399"/>
      <c r="AT158" s="100" t="str">
        <f t="shared" si="89"/>
        <v/>
      </c>
      <c r="AU158" s="399"/>
      <c r="AV158" s="100" t="str">
        <f t="shared" si="90"/>
        <v/>
      </c>
      <c r="AW158" s="399"/>
      <c r="AX158" s="100" t="str">
        <f t="shared" si="91"/>
        <v/>
      </c>
      <c r="AY158" s="399"/>
      <c r="AZ158" s="99" t="str">
        <f t="shared" si="92"/>
        <v/>
      </c>
      <c r="BA158" s="101"/>
      <c r="BB158" s="99"/>
      <c r="BC158" s="99"/>
      <c r="BD158" s="99"/>
      <c r="BE158" s="102"/>
      <c r="BF158" s="399"/>
      <c r="BG158" s="399"/>
      <c r="BH158" s="399"/>
      <c r="BI158" s="399"/>
      <c r="BJ158" s="399"/>
      <c r="BK158" s="399"/>
      <c r="BL158" s="399"/>
      <c r="BM158" s="399"/>
      <c r="BN158" s="102"/>
      <c r="BO158" s="399"/>
      <c r="BP158" s="399"/>
      <c r="BQ158" s="399"/>
      <c r="BR158" s="399"/>
      <c r="BS158" s="399"/>
      <c r="BT158" s="103"/>
      <c r="BU158" s="103"/>
      <c r="BV158" s="87"/>
      <c r="BW158" s="97"/>
      <c r="BX158" s="139"/>
      <c r="BY158" s="139"/>
      <c r="BZ158" s="139"/>
      <c r="CA158" s="139"/>
      <c r="CB158" s="139"/>
      <c r="CC158" s="139"/>
      <c r="CD158" s="139"/>
      <c r="CE158" s="139"/>
      <c r="CF158" s="139"/>
      <c r="CG158" s="139"/>
      <c r="CH158" s="139"/>
      <c r="CI158" s="139"/>
      <c r="CJ158" s="139"/>
      <c r="CK158" s="139"/>
      <c r="CL158" s="139"/>
      <c r="CM158" s="139"/>
      <c r="CN158" s="139"/>
      <c r="CO158" s="139"/>
      <c r="CP158" s="139"/>
      <c r="CQ158" s="139"/>
    </row>
    <row r="159" spans="1:95" ht="16.5" customHeight="1">
      <c r="A159" s="414"/>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c r="AG159" s="399"/>
      <c r="AH159" s="399"/>
      <c r="AI159" s="399"/>
      <c r="AJ159" s="399"/>
      <c r="AK159" s="399"/>
      <c r="AL159" s="399"/>
      <c r="AM159" s="400"/>
      <c r="AN159" s="99" t="str">
        <f t="shared" si="86"/>
        <v/>
      </c>
      <c r="AO159" s="400"/>
      <c r="AP159" s="99" t="str">
        <f t="shared" si="87"/>
        <v/>
      </c>
      <c r="AQ159" s="400"/>
      <c r="AR159" s="100" t="str">
        <f t="shared" si="88"/>
        <v/>
      </c>
      <c r="AS159" s="400"/>
      <c r="AT159" s="100" t="str">
        <f t="shared" si="89"/>
        <v/>
      </c>
      <c r="AU159" s="400"/>
      <c r="AV159" s="100" t="str">
        <f t="shared" si="90"/>
        <v/>
      </c>
      <c r="AW159" s="400"/>
      <c r="AX159" s="100" t="str">
        <f t="shared" si="91"/>
        <v/>
      </c>
      <c r="AY159" s="400"/>
      <c r="AZ159" s="99" t="str">
        <f t="shared" si="92"/>
        <v/>
      </c>
      <c r="BA159" s="101"/>
      <c r="BB159" s="99"/>
      <c r="BC159" s="99"/>
      <c r="BD159" s="99"/>
      <c r="BE159" s="102"/>
      <c r="BF159" s="399"/>
      <c r="BG159" s="399"/>
      <c r="BH159" s="399"/>
      <c r="BI159" s="399"/>
      <c r="BJ159" s="399"/>
      <c r="BK159" s="399"/>
      <c r="BL159" s="399"/>
      <c r="BM159" s="399"/>
      <c r="BN159" s="102"/>
      <c r="BO159" s="399"/>
      <c r="BP159" s="400"/>
      <c r="BQ159" s="400"/>
      <c r="BR159" s="400"/>
      <c r="BS159" s="400"/>
      <c r="BT159" s="103"/>
      <c r="BU159" s="103"/>
      <c r="BV159" s="87"/>
      <c r="BW159" s="97"/>
      <c r="BX159" s="139"/>
      <c r="BY159" s="139"/>
      <c r="BZ159" s="139"/>
      <c r="CA159" s="139"/>
      <c r="CB159" s="139"/>
      <c r="CC159" s="139"/>
      <c r="CD159" s="139"/>
      <c r="CE159" s="139"/>
      <c r="CF159" s="139"/>
      <c r="CG159" s="139"/>
      <c r="CH159" s="139"/>
      <c r="CI159" s="139"/>
      <c r="CJ159" s="139"/>
      <c r="CK159" s="139"/>
      <c r="CL159" s="139"/>
      <c r="CM159" s="139"/>
      <c r="CN159" s="139"/>
      <c r="CO159" s="139"/>
      <c r="CP159" s="139"/>
      <c r="CQ159" s="139"/>
    </row>
    <row r="160" spans="1:95" ht="16.5" customHeight="1">
      <c r="A160" s="414"/>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c r="AG160" s="399"/>
      <c r="AH160" s="399"/>
      <c r="AI160" s="399"/>
      <c r="AJ160" s="399"/>
      <c r="AK160" s="399"/>
      <c r="AL160" s="399"/>
      <c r="AM160" s="99"/>
      <c r="AN160" s="99" t="str">
        <f t="shared" si="86"/>
        <v/>
      </c>
      <c r="AO160" s="99"/>
      <c r="AP160" s="99" t="str">
        <f t="shared" si="87"/>
        <v/>
      </c>
      <c r="AQ160" s="99"/>
      <c r="AR160" s="100" t="str">
        <f t="shared" si="88"/>
        <v/>
      </c>
      <c r="AS160" s="99"/>
      <c r="AT160" s="100" t="str">
        <f t="shared" si="89"/>
        <v/>
      </c>
      <c r="AU160" s="99"/>
      <c r="AV160" s="100" t="str">
        <f t="shared" si="90"/>
        <v/>
      </c>
      <c r="AW160" s="89"/>
      <c r="AX160" s="100" t="str">
        <f t="shared" si="91"/>
        <v/>
      </c>
      <c r="AY160" s="89"/>
      <c r="AZ160" s="99" t="str">
        <f t="shared" si="92"/>
        <v/>
      </c>
      <c r="BA160" s="101"/>
      <c r="BB160" s="99"/>
      <c r="BC160" s="99"/>
      <c r="BD160" s="99"/>
      <c r="BE160" s="102"/>
      <c r="BF160" s="399"/>
      <c r="BG160" s="399"/>
      <c r="BH160" s="399"/>
      <c r="BI160" s="399"/>
      <c r="BJ160" s="399"/>
      <c r="BK160" s="399"/>
      <c r="BL160" s="399"/>
      <c r="BM160" s="399"/>
      <c r="BN160" s="102"/>
      <c r="BO160" s="399"/>
      <c r="BP160" s="87"/>
      <c r="BQ160" s="87"/>
      <c r="BR160" s="87"/>
      <c r="BS160" s="87"/>
      <c r="BT160" s="103"/>
      <c r="BU160" s="103"/>
      <c r="BV160" s="87"/>
      <c r="BW160" s="97"/>
      <c r="BX160" s="139"/>
      <c r="BY160" s="139"/>
      <c r="BZ160" s="139"/>
      <c r="CA160" s="139"/>
      <c r="CB160" s="139"/>
      <c r="CC160" s="139"/>
      <c r="CD160" s="139"/>
      <c r="CE160" s="139"/>
      <c r="CF160" s="139"/>
      <c r="CG160" s="139"/>
      <c r="CH160" s="139"/>
      <c r="CI160" s="139"/>
      <c r="CJ160" s="139"/>
      <c r="CK160" s="139"/>
      <c r="CL160" s="139"/>
      <c r="CM160" s="139"/>
      <c r="CN160" s="139"/>
      <c r="CO160" s="139"/>
      <c r="CP160" s="139"/>
      <c r="CQ160" s="139"/>
    </row>
    <row r="161" spans="1:95" ht="16.5" customHeight="1">
      <c r="A161" s="414"/>
      <c r="B161" s="400"/>
      <c r="C161" s="400"/>
      <c r="D161" s="400"/>
      <c r="E161" s="400"/>
      <c r="F161" s="400"/>
      <c r="G161" s="400"/>
      <c r="H161" s="400"/>
      <c r="I161" s="400"/>
      <c r="J161" s="400"/>
      <c r="K161" s="400"/>
      <c r="L161" s="400"/>
      <c r="M161" s="400"/>
      <c r="N161" s="400"/>
      <c r="O161" s="400"/>
      <c r="P161" s="400"/>
      <c r="Q161" s="400"/>
      <c r="R161" s="400"/>
      <c r="S161" s="400"/>
      <c r="T161" s="400"/>
      <c r="U161" s="400"/>
      <c r="V161" s="400"/>
      <c r="W161" s="400"/>
      <c r="X161" s="400"/>
      <c r="Y161" s="400"/>
      <c r="Z161" s="400"/>
      <c r="AA161" s="400"/>
      <c r="AB161" s="400"/>
      <c r="AC161" s="400"/>
      <c r="AD161" s="400"/>
      <c r="AE161" s="400"/>
      <c r="AF161" s="400"/>
      <c r="AG161" s="400"/>
      <c r="AH161" s="400"/>
      <c r="AI161" s="400"/>
      <c r="AJ161" s="400"/>
      <c r="AK161" s="400"/>
      <c r="AL161" s="400"/>
      <c r="AM161" s="99"/>
      <c r="AN161" s="99" t="str">
        <f t="shared" si="86"/>
        <v/>
      </c>
      <c r="AO161" s="99"/>
      <c r="AP161" s="99" t="str">
        <f t="shared" si="87"/>
        <v/>
      </c>
      <c r="AQ161" s="99"/>
      <c r="AR161" s="100" t="str">
        <f t="shared" si="88"/>
        <v/>
      </c>
      <c r="AS161" s="99"/>
      <c r="AT161" s="100" t="str">
        <f t="shared" si="89"/>
        <v/>
      </c>
      <c r="AU161" s="99"/>
      <c r="AV161" s="100" t="str">
        <f t="shared" si="90"/>
        <v/>
      </c>
      <c r="AW161" s="89"/>
      <c r="AX161" s="100" t="str">
        <f t="shared" si="91"/>
        <v/>
      </c>
      <c r="AY161" s="89"/>
      <c r="AZ161" s="99" t="str">
        <f t="shared" si="92"/>
        <v/>
      </c>
      <c r="BA161" s="101"/>
      <c r="BB161" s="99"/>
      <c r="BC161" s="99"/>
      <c r="BD161" s="99"/>
      <c r="BE161" s="102"/>
      <c r="BF161" s="400"/>
      <c r="BG161" s="400"/>
      <c r="BH161" s="400"/>
      <c r="BI161" s="400"/>
      <c r="BJ161" s="400"/>
      <c r="BK161" s="400"/>
      <c r="BL161" s="400"/>
      <c r="BM161" s="400"/>
      <c r="BN161" s="102"/>
      <c r="BO161" s="400"/>
      <c r="BP161" s="87"/>
      <c r="BQ161" s="87"/>
      <c r="BR161" s="87"/>
      <c r="BS161" s="87"/>
      <c r="BT161" s="103"/>
      <c r="BU161" s="103"/>
      <c r="BV161" s="87"/>
      <c r="BW161" s="97"/>
      <c r="BX161" s="139"/>
      <c r="BY161" s="139"/>
      <c r="BZ161" s="139"/>
      <c r="CA161" s="139"/>
      <c r="CB161" s="139"/>
      <c r="CC161" s="139"/>
      <c r="CD161" s="139"/>
      <c r="CE161" s="139"/>
      <c r="CF161" s="139"/>
      <c r="CG161" s="139"/>
      <c r="CH161" s="139"/>
      <c r="CI161" s="139"/>
      <c r="CJ161" s="139"/>
      <c r="CK161" s="139"/>
      <c r="CL161" s="139"/>
      <c r="CM161" s="139"/>
      <c r="CN161" s="139"/>
      <c r="CO161" s="139"/>
      <c r="CP161" s="139"/>
      <c r="CQ161" s="139"/>
    </row>
    <row r="162" spans="1:95" ht="16.5" customHeight="1">
      <c r="A162" s="92"/>
      <c r="B162" s="92"/>
      <c r="C162" s="92"/>
      <c r="D162" s="92"/>
      <c r="E162" s="92"/>
      <c r="F162" s="92"/>
      <c r="G162" s="139"/>
      <c r="H162" s="167"/>
      <c r="I162" s="167"/>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c r="BL162" s="139"/>
      <c r="BM162" s="139"/>
      <c r="BN162" s="139"/>
      <c r="BO162" s="139"/>
      <c r="BP162" s="139"/>
      <c r="BQ162" s="139"/>
      <c r="BR162" s="139"/>
      <c r="BS162" s="139"/>
      <c r="BT162" s="139"/>
      <c r="BU162" s="139"/>
      <c r="BV162" s="139"/>
      <c r="BW162" s="139"/>
      <c r="BX162" s="139"/>
      <c r="BY162" s="139"/>
      <c r="BZ162" s="139"/>
      <c r="CA162" s="139"/>
      <c r="CB162" s="139"/>
      <c r="CC162" s="139"/>
      <c r="CD162" s="139"/>
      <c r="CE162" s="139"/>
      <c r="CF162" s="139"/>
      <c r="CG162" s="139"/>
      <c r="CH162" s="139"/>
      <c r="CI162" s="139"/>
      <c r="CJ162" s="139"/>
      <c r="CK162" s="139"/>
      <c r="CL162" s="139"/>
      <c r="CM162" s="139"/>
      <c r="CN162" s="139"/>
      <c r="CO162" s="139"/>
      <c r="CP162" s="139"/>
      <c r="CQ162" s="139"/>
    </row>
    <row r="163" spans="1:95" ht="16.5" customHeight="1">
      <c r="A163" s="92"/>
      <c r="B163" s="92"/>
      <c r="C163" s="92"/>
      <c r="D163" s="92"/>
      <c r="E163" s="92"/>
      <c r="F163" s="92"/>
      <c r="G163" s="139"/>
      <c r="H163" s="167"/>
      <c r="I163" s="167"/>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39"/>
      <c r="BM163" s="139"/>
      <c r="BN163" s="139"/>
      <c r="BO163" s="139"/>
      <c r="BP163" s="139"/>
      <c r="BQ163" s="139"/>
      <c r="BR163" s="139"/>
      <c r="BS163" s="139"/>
      <c r="BT163" s="139"/>
      <c r="BU163" s="139"/>
      <c r="BV163" s="139"/>
      <c r="BW163" s="139"/>
      <c r="BX163" s="139"/>
      <c r="BY163" s="139"/>
      <c r="BZ163" s="139"/>
      <c r="CA163" s="139"/>
      <c r="CB163" s="139"/>
      <c r="CC163" s="139"/>
      <c r="CD163" s="139"/>
      <c r="CE163" s="139"/>
      <c r="CF163" s="139"/>
      <c r="CG163" s="139"/>
      <c r="CH163" s="139"/>
      <c r="CI163" s="139"/>
      <c r="CJ163" s="139"/>
      <c r="CK163" s="139"/>
      <c r="CL163" s="139"/>
      <c r="CM163" s="139"/>
      <c r="CN163" s="139"/>
      <c r="CO163" s="139"/>
      <c r="CP163" s="139"/>
      <c r="CQ163" s="139"/>
    </row>
    <row r="164" spans="1:95" ht="16.5" customHeight="1">
      <c r="A164" s="92"/>
      <c r="B164" s="92"/>
      <c r="C164" s="92"/>
      <c r="D164" s="92"/>
      <c r="E164" s="92"/>
      <c r="F164" s="92"/>
      <c r="G164" s="139"/>
      <c r="H164" s="167"/>
      <c r="I164" s="167"/>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39"/>
      <c r="BR164" s="139"/>
      <c r="BS164" s="139"/>
      <c r="BT164" s="139"/>
      <c r="BU164" s="139"/>
      <c r="BV164" s="139"/>
      <c r="BW164" s="139"/>
      <c r="BX164" s="139"/>
      <c r="BY164" s="139"/>
      <c r="BZ164" s="139"/>
      <c r="CA164" s="139"/>
      <c r="CB164" s="139"/>
      <c r="CC164" s="139"/>
      <c r="CD164" s="139"/>
      <c r="CE164" s="139"/>
      <c r="CF164" s="139"/>
      <c r="CG164" s="139"/>
      <c r="CH164" s="139"/>
      <c r="CI164" s="139"/>
      <c r="CJ164" s="139"/>
      <c r="CK164" s="139"/>
      <c r="CL164" s="139"/>
      <c r="CM164" s="139"/>
      <c r="CN164" s="139"/>
      <c r="CO164" s="139"/>
      <c r="CP164" s="139"/>
      <c r="CQ164" s="139"/>
    </row>
    <row r="165" spans="1:95" ht="16.5" customHeight="1">
      <c r="A165" s="92"/>
      <c r="B165" s="92"/>
      <c r="C165" s="92"/>
      <c r="D165" s="92"/>
      <c r="E165" s="92"/>
      <c r="F165" s="92"/>
      <c r="G165" s="139"/>
      <c r="H165" s="167"/>
      <c r="I165" s="167"/>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39"/>
      <c r="BC165" s="139"/>
      <c r="BD165" s="139"/>
      <c r="BE165" s="139"/>
      <c r="BF165" s="139"/>
      <c r="BG165" s="139"/>
      <c r="BH165" s="139"/>
      <c r="BI165" s="139"/>
      <c r="BJ165" s="139"/>
      <c r="BK165" s="139"/>
      <c r="BL165" s="139"/>
      <c r="BM165" s="139"/>
      <c r="BN165" s="139"/>
      <c r="BO165" s="139"/>
      <c r="BP165" s="139"/>
      <c r="BQ165" s="139"/>
      <c r="BR165" s="139"/>
      <c r="BS165" s="139"/>
      <c r="BT165" s="139"/>
      <c r="BU165" s="139"/>
      <c r="BV165" s="139"/>
      <c r="BW165" s="139"/>
      <c r="BX165" s="139"/>
      <c r="BY165" s="139"/>
      <c r="BZ165" s="139"/>
      <c r="CA165" s="139"/>
      <c r="CB165" s="139"/>
      <c r="CC165" s="139"/>
      <c r="CD165" s="139"/>
      <c r="CE165" s="139"/>
      <c r="CF165" s="139"/>
      <c r="CG165" s="139"/>
      <c r="CH165" s="139"/>
      <c r="CI165" s="139"/>
      <c r="CJ165" s="139"/>
      <c r="CK165" s="139"/>
      <c r="CL165" s="139"/>
      <c r="CM165" s="139"/>
      <c r="CN165" s="139"/>
      <c r="CO165" s="139"/>
      <c r="CP165" s="139"/>
      <c r="CQ165" s="139"/>
    </row>
    <row r="166" spans="1:95" ht="16.5" customHeight="1">
      <c r="A166" s="92"/>
      <c r="B166" s="92"/>
      <c r="C166" s="92"/>
      <c r="D166" s="92"/>
      <c r="E166" s="92"/>
      <c r="F166" s="92"/>
      <c r="G166" s="139"/>
      <c r="H166" s="167"/>
      <c r="I166" s="167"/>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39"/>
      <c r="BM166" s="139"/>
      <c r="BN166" s="139"/>
      <c r="BO166" s="139"/>
      <c r="BP166" s="139"/>
      <c r="BQ166" s="139"/>
      <c r="BR166" s="139"/>
      <c r="BS166" s="139"/>
      <c r="BT166" s="139"/>
      <c r="BU166" s="139"/>
      <c r="BV166" s="139"/>
      <c r="BW166" s="139"/>
      <c r="BX166" s="139"/>
      <c r="BY166" s="139"/>
      <c r="BZ166" s="139"/>
      <c r="CA166" s="139"/>
      <c r="CB166" s="139"/>
      <c r="CC166" s="139"/>
      <c r="CD166" s="139"/>
      <c r="CE166" s="139"/>
      <c r="CF166" s="139"/>
      <c r="CG166" s="139"/>
      <c r="CH166" s="139"/>
      <c r="CI166" s="139"/>
      <c r="CJ166" s="139"/>
      <c r="CK166" s="139"/>
      <c r="CL166" s="139"/>
      <c r="CM166" s="139"/>
      <c r="CN166" s="139"/>
      <c r="CO166" s="139"/>
      <c r="CP166" s="139"/>
      <c r="CQ166" s="139"/>
    </row>
    <row r="167" spans="1:95" ht="16.5" customHeight="1">
      <c r="A167" s="92"/>
      <c r="B167" s="92"/>
      <c r="C167" s="92"/>
      <c r="D167" s="92"/>
      <c r="E167" s="92"/>
      <c r="F167" s="92"/>
      <c r="G167" s="139"/>
      <c r="H167" s="167"/>
      <c r="I167" s="167"/>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c r="BL167" s="139"/>
      <c r="BM167" s="139"/>
      <c r="BN167" s="139"/>
      <c r="BO167" s="139"/>
      <c r="BP167" s="139"/>
      <c r="BQ167" s="139"/>
      <c r="BR167" s="139"/>
      <c r="BS167" s="139"/>
      <c r="BT167" s="139"/>
      <c r="BU167" s="139"/>
      <c r="BV167" s="139"/>
      <c r="BW167" s="139"/>
      <c r="BX167" s="139"/>
      <c r="BY167" s="139"/>
      <c r="BZ167" s="139"/>
      <c r="CA167" s="139"/>
      <c r="CB167" s="139"/>
      <c r="CC167" s="139"/>
      <c r="CD167" s="139"/>
      <c r="CE167" s="139"/>
      <c r="CF167" s="139"/>
      <c r="CG167" s="139"/>
      <c r="CH167" s="139"/>
      <c r="CI167" s="139"/>
      <c r="CJ167" s="139"/>
      <c r="CK167" s="139"/>
      <c r="CL167" s="139"/>
      <c r="CM167" s="139"/>
      <c r="CN167" s="139"/>
      <c r="CO167" s="139"/>
      <c r="CP167" s="139"/>
      <c r="CQ167" s="139"/>
    </row>
    <row r="168" spans="1:95" ht="16.5" customHeight="1">
      <c r="A168" s="92"/>
      <c r="B168" s="168" t="s">
        <v>627</v>
      </c>
      <c r="C168" s="92"/>
      <c r="D168" s="92"/>
      <c r="E168" s="92"/>
      <c r="F168" s="92"/>
      <c r="G168" s="139"/>
      <c r="H168" s="167"/>
      <c r="I168" s="167"/>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39"/>
      <c r="BF168" s="139"/>
      <c r="BG168" s="139"/>
      <c r="BH168" s="139"/>
      <c r="BI168" s="139"/>
      <c r="BJ168" s="139"/>
      <c r="BK168" s="139"/>
      <c r="BL168" s="139"/>
      <c r="BM168" s="139"/>
      <c r="BN168" s="139"/>
      <c r="BO168" s="139"/>
      <c r="BP168" s="139"/>
      <c r="BQ168" s="139"/>
      <c r="BR168" s="139"/>
      <c r="BS168" s="139"/>
      <c r="BT168" s="139"/>
      <c r="BU168" s="139"/>
      <c r="BV168" s="139"/>
      <c r="BW168" s="139"/>
      <c r="BX168" s="139"/>
      <c r="BY168" s="139"/>
      <c r="BZ168" s="139"/>
      <c r="CA168" s="139"/>
      <c r="CB168" s="139"/>
      <c r="CC168" s="139"/>
      <c r="CD168" s="139"/>
      <c r="CE168" s="139"/>
      <c r="CF168" s="139"/>
      <c r="CG168" s="139"/>
      <c r="CH168" s="139"/>
      <c r="CI168" s="139"/>
      <c r="CJ168" s="139"/>
      <c r="CK168" s="139"/>
      <c r="CL168" s="139"/>
      <c r="CM168" s="139"/>
      <c r="CN168" s="139"/>
      <c r="CO168" s="139"/>
      <c r="CP168" s="139"/>
      <c r="CQ168" s="139"/>
    </row>
    <row r="169" spans="1:95" ht="16.5" customHeight="1">
      <c r="A169" s="92"/>
      <c r="B169" s="169" t="s">
        <v>628</v>
      </c>
      <c r="C169" s="92"/>
      <c r="D169" s="92"/>
      <c r="E169" s="92"/>
      <c r="F169" s="92"/>
      <c r="G169" s="139"/>
      <c r="H169" s="167"/>
      <c r="I169" s="167"/>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39"/>
      <c r="BM169" s="139"/>
      <c r="BN169" s="139"/>
      <c r="BO169" s="139"/>
      <c r="BP169" s="139"/>
      <c r="BQ169" s="139"/>
      <c r="BR169" s="139"/>
      <c r="BS169" s="139"/>
      <c r="BT169" s="139"/>
      <c r="BU169" s="139"/>
      <c r="BV169" s="139"/>
      <c r="BW169" s="139"/>
      <c r="BX169" s="139"/>
      <c r="BY169" s="139"/>
      <c r="BZ169" s="139"/>
      <c r="CA169" s="139"/>
      <c r="CB169" s="139"/>
      <c r="CC169" s="139"/>
      <c r="CD169" s="139"/>
      <c r="CE169" s="139"/>
      <c r="CF169" s="139"/>
      <c r="CG169" s="139"/>
      <c r="CH169" s="139"/>
      <c r="CI169" s="139"/>
      <c r="CJ169" s="139"/>
      <c r="CK169" s="139"/>
      <c r="CL169" s="139"/>
      <c r="CM169" s="139"/>
      <c r="CN169" s="139"/>
      <c r="CO169" s="139"/>
      <c r="CP169" s="139"/>
      <c r="CQ169" s="139"/>
    </row>
    <row r="170" spans="1:95" ht="16.5" customHeight="1">
      <c r="A170" s="92"/>
      <c r="B170" s="92"/>
      <c r="C170" s="92"/>
      <c r="D170" s="92"/>
      <c r="E170" s="92"/>
      <c r="F170" s="92"/>
      <c r="G170" s="139"/>
      <c r="H170" s="167"/>
      <c r="I170" s="167"/>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c r="BL170" s="139"/>
      <c r="BM170" s="139"/>
      <c r="BN170" s="139"/>
      <c r="BO170" s="139"/>
      <c r="BP170" s="139"/>
      <c r="BQ170" s="139"/>
      <c r="BR170" s="139"/>
      <c r="BS170" s="139"/>
      <c r="BT170" s="139"/>
      <c r="BU170" s="139"/>
      <c r="BV170" s="139"/>
      <c r="BW170" s="139"/>
      <c r="BX170" s="139"/>
      <c r="BY170" s="139"/>
      <c r="BZ170" s="139"/>
      <c r="CA170" s="139"/>
      <c r="CB170" s="139"/>
      <c r="CC170" s="139"/>
      <c r="CD170" s="139"/>
      <c r="CE170" s="139"/>
      <c r="CF170" s="139"/>
      <c r="CG170" s="139"/>
      <c r="CH170" s="139"/>
      <c r="CI170" s="139"/>
      <c r="CJ170" s="139"/>
      <c r="CK170" s="139"/>
      <c r="CL170" s="139"/>
      <c r="CM170" s="139"/>
      <c r="CN170" s="139"/>
      <c r="CO170" s="139"/>
      <c r="CP170" s="139"/>
      <c r="CQ170" s="139"/>
    </row>
    <row r="171" spans="1:95" ht="16.5" customHeight="1">
      <c r="A171" s="92"/>
      <c r="B171" s="92"/>
      <c r="C171" s="92"/>
      <c r="D171" s="92"/>
      <c r="E171" s="92"/>
      <c r="F171" s="92"/>
      <c r="G171" s="139"/>
      <c r="H171" s="167"/>
      <c r="I171" s="167"/>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c r="BL171" s="139"/>
      <c r="BM171" s="139"/>
      <c r="BN171" s="139"/>
      <c r="BO171" s="139"/>
      <c r="BP171" s="139"/>
      <c r="BQ171" s="139"/>
      <c r="BR171" s="139"/>
      <c r="BS171" s="139"/>
      <c r="BT171" s="139"/>
      <c r="BU171" s="139"/>
      <c r="BV171" s="139"/>
      <c r="BW171" s="139"/>
      <c r="BX171" s="139"/>
      <c r="BY171" s="139"/>
      <c r="BZ171" s="139"/>
      <c r="CA171" s="139"/>
      <c r="CB171" s="139"/>
      <c r="CC171" s="139"/>
      <c r="CD171" s="139"/>
      <c r="CE171" s="139"/>
      <c r="CF171" s="139"/>
      <c r="CG171" s="139"/>
      <c r="CH171" s="139"/>
      <c r="CI171" s="139"/>
      <c r="CJ171" s="139"/>
      <c r="CK171" s="139"/>
      <c r="CL171" s="139"/>
      <c r="CM171" s="139"/>
      <c r="CN171" s="139"/>
      <c r="CO171" s="139"/>
      <c r="CP171" s="139"/>
      <c r="CQ171" s="139"/>
    </row>
    <row r="172" spans="1:95" ht="16.5" customHeight="1">
      <c r="A172" s="92"/>
      <c r="B172" s="92"/>
      <c r="C172" s="92"/>
      <c r="D172" s="92"/>
      <c r="E172" s="92"/>
      <c r="F172" s="92"/>
      <c r="G172" s="139"/>
      <c r="H172" s="167"/>
      <c r="I172" s="167"/>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M172" s="139"/>
      <c r="BN172" s="139"/>
      <c r="BO172" s="139"/>
      <c r="BP172" s="139"/>
      <c r="BQ172" s="139"/>
      <c r="BR172" s="139"/>
      <c r="BS172" s="139"/>
      <c r="BT172" s="139"/>
      <c r="BU172" s="139"/>
      <c r="BV172" s="139"/>
      <c r="BW172" s="139"/>
      <c r="BX172" s="139"/>
      <c r="BY172" s="139"/>
      <c r="BZ172" s="139"/>
      <c r="CA172" s="139"/>
      <c r="CB172" s="139"/>
      <c r="CC172" s="139"/>
      <c r="CD172" s="139"/>
      <c r="CE172" s="139"/>
      <c r="CF172" s="139"/>
      <c r="CG172" s="139"/>
      <c r="CH172" s="139"/>
      <c r="CI172" s="139"/>
      <c r="CJ172" s="139"/>
      <c r="CK172" s="139"/>
      <c r="CL172" s="139"/>
      <c r="CM172" s="139"/>
      <c r="CN172" s="139"/>
      <c r="CO172" s="139"/>
      <c r="CP172" s="139"/>
      <c r="CQ172" s="139"/>
    </row>
    <row r="173" spans="1:95" ht="16.5" customHeight="1">
      <c r="A173" s="92"/>
      <c r="B173" s="92"/>
      <c r="C173" s="92"/>
      <c r="D173" s="92"/>
      <c r="E173" s="92"/>
      <c r="F173" s="92"/>
      <c r="G173" s="139"/>
      <c r="H173" s="167"/>
      <c r="I173" s="167"/>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c r="BW173" s="139"/>
      <c r="BX173" s="139"/>
      <c r="BY173" s="139"/>
      <c r="BZ173" s="139"/>
      <c r="CA173" s="139"/>
      <c r="CB173" s="139"/>
      <c r="CC173" s="139"/>
      <c r="CD173" s="139"/>
      <c r="CE173" s="139"/>
      <c r="CF173" s="139"/>
      <c r="CG173" s="139"/>
      <c r="CH173" s="139"/>
      <c r="CI173" s="139"/>
      <c r="CJ173" s="139"/>
      <c r="CK173" s="139"/>
      <c r="CL173" s="139"/>
      <c r="CM173" s="139"/>
      <c r="CN173" s="139"/>
      <c r="CO173" s="139"/>
      <c r="CP173" s="139"/>
      <c r="CQ173" s="139"/>
    </row>
    <row r="174" spans="1:95" ht="16.5" customHeight="1">
      <c r="A174" s="92"/>
      <c r="B174" s="92"/>
      <c r="C174" s="92"/>
      <c r="D174" s="92"/>
      <c r="E174" s="92"/>
      <c r="F174" s="92"/>
      <c r="G174" s="139"/>
      <c r="H174" s="167"/>
      <c r="I174" s="167"/>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c r="BL174" s="139"/>
      <c r="BM174" s="139"/>
      <c r="BN174" s="139"/>
      <c r="BO174" s="139"/>
      <c r="BP174" s="139"/>
      <c r="BQ174" s="139"/>
      <c r="BR174" s="139"/>
      <c r="BS174" s="139"/>
      <c r="BT174" s="139"/>
      <c r="BU174" s="139"/>
      <c r="BV174" s="139"/>
      <c r="BW174" s="139"/>
      <c r="BX174" s="139"/>
      <c r="BY174" s="139"/>
      <c r="BZ174" s="139"/>
      <c r="CA174" s="139"/>
      <c r="CB174" s="139"/>
      <c r="CC174" s="139"/>
      <c r="CD174" s="139"/>
      <c r="CE174" s="139"/>
      <c r="CF174" s="139"/>
      <c r="CG174" s="139"/>
      <c r="CH174" s="139"/>
      <c r="CI174" s="139"/>
      <c r="CJ174" s="139"/>
      <c r="CK174" s="139"/>
      <c r="CL174" s="139"/>
      <c r="CM174" s="139"/>
      <c r="CN174" s="139"/>
      <c r="CO174" s="139"/>
      <c r="CP174" s="139"/>
      <c r="CQ174" s="139"/>
    </row>
    <row r="175" spans="1:95" ht="16.5" customHeight="1">
      <c r="A175" s="92"/>
      <c r="B175" s="92"/>
      <c r="C175" s="92"/>
      <c r="D175" s="92"/>
      <c r="E175" s="92"/>
      <c r="F175" s="92"/>
      <c r="G175" s="139"/>
      <c r="H175" s="167"/>
      <c r="I175" s="167"/>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39"/>
      <c r="BQ175" s="139"/>
      <c r="BR175" s="139"/>
      <c r="BS175" s="139"/>
      <c r="BT175" s="139"/>
      <c r="BU175" s="139"/>
      <c r="BV175" s="139"/>
      <c r="BW175" s="139"/>
      <c r="BX175" s="139"/>
      <c r="BY175" s="139"/>
      <c r="BZ175" s="139"/>
      <c r="CA175" s="139"/>
      <c r="CB175" s="139"/>
      <c r="CC175" s="139"/>
      <c r="CD175" s="139"/>
      <c r="CE175" s="139"/>
      <c r="CF175" s="139"/>
      <c r="CG175" s="139"/>
      <c r="CH175" s="139"/>
      <c r="CI175" s="139"/>
      <c r="CJ175" s="139"/>
      <c r="CK175" s="139"/>
      <c r="CL175" s="139"/>
      <c r="CM175" s="139"/>
      <c r="CN175" s="139"/>
      <c r="CO175" s="139"/>
      <c r="CP175" s="139"/>
      <c r="CQ175" s="139"/>
    </row>
    <row r="176" spans="1:95" ht="16.5" customHeight="1">
      <c r="A176" s="92"/>
      <c r="B176" s="92"/>
      <c r="C176" s="92"/>
      <c r="D176" s="92"/>
      <c r="E176" s="92"/>
      <c r="F176" s="92"/>
      <c r="G176" s="139"/>
      <c r="H176" s="167"/>
      <c r="I176" s="167"/>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39"/>
      <c r="BQ176" s="139"/>
      <c r="BR176" s="139"/>
      <c r="BS176" s="139"/>
      <c r="BT176" s="139"/>
      <c r="BU176" s="139"/>
      <c r="BV176" s="139"/>
      <c r="BW176" s="139"/>
      <c r="BX176" s="139"/>
      <c r="BY176" s="139"/>
      <c r="BZ176" s="139"/>
      <c r="CA176" s="139"/>
      <c r="CB176" s="139"/>
      <c r="CC176" s="139"/>
      <c r="CD176" s="139"/>
      <c r="CE176" s="139"/>
      <c r="CF176" s="139"/>
      <c r="CG176" s="139"/>
      <c r="CH176" s="139"/>
      <c r="CI176" s="139"/>
      <c r="CJ176" s="139"/>
      <c r="CK176" s="139"/>
      <c r="CL176" s="139"/>
      <c r="CM176" s="139"/>
      <c r="CN176" s="139"/>
      <c r="CO176" s="139"/>
      <c r="CP176" s="139"/>
      <c r="CQ176" s="139"/>
    </row>
    <row r="177" spans="1:95" ht="16.5" customHeight="1">
      <c r="A177" s="92"/>
      <c r="B177" s="92"/>
      <c r="C177" s="92"/>
      <c r="D177" s="92"/>
      <c r="E177" s="92"/>
      <c r="F177" s="92"/>
      <c r="G177" s="139"/>
      <c r="H177" s="167"/>
      <c r="I177" s="167"/>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c r="AW177" s="139"/>
      <c r="AX177" s="139"/>
      <c r="AY177" s="139"/>
      <c r="AZ177" s="139"/>
      <c r="BA177" s="139"/>
      <c r="BB177" s="139"/>
      <c r="BC177" s="139"/>
      <c r="BD177" s="139"/>
      <c r="BE177" s="139"/>
      <c r="BF177" s="139"/>
      <c r="BG177" s="139"/>
      <c r="BH177" s="139"/>
      <c r="BI177" s="139"/>
      <c r="BJ177" s="139"/>
      <c r="BK177" s="139"/>
      <c r="BL177" s="139"/>
      <c r="BM177" s="139"/>
      <c r="BN177" s="139"/>
      <c r="BO177" s="139"/>
      <c r="BP177" s="139"/>
      <c r="BQ177" s="139"/>
      <c r="BR177" s="139"/>
      <c r="BS177" s="139"/>
      <c r="BT177" s="139"/>
      <c r="BU177" s="139"/>
      <c r="BV177" s="139"/>
      <c r="BW177" s="139"/>
      <c r="BX177" s="139"/>
      <c r="BY177" s="139"/>
      <c r="BZ177" s="139"/>
      <c r="CA177" s="139"/>
      <c r="CB177" s="139"/>
      <c r="CC177" s="139"/>
      <c r="CD177" s="139"/>
      <c r="CE177" s="139"/>
      <c r="CF177" s="139"/>
      <c r="CG177" s="139"/>
      <c r="CH177" s="139"/>
      <c r="CI177" s="139"/>
      <c r="CJ177" s="139"/>
      <c r="CK177" s="139"/>
      <c r="CL177" s="139"/>
      <c r="CM177" s="139"/>
      <c r="CN177" s="139"/>
      <c r="CO177" s="139"/>
      <c r="CP177" s="139"/>
      <c r="CQ177" s="139"/>
    </row>
    <row r="178" spans="1:95" ht="16.5" customHeight="1">
      <c r="A178" s="92"/>
      <c r="B178" s="92"/>
      <c r="C178" s="92"/>
      <c r="D178" s="92"/>
      <c r="E178" s="92"/>
      <c r="F178" s="92"/>
      <c r="G178" s="139"/>
      <c r="H178" s="167"/>
      <c r="I178" s="167"/>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39"/>
      <c r="BW178" s="139"/>
      <c r="BX178" s="139"/>
      <c r="BY178" s="139"/>
      <c r="BZ178" s="139"/>
      <c r="CA178" s="139"/>
      <c r="CB178" s="139"/>
      <c r="CC178" s="139"/>
      <c r="CD178" s="139"/>
      <c r="CE178" s="139"/>
      <c r="CF178" s="139"/>
      <c r="CG178" s="139"/>
      <c r="CH178" s="139"/>
      <c r="CI178" s="139"/>
      <c r="CJ178" s="139"/>
      <c r="CK178" s="139"/>
      <c r="CL178" s="139"/>
      <c r="CM178" s="139"/>
      <c r="CN178" s="139"/>
      <c r="CO178" s="139"/>
      <c r="CP178" s="139"/>
      <c r="CQ178" s="139"/>
    </row>
    <row r="179" spans="1:95" ht="16.5" customHeight="1">
      <c r="A179" s="92"/>
      <c r="B179" s="92"/>
      <c r="C179" s="92"/>
      <c r="D179" s="92"/>
      <c r="E179" s="92"/>
      <c r="F179" s="92"/>
      <c r="G179" s="139"/>
      <c r="H179" s="167"/>
      <c r="I179" s="167"/>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BZ179" s="139"/>
      <c r="CA179" s="139"/>
      <c r="CB179" s="139"/>
      <c r="CC179" s="139"/>
      <c r="CD179" s="139"/>
      <c r="CE179" s="139"/>
      <c r="CF179" s="139"/>
      <c r="CG179" s="139"/>
      <c r="CH179" s="139"/>
      <c r="CI179" s="139"/>
      <c r="CJ179" s="139"/>
      <c r="CK179" s="139"/>
      <c r="CL179" s="139"/>
      <c r="CM179" s="139"/>
      <c r="CN179" s="139"/>
      <c r="CO179" s="139"/>
      <c r="CP179" s="139"/>
      <c r="CQ179" s="139"/>
    </row>
    <row r="180" spans="1:95" ht="16.5" customHeight="1">
      <c r="A180" s="92"/>
      <c r="B180" s="92"/>
      <c r="C180" s="92"/>
      <c r="D180" s="92"/>
      <c r="E180" s="92"/>
      <c r="F180" s="92"/>
      <c r="G180" s="139"/>
      <c r="H180" s="167"/>
      <c r="I180" s="167"/>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39"/>
      <c r="BI180" s="139"/>
      <c r="BJ180" s="139"/>
      <c r="BK180" s="139"/>
      <c r="BL180" s="139"/>
      <c r="BM180" s="139"/>
      <c r="BN180" s="139"/>
      <c r="BO180" s="139"/>
      <c r="BP180" s="139"/>
      <c r="BQ180" s="139"/>
      <c r="BR180" s="139"/>
      <c r="BS180" s="139"/>
      <c r="BT180" s="139"/>
      <c r="BU180" s="139"/>
      <c r="BV180" s="139"/>
      <c r="BW180" s="139"/>
      <c r="BX180" s="139"/>
      <c r="BY180" s="139"/>
      <c r="BZ180" s="139"/>
      <c r="CA180" s="139"/>
      <c r="CB180" s="139"/>
      <c r="CC180" s="139"/>
      <c r="CD180" s="139"/>
      <c r="CE180" s="139"/>
      <c r="CF180" s="139"/>
      <c r="CG180" s="139"/>
      <c r="CH180" s="139"/>
      <c r="CI180" s="139"/>
      <c r="CJ180" s="139"/>
      <c r="CK180" s="139"/>
      <c r="CL180" s="139"/>
      <c r="CM180" s="139"/>
      <c r="CN180" s="139"/>
      <c r="CO180" s="139"/>
      <c r="CP180" s="139"/>
      <c r="CQ180" s="139"/>
    </row>
    <row r="181" spans="1:95" ht="16.5" customHeight="1">
      <c r="A181" s="92"/>
      <c r="B181" s="92"/>
      <c r="C181" s="92"/>
      <c r="D181" s="92"/>
      <c r="E181" s="92"/>
      <c r="F181" s="92"/>
      <c r="G181" s="139"/>
      <c r="H181" s="167"/>
      <c r="I181" s="167"/>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39"/>
      <c r="BW181" s="139"/>
      <c r="BX181" s="139"/>
      <c r="BY181" s="139"/>
      <c r="BZ181" s="139"/>
      <c r="CA181" s="139"/>
      <c r="CB181" s="139"/>
      <c r="CC181" s="139"/>
      <c r="CD181" s="139"/>
      <c r="CE181" s="139"/>
      <c r="CF181" s="139"/>
      <c r="CG181" s="139"/>
      <c r="CH181" s="139"/>
      <c r="CI181" s="139"/>
      <c r="CJ181" s="139"/>
      <c r="CK181" s="139"/>
      <c r="CL181" s="139"/>
      <c r="CM181" s="139"/>
      <c r="CN181" s="139"/>
      <c r="CO181" s="139"/>
      <c r="CP181" s="139"/>
      <c r="CQ181" s="139"/>
    </row>
    <row r="182" spans="1:95" ht="16.5" customHeight="1">
      <c r="A182" s="92"/>
      <c r="B182" s="92"/>
      <c r="C182" s="92"/>
      <c r="D182" s="92"/>
      <c r="E182" s="92"/>
      <c r="F182" s="92"/>
      <c r="G182" s="139"/>
      <c r="H182" s="167"/>
      <c r="I182" s="167"/>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39"/>
      <c r="BI182" s="139"/>
      <c r="BJ182" s="139"/>
      <c r="BK182" s="139"/>
      <c r="BL182" s="139"/>
      <c r="BM182" s="139"/>
      <c r="BN182" s="139"/>
      <c r="BO182" s="139"/>
      <c r="BP182" s="139"/>
      <c r="BQ182" s="139"/>
      <c r="BR182" s="139"/>
      <c r="BS182" s="139"/>
      <c r="BT182" s="139"/>
      <c r="BU182" s="139"/>
      <c r="BV182" s="139"/>
      <c r="BW182" s="139"/>
      <c r="BX182" s="139"/>
      <c r="BY182" s="139"/>
      <c r="BZ182" s="139"/>
      <c r="CA182" s="139"/>
      <c r="CB182" s="139"/>
      <c r="CC182" s="139"/>
      <c r="CD182" s="139"/>
      <c r="CE182" s="139"/>
      <c r="CF182" s="139"/>
      <c r="CG182" s="139"/>
      <c r="CH182" s="139"/>
      <c r="CI182" s="139"/>
      <c r="CJ182" s="139"/>
      <c r="CK182" s="139"/>
      <c r="CL182" s="139"/>
      <c r="CM182" s="139"/>
      <c r="CN182" s="139"/>
      <c r="CO182" s="139"/>
      <c r="CP182" s="139"/>
      <c r="CQ182" s="139"/>
    </row>
    <row r="183" spans="1:95" ht="16.5" customHeight="1">
      <c r="A183" s="92"/>
      <c r="B183" s="92"/>
      <c r="C183" s="92"/>
      <c r="D183" s="92"/>
      <c r="E183" s="92"/>
      <c r="F183" s="92"/>
      <c r="G183" s="139"/>
      <c r="H183" s="167"/>
      <c r="I183" s="167"/>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c r="BM183" s="139"/>
      <c r="BN183" s="139"/>
      <c r="BO183" s="139"/>
      <c r="BP183" s="139"/>
      <c r="BQ183" s="139"/>
      <c r="BR183" s="139"/>
      <c r="BS183" s="139"/>
      <c r="BT183" s="139"/>
      <c r="BU183" s="139"/>
      <c r="BV183" s="139"/>
      <c r="BW183" s="139"/>
      <c r="BX183" s="139"/>
      <c r="BY183" s="139"/>
      <c r="BZ183" s="139"/>
      <c r="CA183" s="139"/>
      <c r="CB183" s="139"/>
      <c r="CC183" s="139"/>
      <c r="CD183" s="139"/>
      <c r="CE183" s="139"/>
      <c r="CF183" s="139"/>
      <c r="CG183" s="139"/>
      <c r="CH183" s="139"/>
      <c r="CI183" s="139"/>
      <c r="CJ183" s="139"/>
      <c r="CK183" s="139"/>
      <c r="CL183" s="139"/>
      <c r="CM183" s="139"/>
      <c r="CN183" s="139"/>
      <c r="CO183" s="139"/>
      <c r="CP183" s="139"/>
      <c r="CQ183" s="139"/>
    </row>
    <row r="184" spans="1:95" ht="16.5" customHeight="1">
      <c r="A184" s="92"/>
      <c r="B184" s="92"/>
      <c r="C184" s="92"/>
      <c r="D184" s="92"/>
      <c r="E184" s="92"/>
      <c r="F184" s="92"/>
      <c r="G184" s="139"/>
      <c r="H184" s="167"/>
      <c r="I184" s="167"/>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39"/>
      <c r="BF184" s="139"/>
      <c r="BG184" s="139"/>
      <c r="BH184" s="139"/>
      <c r="BI184" s="139"/>
      <c r="BJ184" s="139"/>
      <c r="BK184" s="139"/>
      <c r="BL184" s="139"/>
      <c r="BM184" s="139"/>
      <c r="BN184" s="139"/>
      <c r="BO184" s="139"/>
      <c r="BP184" s="139"/>
      <c r="BQ184" s="139"/>
      <c r="BR184" s="139"/>
      <c r="BS184" s="139"/>
      <c r="BT184" s="139"/>
      <c r="BU184" s="139"/>
      <c r="BV184" s="139"/>
      <c r="BW184" s="139"/>
      <c r="BX184" s="139"/>
      <c r="BY184" s="139"/>
      <c r="BZ184" s="139"/>
      <c r="CA184" s="139"/>
      <c r="CB184" s="139"/>
      <c r="CC184" s="139"/>
      <c r="CD184" s="139"/>
      <c r="CE184" s="139"/>
      <c r="CF184" s="139"/>
      <c r="CG184" s="139"/>
      <c r="CH184" s="139"/>
      <c r="CI184" s="139"/>
      <c r="CJ184" s="139"/>
      <c r="CK184" s="139"/>
      <c r="CL184" s="139"/>
      <c r="CM184" s="139"/>
      <c r="CN184" s="139"/>
      <c r="CO184" s="139"/>
      <c r="CP184" s="139"/>
      <c r="CQ184" s="139"/>
    </row>
    <row r="185" spans="1:95" ht="16.5" customHeight="1">
      <c r="A185" s="92"/>
      <c r="B185" s="92"/>
      <c r="C185" s="92"/>
      <c r="D185" s="92"/>
      <c r="E185" s="92"/>
      <c r="F185" s="92"/>
      <c r="G185" s="139"/>
      <c r="H185" s="167"/>
      <c r="I185" s="167"/>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139"/>
      <c r="AW185" s="139"/>
      <c r="AX185" s="139"/>
      <c r="AY185" s="139"/>
      <c r="AZ185" s="139"/>
      <c r="BA185" s="139"/>
      <c r="BB185" s="139"/>
      <c r="BC185" s="139"/>
      <c r="BD185" s="139"/>
      <c r="BE185" s="139"/>
      <c r="BF185" s="139"/>
      <c r="BG185" s="139"/>
      <c r="BH185" s="139"/>
      <c r="BI185" s="139"/>
      <c r="BJ185" s="139"/>
      <c r="BK185" s="139"/>
      <c r="BL185" s="139"/>
      <c r="BM185" s="139"/>
      <c r="BN185" s="139"/>
      <c r="BO185" s="139"/>
      <c r="BP185" s="139"/>
      <c r="BQ185" s="139"/>
      <c r="BR185" s="139"/>
      <c r="BS185" s="139"/>
      <c r="BT185" s="139"/>
      <c r="BU185" s="139"/>
      <c r="BV185" s="139"/>
      <c r="BW185" s="139"/>
      <c r="BX185" s="139"/>
      <c r="BY185" s="139"/>
      <c r="BZ185" s="139"/>
      <c r="CA185" s="139"/>
      <c r="CB185" s="139"/>
      <c r="CC185" s="139"/>
      <c r="CD185" s="139"/>
      <c r="CE185" s="139"/>
      <c r="CF185" s="139"/>
      <c r="CG185" s="139"/>
      <c r="CH185" s="139"/>
      <c r="CI185" s="139"/>
      <c r="CJ185" s="139"/>
      <c r="CK185" s="139"/>
      <c r="CL185" s="139"/>
      <c r="CM185" s="139"/>
      <c r="CN185" s="139"/>
      <c r="CO185" s="139"/>
      <c r="CP185" s="139"/>
      <c r="CQ185" s="139"/>
    </row>
    <row r="186" spans="1:95" ht="16.5" customHeight="1">
      <c r="A186" s="92"/>
      <c r="B186" s="92"/>
      <c r="C186" s="92"/>
      <c r="D186" s="92"/>
      <c r="E186" s="92"/>
      <c r="F186" s="92"/>
      <c r="G186" s="139"/>
      <c r="H186" s="167"/>
      <c r="I186" s="167"/>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c r="BF186" s="139"/>
      <c r="BG186" s="139"/>
      <c r="BH186" s="139"/>
      <c r="BI186" s="139"/>
      <c r="BJ186" s="139"/>
      <c r="BK186" s="139"/>
      <c r="BL186" s="139"/>
      <c r="BM186" s="139"/>
      <c r="BN186" s="139"/>
      <c r="BO186" s="139"/>
      <c r="BP186" s="139"/>
      <c r="BQ186" s="139"/>
      <c r="BR186" s="139"/>
      <c r="BS186" s="139"/>
      <c r="BT186" s="139"/>
      <c r="BU186" s="139"/>
      <c r="BV186" s="139"/>
      <c r="BW186" s="139"/>
      <c r="BX186" s="139"/>
      <c r="BY186" s="139"/>
      <c r="BZ186" s="139"/>
      <c r="CA186" s="139"/>
      <c r="CB186" s="139"/>
      <c r="CC186" s="139"/>
      <c r="CD186" s="139"/>
      <c r="CE186" s="139"/>
      <c r="CF186" s="139"/>
      <c r="CG186" s="139"/>
      <c r="CH186" s="139"/>
      <c r="CI186" s="139"/>
      <c r="CJ186" s="139"/>
      <c r="CK186" s="139"/>
      <c r="CL186" s="139"/>
      <c r="CM186" s="139"/>
      <c r="CN186" s="139"/>
      <c r="CO186" s="139"/>
      <c r="CP186" s="139"/>
      <c r="CQ186" s="139"/>
    </row>
    <row r="187" spans="1:95" ht="16.5" customHeight="1">
      <c r="A187" s="92"/>
      <c r="B187" s="92"/>
      <c r="C187" s="92"/>
      <c r="D187" s="92"/>
      <c r="E187" s="92"/>
      <c r="F187" s="92"/>
      <c r="G187" s="139"/>
      <c r="H187" s="167"/>
      <c r="I187" s="167"/>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c r="BM187" s="139"/>
      <c r="BN187" s="139"/>
      <c r="BO187" s="139"/>
      <c r="BP187" s="139"/>
      <c r="BQ187" s="139"/>
      <c r="BR187" s="139"/>
      <c r="BS187" s="139"/>
      <c r="BT187" s="139"/>
      <c r="BU187" s="139"/>
      <c r="BV187" s="139"/>
      <c r="BW187" s="139"/>
      <c r="BX187" s="139"/>
      <c r="BY187" s="139"/>
      <c r="BZ187" s="139"/>
      <c r="CA187" s="139"/>
      <c r="CB187" s="139"/>
      <c r="CC187" s="139"/>
      <c r="CD187" s="139"/>
      <c r="CE187" s="139"/>
      <c r="CF187" s="139"/>
      <c r="CG187" s="139"/>
      <c r="CH187" s="139"/>
      <c r="CI187" s="139"/>
      <c r="CJ187" s="139"/>
      <c r="CK187" s="139"/>
      <c r="CL187" s="139"/>
      <c r="CM187" s="139"/>
      <c r="CN187" s="139"/>
      <c r="CO187" s="139"/>
      <c r="CP187" s="139"/>
      <c r="CQ187" s="139"/>
    </row>
    <row r="188" spans="1:95" ht="16.5" customHeight="1">
      <c r="A188" s="92"/>
      <c r="B188" s="92"/>
      <c r="C188" s="92"/>
      <c r="D188" s="92"/>
      <c r="E188" s="92"/>
      <c r="F188" s="92"/>
      <c r="G188" s="139"/>
      <c r="H188" s="167"/>
      <c r="I188" s="167"/>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39"/>
      <c r="BR188" s="139"/>
      <c r="BS188" s="139"/>
      <c r="BT188" s="139"/>
      <c r="BU188" s="139"/>
      <c r="BV188" s="139"/>
      <c r="BW188" s="139"/>
      <c r="BX188" s="139"/>
      <c r="BY188" s="139"/>
      <c r="BZ188" s="139"/>
      <c r="CA188" s="139"/>
      <c r="CB188" s="139"/>
      <c r="CC188" s="139"/>
      <c r="CD188" s="139"/>
      <c r="CE188" s="139"/>
      <c r="CF188" s="139"/>
      <c r="CG188" s="139"/>
      <c r="CH188" s="139"/>
      <c r="CI188" s="139"/>
      <c r="CJ188" s="139"/>
      <c r="CK188" s="139"/>
      <c r="CL188" s="139"/>
      <c r="CM188" s="139"/>
      <c r="CN188" s="139"/>
      <c r="CO188" s="139"/>
      <c r="CP188" s="139"/>
      <c r="CQ188" s="139"/>
    </row>
    <row r="189" spans="1:95" ht="16.5" customHeight="1">
      <c r="A189" s="92"/>
      <c r="B189" s="92"/>
      <c r="C189" s="92"/>
      <c r="D189" s="92"/>
      <c r="E189" s="92"/>
      <c r="F189" s="92"/>
      <c r="G189" s="139"/>
      <c r="H189" s="167"/>
      <c r="I189" s="167"/>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39"/>
      <c r="AY189" s="139"/>
      <c r="AZ189" s="139"/>
      <c r="BA189" s="139"/>
      <c r="BB189" s="139"/>
      <c r="BC189" s="139"/>
      <c r="BD189" s="139"/>
      <c r="BE189" s="139"/>
      <c r="BF189" s="139"/>
      <c r="BG189" s="139"/>
      <c r="BH189" s="139"/>
      <c r="BI189" s="139"/>
      <c r="BJ189" s="139"/>
      <c r="BK189" s="139"/>
      <c r="BL189" s="139"/>
      <c r="BM189" s="139"/>
      <c r="BN189" s="139"/>
      <c r="BO189" s="139"/>
      <c r="BP189" s="139"/>
      <c r="BQ189" s="139"/>
      <c r="BR189" s="139"/>
      <c r="BS189" s="139"/>
      <c r="BT189" s="139"/>
      <c r="BU189" s="139"/>
      <c r="BV189" s="139"/>
      <c r="BW189" s="139"/>
      <c r="BX189" s="139"/>
      <c r="BY189" s="139"/>
      <c r="BZ189" s="139"/>
      <c r="CA189" s="139"/>
      <c r="CB189" s="139"/>
      <c r="CC189" s="139"/>
      <c r="CD189" s="139"/>
      <c r="CE189" s="139"/>
      <c r="CF189" s="139"/>
      <c r="CG189" s="139"/>
      <c r="CH189" s="139"/>
      <c r="CI189" s="139"/>
      <c r="CJ189" s="139"/>
      <c r="CK189" s="139"/>
      <c r="CL189" s="139"/>
      <c r="CM189" s="139"/>
      <c r="CN189" s="139"/>
      <c r="CO189" s="139"/>
      <c r="CP189" s="139"/>
      <c r="CQ189" s="139"/>
    </row>
    <row r="190" spans="1:95" ht="16.5" customHeight="1">
      <c r="A190" s="92"/>
      <c r="B190" s="92"/>
      <c r="C190" s="92"/>
      <c r="D190" s="92"/>
      <c r="E190" s="92"/>
      <c r="F190" s="92"/>
      <c r="G190" s="139"/>
      <c r="H190" s="167"/>
      <c r="I190" s="167"/>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c r="BM190" s="139"/>
      <c r="BN190" s="139"/>
      <c r="BO190" s="139"/>
      <c r="BP190" s="139"/>
      <c r="BQ190" s="139"/>
      <c r="BR190" s="139"/>
      <c r="BS190" s="139"/>
      <c r="BT190" s="139"/>
      <c r="BU190" s="139"/>
      <c r="BV190" s="139"/>
      <c r="BW190" s="139"/>
      <c r="BX190" s="139"/>
      <c r="BY190" s="139"/>
      <c r="BZ190" s="139"/>
      <c r="CA190" s="139"/>
      <c r="CB190" s="139"/>
      <c r="CC190" s="139"/>
      <c r="CD190" s="139"/>
      <c r="CE190" s="139"/>
      <c r="CF190" s="139"/>
      <c r="CG190" s="139"/>
      <c r="CH190" s="139"/>
      <c r="CI190" s="139"/>
      <c r="CJ190" s="139"/>
      <c r="CK190" s="139"/>
      <c r="CL190" s="139"/>
      <c r="CM190" s="139"/>
      <c r="CN190" s="139"/>
      <c r="CO190" s="139"/>
      <c r="CP190" s="139"/>
      <c r="CQ190" s="139"/>
    </row>
    <row r="191" spans="1:95" ht="16.5" customHeight="1">
      <c r="A191" s="92"/>
      <c r="B191" s="92"/>
      <c r="C191" s="92"/>
      <c r="D191" s="92"/>
      <c r="E191" s="92"/>
      <c r="F191" s="92"/>
      <c r="G191" s="139"/>
      <c r="H191" s="167"/>
      <c r="I191" s="167"/>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c r="BM191" s="139"/>
      <c r="BN191" s="139"/>
      <c r="BO191" s="139"/>
      <c r="BP191" s="139"/>
      <c r="BQ191" s="139"/>
      <c r="BR191" s="139"/>
      <c r="BS191" s="139"/>
      <c r="BT191" s="139"/>
      <c r="BU191" s="139"/>
      <c r="BV191" s="139"/>
      <c r="BW191" s="139"/>
      <c r="BX191" s="139"/>
      <c r="BY191" s="139"/>
      <c r="BZ191" s="139"/>
      <c r="CA191" s="139"/>
      <c r="CB191" s="139"/>
      <c r="CC191" s="139"/>
      <c r="CD191" s="139"/>
      <c r="CE191" s="139"/>
      <c r="CF191" s="139"/>
      <c r="CG191" s="139"/>
      <c r="CH191" s="139"/>
      <c r="CI191" s="139"/>
      <c r="CJ191" s="139"/>
      <c r="CK191" s="139"/>
      <c r="CL191" s="139"/>
      <c r="CM191" s="139"/>
      <c r="CN191" s="139"/>
      <c r="CO191" s="139"/>
      <c r="CP191" s="139"/>
      <c r="CQ191" s="139"/>
    </row>
    <row r="192" spans="1:95" ht="16.5" customHeight="1">
      <c r="A192" s="92"/>
      <c r="B192" s="92"/>
      <c r="C192" s="92"/>
      <c r="D192" s="92"/>
      <c r="E192" s="92"/>
      <c r="F192" s="92"/>
      <c r="G192" s="139"/>
      <c r="H192" s="167"/>
      <c r="I192" s="167"/>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39"/>
      <c r="AT192" s="139"/>
      <c r="AU192" s="139"/>
      <c r="AV192" s="139"/>
      <c r="AW192" s="139"/>
      <c r="AX192" s="139"/>
      <c r="AY192" s="139"/>
      <c r="AZ192" s="139"/>
      <c r="BA192" s="139"/>
      <c r="BB192" s="139"/>
      <c r="BC192" s="139"/>
      <c r="BD192" s="139"/>
      <c r="BE192" s="139"/>
      <c r="BF192" s="139"/>
      <c r="BG192" s="139"/>
      <c r="BH192" s="139"/>
      <c r="BI192" s="139"/>
      <c r="BJ192" s="139"/>
      <c r="BK192" s="139"/>
      <c r="BL192" s="139"/>
      <c r="BM192" s="139"/>
      <c r="BN192" s="139"/>
      <c r="BO192" s="139"/>
      <c r="BP192" s="139"/>
      <c r="BQ192" s="139"/>
      <c r="BR192" s="139"/>
      <c r="BS192" s="139"/>
      <c r="BT192" s="139"/>
      <c r="BU192" s="139"/>
      <c r="BV192" s="139"/>
      <c r="BW192" s="139"/>
      <c r="BX192" s="139"/>
      <c r="BY192" s="139"/>
      <c r="BZ192" s="139"/>
      <c r="CA192" s="139"/>
      <c r="CB192" s="139"/>
      <c r="CC192" s="139"/>
      <c r="CD192" s="139"/>
      <c r="CE192" s="139"/>
      <c r="CF192" s="139"/>
      <c r="CG192" s="139"/>
      <c r="CH192" s="139"/>
      <c r="CI192" s="139"/>
      <c r="CJ192" s="139"/>
      <c r="CK192" s="139"/>
      <c r="CL192" s="139"/>
      <c r="CM192" s="139"/>
      <c r="CN192" s="139"/>
      <c r="CO192" s="139"/>
      <c r="CP192" s="139"/>
      <c r="CQ192" s="139"/>
    </row>
    <row r="193" spans="1:95" ht="16.5" customHeight="1">
      <c r="A193" s="92"/>
      <c r="B193" s="92"/>
      <c r="C193" s="92"/>
      <c r="D193" s="92"/>
      <c r="E193" s="92"/>
      <c r="F193" s="92"/>
      <c r="G193" s="139"/>
      <c r="H193" s="167"/>
      <c r="I193" s="167"/>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39"/>
      <c r="BC193" s="139"/>
      <c r="BD193" s="139"/>
      <c r="BE193" s="139"/>
      <c r="BF193" s="139"/>
      <c r="BG193" s="139"/>
      <c r="BH193" s="139"/>
      <c r="BI193" s="139"/>
      <c r="BJ193" s="139"/>
      <c r="BK193" s="139"/>
      <c r="BL193" s="139"/>
      <c r="BM193" s="139"/>
      <c r="BN193" s="139"/>
      <c r="BO193" s="139"/>
      <c r="BP193" s="139"/>
      <c r="BQ193" s="139"/>
      <c r="BR193" s="139"/>
      <c r="BS193" s="139"/>
      <c r="BT193" s="139"/>
      <c r="BU193" s="139"/>
      <c r="BV193" s="139"/>
      <c r="BW193" s="139"/>
      <c r="BX193" s="139"/>
      <c r="BY193" s="139"/>
      <c r="BZ193" s="139"/>
      <c r="CA193" s="139"/>
      <c r="CB193" s="139"/>
      <c r="CC193" s="139"/>
      <c r="CD193" s="139"/>
      <c r="CE193" s="139"/>
      <c r="CF193" s="139"/>
      <c r="CG193" s="139"/>
      <c r="CH193" s="139"/>
      <c r="CI193" s="139"/>
      <c r="CJ193" s="139"/>
      <c r="CK193" s="139"/>
      <c r="CL193" s="139"/>
      <c r="CM193" s="139"/>
      <c r="CN193" s="139"/>
      <c r="CO193" s="139"/>
      <c r="CP193" s="139"/>
      <c r="CQ193" s="139"/>
    </row>
    <row r="194" spans="1:95" ht="16.5" customHeight="1">
      <c r="A194" s="92"/>
      <c r="B194" s="92"/>
      <c r="C194" s="92"/>
      <c r="D194" s="92"/>
      <c r="E194" s="92"/>
      <c r="F194" s="92"/>
      <c r="G194" s="139"/>
      <c r="H194" s="167"/>
      <c r="I194" s="167"/>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39"/>
      <c r="BI194" s="139"/>
      <c r="BJ194" s="139"/>
      <c r="BK194" s="139"/>
      <c r="BL194" s="139"/>
      <c r="BM194" s="139"/>
      <c r="BN194" s="139"/>
      <c r="BO194" s="139"/>
      <c r="BP194" s="139"/>
      <c r="BQ194" s="139"/>
      <c r="BR194" s="139"/>
      <c r="BS194" s="139"/>
      <c r="BT194" s="139"/>
      <c r="BU194" s="139"/>
      <c r="BV194" s="139"/>
      <c r="BW194" s="139"/>
      <c r="BX194" s="139"/>
      <c r="BY194" s="139"/>
      <c r="BZ194" s="139"/>
      <c r="CA194" s="139"/>
      <c r="CB194" s="139"/>
      <c r="CC194" s="139"/>
      <c r="CD194" s="139"/>
      <c r="CE194" s="139"/>
      <c r="CF194" s="139"/>
      <c r="CG194" s="139"/>
      <c r="CH194" s="139"/>
      <c r="CI194" s="139"/>
      <c r="CJ194" s="139"/>
      <c r="CK194" s="139"/>
      <c r="CL194" s="139"/>
      <c r="CM194" s="139"/>
      <c r="CN194" s="139"/>
      <c r="CO194" s="139"/>
      <c r="CP194" s="139"/>
      <c r="CQ194" s="139"/>
    </row>
    <row r="195" spans="1:95" ht="16.5" customHeight="1">
      <c r="A195" s="92"/>
      <c r="B195" s="92"/>
      <c r="C195" s="92"/>
      <c r="D195" s="92"/>
      <c r="E195" s="92"/>
      <c r="F195" s="92"/>
      <c r="G195" s="139"/>
      <c r="H195" s="167"/>
      <c r="I195" s="167"/>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39"/>
      <c r="BI195" s="139"/>
      <c r="BJ195" s="139"/>
      <c r="BK195" s="139"/>
      <c r="BL195" s="139"/>
      <c r="BM195" s="139"/>
      <c r="BN195" s="139"/>
      <c r="BO195" s="139"/>
      <c r="BP195" s="139"/>
      <c r="BQ195" s="139"/>
      <c r="BR195" s="139"/>
      <c r="BS195" s="139"/>
      <c r="BT195" s="139"/>
      <c r="BU195" s="139"/>
      <c r="BV195" s="139"/>
      <c r="BW195" s="139"/>
      <c r="BX195" s="139"/>
      <c r="BY195" s="139"/>
      <c r="BZ195" s="139"/>
      <c r="CA195" s="139"/>
      <c r="CB195" s="139"/>
      <c r="CC195" s="139"/>
      <c r="CD195" s="139"/>
      <c r="CE195" s="139"/>
      <c r="CF195" s="139"/>
      <c r="CG195" s="139"/>
      <c r="CH195" s="139"/>
      <c r="CI195" s="139"/>
      <c r="CJ195" s="139"/>
      <c r="CK195" s="139"/>
      <c r="CL195" s="139"/>
      <c r="CM195" s="139"/>
      <c r="CN195" s="139"/>
      <c r="CO195" s="139"/>
      <c r="CP195" s="139"/>
      <c r="CQ195" s="139"/>
    </row>
    <row r="196" spans="1:95" ht="16.5" customHeight="1">
      <c r="A196" s="92"/>
      <c r="B196" s="92"/>
      <c r="C196" s="92"/>
      <c r="D196" s="92"/>
      <c r="E196" s="92"/>
      <c r="F196" s="92"/>
      <c r="G196" s="139"/>
      <c r="H196" s="167"/>
      <c r="I196" s="167"/>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39"/>
      <c r="BI196" s="139"/>
      <c r="BJ196" s="139"/>
      <c r="BK196" s="139"/>
      <c r="BL196" s="139"/>
      <c r="BM196" s="139"/>
      <c r="BN196" s="139"/>
      <c r="BO196" s="139"/>
      <c r="BP196" s="139"/>
      <c r="BQ196" s="139"/>
      <c r="BR196" s="139"/>
      <c r="BS196" s="139"/>
      <c r="BT196" s="139"/>
      <c r="BU196" s="139"/>
      <c r="BV196" s="139"/>
      <c r="BW196" s="139"/>
      <c r="BX196" s="139"/>
      <c r="BY196" s="139"/>
      <c r="BZ196" s="139"/>
      <c r="CA196" s="139"/>
      <c r="CB196" s="139"/>
      <c r="CC196" s="139"/>
      <c r="CD196" s="139"/>
      <c r="CE196" s="139"/>
      <c r="CF196" s="139"/>
      <c r="CG196" s="139"/>
      <c r="CH196" s="139"/>
      <c r="CI196" s="139"/>
      <c r="CJ196" s="139"/>
      <c r="CK196" s="139"/>
      <c r="CL196" s="139"/>
      <c r="CM196" s="139"/>
      <c r="CN196" s="139"/>
      <c r="CO196" s="139"/>
      <c r="CP196" s="139"/>
      <c r="CQ196" s="139"/>
    </row>
    <row r="197" spans="1:95" ht="16.5" customHeight="1">
      <c r="A197" s="92"/>
      <c r="B197" s="92"/>
      <c r="C197" s="92"/>
      <c r="D197" s="92"/>
      <c r="E197" s="92"/>
      <c r="F197" s="92"/>
      <c r="G197" s="139"/>
      <c r="H197" s="167"/>
      <c r="I197" s="167"/>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39"/>
      <c r="BI197" s="139"/>
      <c r="BJ197" s="139"/>
      <c r="BK197" s="139"/>
      <c r="BL197" s="139"/>
      <c r="BM197" s="139"/>
      <c r="BN197" s="139"/>
      <c r="BO197" s="139"/>
      <c r="BP197" s="139"/>
      <c r="BQ197" s="139"/>
      <c r="BR197" s="139"/>
      <c r="BS197" s="139"/>
      <c r="BT197" s="139"/>
      <c r="BU197" s="139"/>
      <c r="BV197" s="139"/>
      <c r="BW197" s="139"/>
      <c r="BX197" s="139"/>
      <c r="BY197" s="139"/>
      <c r="BZ197" s="139"/>
      <c r="CA197" s="139"/>
      <c r="CB197" s="139"/>
      <c r="CC197" s="139"/>
      <c r="CD197" s="139"/>
      <c r="CE197" s="139"/>
      <c r="CF197" s="139"/>
      <c r="CG197" s="139"/>
      <c r="CH197" s="139"/>
      <c r="CI197" s="139"/>
      <c r="CJ197" s="139"/>
      <c r="CK197" s="139"/>
      <c r="CL197" s="139"/>
      <c r="CM197" s="139"/>
      <c r="CN197" s="139"/>
      <c r="CO197" s="139"/>
      <c r="CP197" s="139"/>
      <c r="CQ197" s="139"/>
    </row>
    <row r="198" spans="1:95" ht="16.5" customHeight="1">
      <c r="A198" s="92"/>
      <c r="B198" s="92"/>
      <c r="C198" s="92"/>
      <c r="D198" s="92"/>
      <c r="E198" s="92"/>
      <c r="F198" s="92"/>
      <c r="G198" s="139"/>
      <c r="H198" s="167"/>
      <c r="I198" s="167"/>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39"/>
      <c r="BA198" s="139"/>
      <c r="BB198" s="139"/>
      <c r="BC198" s="139"/>
      <c r="BD198" s="139"/>
      <c r="BE198" s="139"/>
      <c r="BF198" s="139"/>
      <c r="BG198" s="139"/>
      <c r="BH198" s="139"/>
      <c r="BI198" s="139"/>
      <c r="BJ198" s="139"/>
      <c r="BK198" s="139"/>
      <c r="BL198" s="139"/>
      <c r="BM198" s="139"/>
      <c r="BN198" s="139"/>
      <c r="BO198" s="139"/>
      <c r="BP198" s="139"/>
      <c r="BQ198" s="139"/>
      <c r="BR198" s="139"/>
      <c r="BS198" s="139"/>
      <c r="BT198" s="139"/>
      <c r="BU198" s="139"/>
      <c r="BV198" s="139"/>
      <c r="BW198" s="139"/>
      <c r="BX198" s="139"/>
      <c r="BY198" s="139"/>
      <c r="BZ198" s="139"/>
      <c r="CA198" s="139"/>
      <c r="CB198" s="139"/>
      <c r="CC198" s="139"/>
      <c r="CD198" s="139"/>
      <c r="CE198" s="139"/>
      <c r="CF198" s="139"/>
      <c r="CG198" s="139"/>
      <c r="CH198" s="139"/>
      <c r="CI198" s="139"/>
      <c r="CJ198" s="139"/>
      <c r="CK198" s="139"/>
      <c r="CL198" s="139"/>
      <c r="CM198" s="139"/>
      <c r="CN198" s="139"/>
      <c r="CO198" s="139"/>
      <c r="CP198" s="139"/>
      <c r="CQ198" s="139"/>
    </row>
    <row r="199" spans="1:95" ht="16.5" customHeight="1">
      <c r="A199" s="92"/>
      <c r="B199" s="92"/>
      <c r="C199" s="92"/>
      <c r="D199" s="92"/>
      <c r="E199" s="92"/>
      <c r="F199" s="92"/>
      <c r="G199" s="139"/>
      <c r="H199" s="167"/>
      <c r="I199" s="167"/>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c r="BC199" s="139"/>
      <c r="BD199" s="139"/>
      <c r="BE199" s="139"/>
      <c r="BF199" s="139"/>
      <c r="BG199" s="139"/>
      <c r="BH199" s="139"/>
      <c r="BI199" s="139"/>
      <c r="BJ199" s="139"/>
      <c r="BK199" s="139"/>
      <c r="BL199" s="139"/>
      <c r="BM199" s="139"/>
      <c r="BN199" s="139"/>
      <c r="BO199" s="139"/>
      <c r="BP199" s="139"/>
      <c r="BQ199" s="139"/>
      <c r="BR199" s="139"/>
      <c r="BS199" s="139"/>
      <c r="BT199" s="139"/>
      <c r="BU199" s="139"/>
      <c r="BV199" s="139"/>
      <c r="BW199" s="139"/>
      <c r="BX199" s="139"/>
      <c r="BY199" s="139"/>
      <c r="BZ199" s="139"/>
      <c r="CA199" s="139"/>
      <c r="CB199" s="139"/>
      <c r="CC199" s="139"/>
      <c r="CD199" s="139"/>
      <c r="CE199" s="139"/>
      <c r="CF199" s="139"/>
      <c r="CG199" s="139"/>
      <c r="CH199" s="139"/>
      <c r="CI199" s="139"/>
      <c r="CJ199" s="139"/>
      <c r="CK199" s="139"/>
      <c r="CL199" s="139"/>
      <c r="CM199" s="139"/>
      <c r="CN199" s="139"/>
      <c r="CO199" s="139"/>
      <c r="CP199" s="139"/>
      <c r="CQ199" s="139"/>
    </row>
    <row r="200" spans="1:95" ht="16.5" customHeight="1">
      <c r="A200" s="92"/>
      <c r="B200" s="92"/>
      <c r="C200" s="92"/>
      <c r="D200" s="92"/>
      <c r="E200" s="92"/>
      <c r="F200" s="92"/>
      <c r="G200" s="139"/>
      <c r="H200" s="167"/>
      <c r="I200" s="167"/>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39"/>
      <c r="AX200" s="139"/>
      <c r="AY200" s="139"/>
      <c r="AZ200" s="139"/>
      <c r="BA200" s="139"/>
      <c r="BB200" s="139"/>
      <c r="BC200" s="139"/>
      <c r="BD200" s="139"/>
      <c r="BE200" s="139"/>
      <c r="BF200" s="139"/>
      <c r="BG200" s="139"/>
      <c r="BH200" s="139"/>
      <c r="BI200" s="139"/>
      <c r="BJ200" s="139"/>
      <c r="BK200" s="139"/>
      <c r="BL200" s="139"/>
      <c r="BM200" s="139"/>
      <c r="BN200" s="139"/>
      <c r="BO200" s="139"/>
      <c r="BP200" s="139"/>
      <c r="BQ200" s="139"/>
      <c r="BR200" s="139"/>
      <c r="BS200" s="139"/>
      <c r="BT200" s="139"/>
      <c r="BU200" s="139"/>
      <c r="BV200" s="139"/>
      <c r="BW200" s="139"/>
      <c r="BX200" s="139"/>
      <c r="BY200" s="139"/>
      <c r="BZ200" s="139"/>
      <c r="CA200" s="139"/>
      <c r="CB200" s="139"/>
      <c r="CC200" s="139"/>
      <c r="CD200" s="139"/>
      <c r="CE200" s="139"/>
      <c r="CF200" s="139"/>
      <c r="CG200" s="139"/>
      <c r="CH200" s="139"/>
      <c r="CI200" s="139"/>
      <c r="CJ200" s="139"/>
      <c r="CK200" s="139"/>
      <c r="CL200" s="139"/>
      <c r="CM200" s="139"/>
      <c r="CN200" s="139"/>
      <c r="CO200" s="139"/>
      <c r="CP200" s="139"/>
      <c r="CQ200" s="139"/>
    </row>
    <row r="201" spans="1:95" ht="16.5" customHeight="1">
      <c r="A201" s="92"/>
      <c r="B201" s="92"/>
      <c r="C201" s="92"/>
      <c r="D201" s="92"/>
      <c r="E201" s="92"/>
      <c r="F201" s="92"/>
      <c r="G201" s="139"/>
      <c r="H201" s="167"/>
      <c r="I201" s="167"/>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139"/>
      <c r="BC201" s="139"/>
      <c r="BD201" s="139"/>
      <c r="BE201" s="139"/>
      <c r="BF201" s="139"/>
      <c r="BG201" s="139"/>
      <c r="BH201" s="139"/>
      <c r="BI201" s="139"/>
      <c r="BJ201" s="139"/>
      <c r="BK201" s="139"/>
      <c r="BL201" s="139"/>
      <c r="BM201" s="139"/>
      <c r="BN201" s="139"/>
      <c r="BO201" s="139"/>
      <c r="BP201" s="139"/>
      <c r="BQ201" s="139"/>
      <c r="BR201" s="139"/>
      <c r="BS201" s="139"/>
      <c r="BT201" s="139"/>
      <c r="BU201" s="139"/>
      <c r="BV201" s="139"/>
      <c r="BW201" s="139"/>
      <c r="BX201" s="139"/>
      <c r="BY201" s="139"/>
      <c r="BZ201" s="139"/>
      <c r="CA201" s="139"/>
      <c r="CB201" s="139"/>
      <c r="CC201" s="139"/>
      <c r="CD201" s="139"/>
      <c r="CE201" s="139"/>
      <c r="CF201" s="139"/>
      <c r="CG201" s="139"/>
      <c r="CH201" s="139"/>
      <c r="CI201" s="139"/>
      <c r="CJ201" s="139"/>
      <c r="CK201" s="139"/>
      <c r="CL201" s="139"/>
      <c r="CM201" s="139"/>
      <c r="CN201" s="139"/>
      <c r="CO201" s="139"/>
      <c r="CP201" s="139"/>
      <c r="CQ201" s="139"/>
    </row>
    <row r="202" spans="1:95" ht="16.5" customHeight="1">
      <c r="A202" s="92"/>
      <c r="B202" s="92"/>
      <c r="C202" s="92"/>
      <c r="D202" s="92"/>
      <c r="E202" s="92"/>
      <c r="F202" s="92"/>
      <c r="G202" s="139"/>
      <c r="H202" s="167"/>
      <c r="I202" s="167"/>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c r="AP202" s="139"/>
      <c r="AQ202" s="139"/>
      <c r="AR202" s="139"/>
      <c r="AS202" s="139"/>
      <c r="AT202" s="139"/>
      <c r="AU202" s="139"/>
      <c r="AV202" s="139"/>
      <c r="AW202" s="139"/>
      <c r="AX202" s="139"/>
      <c r="AY202" s="139"/>
      <c r="AZ202" s="139"/>
      <c r="BA202" s="139"/>
      <c r="BB202" s="139"/>
      <c r="BC202" s="139"/>
      <c r="BD202" s="139"/>
      <c r="BE202" s="139"/>
      <c r="BF202" s="139"/>
      <c r="BG202" s="139"/>
      <c r="BH202" s="139"/>
      <c r="BI202" s="139"/>
      <c r="BJ202" s="139"/>
      <c r="BK202" s="139"/>
      <c r="BL202" s="139"/>
      <c r="BM202" s="139"/>
      <c r="BN202" s="139"/>
      <c r="BO202" s="139"/>
      <c r="BP202" s="139"/>
      <c r="BQ202" s="139"/>
      <c r="BR202" s="139"/>
      <c r="BS202" s="139"/>
      <c r="BT202" s="139"/>
      <c r="BU202" s="139"/>
      <c r="BV202" s="139"/>
      <c r="BW202" s="139"/>
      <c r="BX202" s="139"/>
      <c r="BY202" s="139"/>
      <c r="BZ202" s="139"/>
      <c r="CA202" s="139"/>
      <c r="CB202" s="139"/>
      <c r="CC202" s="139"/>
      <c r="CD202" s="139"/>
      <c r="CE202" s="139"/>
      <c r="CF202" s="139"/>
      <c r="CG202" s="139"/>
      <c r="CH202" s="139"/>
      <c r="CI202" s="139"/>
      <c r="CJ202" s="139"/>
      <c r="CK202" s="139"/>
      <c r="CL202" s="139"/>
      <c r="CM202" s="139"/>
      <c r="CN202" s="139"/>
      <c r="CO202" s="139"/>
      <c r="CP202" s="139"/>
      <c r="CQ202" s="139"/>
    </row>
    <row r="203" spans="1:95" ht="16.5" customHeight="1">
      <c r="A203" s="92"/>
      <c r="B203" s="92"/>
      <c r="C203" s="92"/>
      <c r="D203" s="92"/>
      <c r="E203" s="92"/>
      <c r="F203" s="92"/>
      <c r="G203" s="139"/>
      <c r="H203" s="167"/>
      <c r="I203" s="167"/>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39"/>
      <c r="AK203" s="139"/>
      <c r="AL203" s="139"/>
      <c r="AM203" s="139"/>
      <c r="AN203" s="139"/>
      <c r="AO203" s="139"/>
      <c r="AP203" s="139"/>
      <c r="AQ203" s="139"/>
      <c r="AR203" s="139"/>
      <c r="AS203" s="139"/>
      <c r="AT203" s="139"/>
      <c r="AU203" s="139"/>
      <c r="AV203" s="139"/>
      <c r="AW203" s="139"/>
      <c r="AX203" s="139"/>
      <c r="AY203" s="139"/>
      <c r="AZ203" s="139"/>
      <c r="BA203" s="139"/>
      <c r="BB203" s="139"/>
      <c r="BC203" s="139"/>
      <c r="BD203" s="139"/>
      <c r="BE203" s="139"/>
      <c r="BF203" s="139"/>
      <c r="BG203" s="139"/>
      <c r="BH203" s="139"/>
      <c r="BI203" s="139"/>
      <c r="BJ203" s="139"/>
      <c r="BK203" s="139"/>
      <c r="BL203" s="139"/>
      <c r="BM203" s="139"/>
      <c r="BN203" s="139"/>
      <c r="BO203" s="139"/>
      <c r="BP203" s="139"/>
      <c r="BQ203" s="139"/>
      <c r="BR203" s="139"/>
      <c r="BS203" s="139"/>
      <c r="BT203" s="139"/>
      <c r="BU203" s="139"/>
      <c r="BV203" s="139"/>
      <c r="BW203" s="139"/>
      <c r="BX203" s="139"/>
      <c r="BY203" s="139"/>
      <c r="BZ203" s="139"/>
      <c r="CA203" s="139"/>
      <c r="CB203" s="139"/>
      <c r="CC203" s="139"/>
      <c r="CD203" s="139"/>
      <c r="CE203" s="139"/>
      <c r="CF203" s="139"/>
      <c r="CG203" s="139"/>
      <c r="CH203" s="139"/>
      <c r="CI203" s="139"/>
      <c r="CJ203" s="139"/>
      <c r="CK203" s="139"/>
      <c r="CL203" s="139"/>
      <c r="CM203" s="139"/>
      <c r="CN203" s="139"/>
      <c r="CO203" s="139"/>
      <c r="CP203" s="139"/>
      <c r="CQ203" s="139"/>
    </row>
    <row r="204" spans="1:95" ht="16.5" customHeight="1">
      <c r="A204" s="92"/>
      <c r="B204" s="92"/>
      <c r="C204" s="92"/>
      <c r="D204" s="92"/>
      <c r="E204" s="92"/>
      <c r="F204" s="92"/>
      <c r="G204" s="139"/>
      <c r="H204" s="167"/>
      <c r="I204" s="167"/>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139"/>
      <c r="AL204" s="139"/>
      <c r="AM204" s="139"/>
      <c r="AN204" s="139"/>
      <c r="AO204" s="139"/>
      <c r="AP204" s="139"/>
      <c r="AQ204" s="139"/>
      <c r="AR204" s="139"/>
      <c r="AS204" s="139"/>
      <c r="AT204" s="139"/>
      <c r="AU204" s="139"/>
      <c r="AV204" s="139"/>
      <c r="AW204" s="139"/>
      <c r="AX204" s="139"/>
      <c r="AY204" s="139"/>
      <c r="AZ204" s="139"/>
      <c r="BA204" s="139"/>
      <c r="BB204" s="139"/>
      <c r="BC204" s="139"/>
      <c r="BD204" s="139"/>
      <c r="BE204" s="139"/>
      <c r="BF204" s="139"/>
      <c r="BG204" s="139"/>
      <c r="BH204" s="139"/>
      <c r="BI204" s="139"/>
      <c r="BJ204" s="139"/>
      <c r="BK204" s="139"/>
      <c r="BL204" s="139"/>
      <c r="BM204" s="139"/>
      <c r="BN204" s="139"/>
      <c r="BO204" s="139"/>
      <c r="BP204" s="139"/>
      <c r="BQ204" s="139"/>
      <c r="BR204" s="139"/>
      <c r="BS204" s="139"/>
      <c r="BT204" s="139"/>
      <c r="BU204" s="139"/>
      <c r="BV204" s="139"/>
      <c r="BW204" s="139"/>
      <c r="BX204" s="139"/>
      <c r="BY204" s="139"/>
      <c r="BZ204" s="139"/>
      <c r="CA204" s="139"/>
      <c r="CB204" s="139"/>
      <c r="CC204" s="139"/>
      <c r="CD204" s="139"/>
      <c r="CE204" s="139"/>
      <c r="CF204" s="139"/>
      <c r="CG204" s="139"/>
      <c r="CH204" s="139"/>
      <c r="CI204" s="139"/>
      <c r="CJ204" s="139"/>
      <c r="CK204" s="139"/>
      <c r="CL204" s="139"/>
      <c r="CM204" s="139"/>
      <c r="CN204" s="139"/>
      <c r="CO204" s="139"/>
      <c r="CP204" s="139"/>
      <c r="CQ204" s="139"/>
    </row>
    <row r="205" spans="1:95" ht="16.5" customHeight="1">
      <c r="A205" s="92"/>
      <c r="B205" s="92"/>
      <c r="C205" s="92"/>
      <c r="D205" s="92"/>
      <c r="E205" s="92"/>
      <c r="F205" s="92"/>
      <c r="G205" s="139"/>
      <c r="H205" s="167"/>
      <c r="I205" s="167"/>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39"/>
      <c r="AY205" s="139"/>
      <c r="AZ205" s="139"/>
      <c r="BA205" s="139"/>
      <c r="BB205" s="139"/>
      <c r="BC205" s="139"/>
      <c r="BD205" s="139"/>
      <c r="BE205" s="139"/>
      <c r="BF205" s="139"/>
      <c r="BG205" s="139"/>
      <c r="BH205" s="139"/>
      <c r="BI205" s="139"/>
      <c r="BJ205" s="139"/>
      <c r="BK205" s="139"/>
      <c r="BL205" s="139"/>
      <c r="BM205" s="139"/>
      <c r="BN205" s="139"/>
      <c r="BO205" s="139"/>
      <c r="BP205" s="139"/>
      <c r="BQ205" s="139"/>
      <c r="BR205" s="139"/>
      <c r="BS205" s="139"/>
      <c r="BT205" s="139"/>
      <c r="BU205" s="139"/>
      <c r="BV205" s="139"/>
      <c r="BW205" s="139"/>
      <c r="BX205" s="139"/>
      <c r="BY205" s="139"/>
      <c r="BZ205" s="139"/>
      <c r="CA205" s="139"/>
      <c r="CB205" s="139"/>
      <c r="CC205" s="139"/>
      <c r="CD205" s="139"/>
      <c r="CE205" s="139"/>
      <c r="CF205" s="139"/>
      <c r="CG205" s="139"/>
      <c r="CH205" s="139"/>
      <c r="CI205" s="139"/>
      <c r="CJ205" s="139"/>
      <c r="CK205" s="139"/>
      <c r="CL205" s="139"/>
      <c r="CM205" s="139"/>
      <c r="CN205" s="139"/>
      <c r="CO205" s="139"/>
      <c r="CP205" s="139"/>
      <c r="CQ205" s="139"/>
    </row>
    <row r="206" spans="1:95" ht="16.5" customHeight="1">
      <c r="A206" s="92"/>
      <c r="B206" s="92"/>
      <c r="C206" s="92"/>
      <c r="D206" s="92"/>
      <c r="E206" s="92"/>
      <c r="F206" s="92"/>
      <c r="G206" s="139"/>
      <c r="H206" s="167"/>
      <c r="I206" s="167"/>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c r="AQ206" s="139"/>
      <c r="AR206" s="139"/>
      <c r="AS206" s="139"/>
      <c r="AT206" s="139"/>
      <c r="AU206" s="139"/>
      <c r="AV206" s="139"/>
      <c r="AW206" s="139"/>
      <c r="AX206" s="139"/>
      <c r="AY206" s="139"/>
      <c r="AZ206" s="139"/>
      <c r="BA206" s="139"/>
      <c r="BB206" s="139"/>
      <c r="BC206" s="139"/>
      <c r="BD206" s="139"/>
      <c r="BE206" s="139"/>
      <c r="BF206" s="139"/>
      <c r="BG206" s="139"/>
      <c r="BH206" s="139"/>
      <c r="BI206" s="139"/>
      <c r="BJ206" s="139"/>
      <c r="BK206" s="139"/>
      <c r="BL206" s="139"/>
      <c r="BM206" s="139"/>
      <c r="BN206" s="139"/>
      <c r="BO206" s="139"/>
      <c r="BP206" s="139"/>
      <c r="BQ206" s="139"/>
      <c r="BR206" s="139"/>
      <c r="BS206" s="139"/>
      <c r="BT206" s="139"/>
      <c r="BU206" s="139"/>
      <c r="BV206" s="139"/>
      <c r="BW206" s="139"/>
      <c r="BX206" s="139"/>
      <c r="BY206" s="139"/>
      <c r="BZ206" s="139"/>
      <c r="CA206" s="139"/>
      <c r="CB206" s="139"/>
      <c r="CC206" s="139"/>
      <c r="CD206" s="139"/>
      <c r="CE206" s="139"/>
      <c r="CF206" s="139"/>
      <c r="CG206" s="139"/>
      <c r="CH206" s="139"/>
      <c r="CI206" s="139"/>
      <c r="CJ206" s="139"/>
      <c r="CK206" s="139"/>
      <c r="CL206" s="139"/>
      <c r="CM206" s="139"/>
      <c r="CN206" s="139"/>
      <c r="CO206" s="139"/>
      <c r="CP206" s="139"/>
      <c r="CQ206" s="139"/>
    </row>
    <row r="207" spans="1:95" ht="16.5" customHeight="1">
      <c r="A207" s="92"/>
      <c r="B207" s="92"/>
      <c r="C207" s="92"/>
      <c r="D207" s="92"/>
      <c r="E207" s="92"/>
      <c r="F207" s="92"/>
      <c r="G207" s="139"/>
      <c r="H207" s="167"/>
      <c r="I207" s="167"/>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39"/>
      <c r="AL207" s="139"/>
      <c r="AM207" s="139"/>
      <c r="AN207" s="139"/>
      <c r="AO207" s="139"/>
      <c r="AP207" s="139"/>
      <c r="AQ207" s="139"/>
      <c r="AR207" s="139"/>
      <c r="AS207" s="139"/>
      <c r="AT207" s="139"/>
      <c r="AU207" s="139"/>
      <c r="AV207" s="139"/>
      <c r="AW207" s="139"/>
      <c r="AX207" s="139"/>
      <c r="AY207" s="139"/>
      <c r="AZ207" s="139"/>
      <c r="BA207" s="139"/>
      <c r="BB207" s="139"/>
      <c r="BC207" s="139"/>
      <c r="BD207" s="139"/>
      <c r="BE207" s="139"/>
      <c r="BF207" s="139"/>
      <c r="BG207" s="139"/>
      <c r="BH207" s="139"/>
      <c r="BI207" s="139"/>
      <c r="BJ207" s="139"/>
      <c r="BK207" s="139"/>
      <c r="BL207" s="139"/>
      <c r="BM207" s="139"/>
      <c r="BN207" s="139"/>
      <c r="BO207" s="139"/>
      <c r="BP207" s="139"/>
      <c r="BQ207" s="139"/>
      <c r="BR207" s="139"/>
      <c r="BS207" s="139"/>
      <c r="BT207" s="139"/>
      <c r="BU207" s="139"/>
      <c r="BV207" s="139"/>
      <c r="BW207" s="139"/>
      <c r="BX207" s="139"/>
      <c r="BY207" s="139"/>
      <c r="BZ207" s="139"/>
      <c r="CA207" s="139"/>
      <c r="CB207" s="139"/>
      <c r="CC207" s="139"/>
      <c r="CD207" s="139"/>
      <c r="CE207" s="139"/>
      <c r="CF207" s="139"/>
      <c r="CG207" s="139"/>
      <c r="CH207" s="139"/>
      <c r="CI207" s="139"/>
      <c r="CJ207" s="139"/>
      <c r="CK207" s="139"/>
      <c r="CL207" s="139"/>
      <c r="CM207" s="139"/>
      <c r="CN207" s="139"/>
      <c r="CO207" s="139"/>
      <c r="CP207" s="139"/>
      <c r="CQ207" s="139"/>
    </row>
    <row r="208" spans="1:95" ht="16.5" customHeight="1">
      <c r="A208" s="92"/>
      <c r="B208" s="92"/>
      <c r="C208" s="92"/>
      <c r="D208" s="92"/>
      <c r="E208" s="92"/>
      <c r="F208" s="92"/>
      <c r="G208" s="139"/>
      <c r="H208" s="167"/>
      <c r="I208" s="167"/>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L208" s="139"/>
      <c r="AM208" s="139"/>
      <c r="AN208" s="139"/>
      <c r="AO208" s="139"/>
      <c r="AP208" s="139"/>
      <c r="AQ208" s="139"/>
      <c r="AR208" s="139"/>
      <c r="AS208" s="139"/>
      <c r="AT208" s="139"/>
      <c r="AU208" s="139"/>
      <c r="AV208" s="139"/>
      <c r="AW208" s="139"/>
      <c r="AX208" s="139"/>
      <c r="AY208" s="139"/>
      <c r="AZ208" s="139"/>
      <c r="BA208" s="139"/>
      <c r="BB208" s="139"/>
      <c r="BC208" s="139"/>
      <c r="BD208" s="139"/>
      <c r="BE208" s="139"/>
      <c r="BF208" s="139"/>
      <c r="BG208" s="139"/>
      <c r="BH208" s="139"/>
      <c r="BI208" s="139"/>
      <c r="BJ208" s="139"/>
      <c r="BK208" s="139"/>
      <c r="BL208" s="139"/>
      <c r="BM208" s="139"/>
      <c r="BN208" s="139"/>
      <c r="BO208" s="139"/>
      <c r="BP208" s="139"/>
      <c r="BQ208" s="139"/>
      <c r="BR208" s="139"/>
      <c r="BS208" s="139"/>
      <c r="BT208" s="139"/>
      <c r="BU208" s="139"/>
      <c r="BV208" s="139"/>
      <c r="BW208" s="139"/>
      <c r="BX208" s="139"/>
      <c r="BY208" s="139"/>
      <c r="BZ208" s="139"/>
      <c r="CA208" s="139"/>
      <c r="CB208" s="139"/>
      <c r="CC208" s="139"/>
      <c r="CD208" s="139"/>
      <c r="CE208" s="139"/>
      <c r="CF208" s="139"/>
      <c r="CG208" s="139"/>
      <c r="CH208" s="139"/>
      <c r="CI208" s="139"/>
      <c r="CJ208" s="139"/>
      <c r="CK208" s="139"/>
      <c r="CL208" s="139"/>
      <c r="CM208" s="139"/>
      <c r="CN208" s="139"/>
      <c r="CO208" s="139"/>
      <c r="CP208" s="139"/>
      <c r="CQ208" s="139"/>
    </row>
    <row r="209" spans="1:95" ht="16.5" customHeight="1">
      <c r="A209" s="92"/>
      <c r="B209" s="92"/>
      <c r="C209" s="92"/>
      <c r="D209" s="92"/>
      <c r="E209" s="92"/>
      <c r="F209" s="92"/>
      <c r="G209" s="139"/>
      <c r="H209" s="167"/>
      <c r="I209" s="167"/>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39"/>
      <c r="AN209" s="139"/>
      <c r="AO209" s="139"/>
      <c r="AP209" s="139"/>
      <c r="AQ209" s="139"/>
      <c r="AR209" s="139"/>
      <c r="AS209" s="139"/>
      <c r="AT209" s="139"/>
      <c r="AU209" s="139"/>
      <c r="AV209" s="139"/>
      <c r="AW209" s="139"/>
      <c r="AX209" s="139"/>
      <c r="AY209" s="139"/>
      <c r="AZ209" s="139"/>
      <c r="BA209" s="139"/>
      <c r="BB209" s="139"/>
      <c r="BC209" s="139"/>
      <c r="BD209" s="139"/>
      <c r="BE209" s="139"/>
      <c r="BF209" s="139"/>
      <c r="BG209" s="139"/>
      <c r="BH209" s="139"/>
      <c r="BI209" s="139"/>
      <c r="BJ209" s="139"/>
      <c r="BK209" s="139"/>
      <c r="BL209" s="139"/>
      <c r="BM209" s="139"/>
      <c r="BN209" s="139"/>
      <c r="BO209" s="139"/>
      <c r="BP209" s="139"/>
      <c r="BQ209" s="139"/>
      <c r="BR209" s="139"/>
      <c r="BS209" s="139"/>
      <c r="BT209" s="139"/>
      <c r="BU209" s="139"/>
      <c r="BV209" s="139"/>
      <c r="BW209" s="139"/>
      <c r="BX209" s="139"/>
      <c r="BY209" s="139"/>
      <c r="BZ209" s="139"/>
      <c r="CA209" s="139"/>
      <c r="CB209" s="139"/>
      <c r="CC209" s="139"/>
      <c r="CD209" s="139"/>
      <c r="CE209" s="139"/>
      <c r="CF209" s="139"/>
      <c r="CG209" s="139"/>
      <c r="CH209" s="139"/>
      <c r="CI209" s="139"/>
      <c r="CJ209" s="139"/>
      <c r="CK209" s="139"/>
      <c r="CL209" s="139"/>
      <c r="CM209" s="139"/>
      <c r="CN209" s="139"/>
      <c r="CO209" s="139"/>
      <c r="CP209" s="139"/>
      <c r="CQ209" s="139"/>
    </row>
    <row r="210" spans="1:95" ht="16.5" customHeight="1">
      <c r="A210" s="92"/>
      <c r="B210" s="92"/>
      <c r="C210" s="92"/>
      <c r="D210" s="92"/>
      <c r="E210" s="92"/>
      <c r="F210" s="92"/>
      <c r="G210" s="139"/>
      <c r="H210" s="167"/>
      <c r="I210" s="167"/>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c r="AK210" s="139"/>
      <c r="AL210" s="139"/>
      <c r="AM210" s="139"/>
      <c r="AN210" s="139"/>
      <c r="AO210" s="139"/>
      <c r="AP210" s="139"/>
      <c r="AQ210" s="139"/>
      <c r="AR210" s="139"/>
      <c r="AS210" s="139"/>
      <c r="AT210" s="139"/>
      <c r="AU210" s="139"/>
      <c r="AV210" s="139"/>
      <c r="AW210" s="139"/>
      <c r="AX210" s="139"/>
      <c r="AY210" s="139"/>
      <c r="AZ210" s="139"/>
      <c r="BA210" s="139"/>
      <c r="BB210" s="139"/>
      <c r="BC210" s="139"/>
      <c r="BD210" s="139"/>
      <c r="BE210" s="139"/>
      <c r="BF210" s="139"/>
      <c r="BG210" s="139"/>
      <c r="BH210" s="139"/>
      <c r="BI210" s="139"/>
      <c r="BJ210" s="139"/>
      <c r="BK210" s="139"/>
      <c r="BL210" s="139"/>
      <c r="BM210" s="139"/>
      <c r="BN210" s="139"/>
      <c r="BO210" s="139"/>
      <c r="BP210" s="139"/>
      <c r="BQ210" s="139"/>
      <c r="BR210" s="139"/>
      <c r="BS210" s="139"/>
      <c r="BT210" s="139"/>
      <c r="BU210" s="139"/>
      <c r="BV210" s="139"/>
      <c r="BW210" s="139"/>
      <c r="BX210" s="139"/>
      <c r="BY210" s="139"/>
      <c r="BZ210" s="139"/>
      <c r="CA210" s="139"/>
      <c r="CB210" s="139"/>
      <c r="CC210" s="139"/>
      <c r="CD210" s="139"/>
      <c r="CE210" s="139"/>
      <c r="CF210" s="139"/>
      <c r="CG210" s="139"/>
      <c r="CH210" s="139"/>
      <c r="CI210" s="139"/>
      <c r="CJ210" s="139"/>
      <c r="CK210" s="139"/>
      <c r="CL210" s="139"/>
      <c r="CM210" s="139"/>
      <c r="CN210" s="139"/>
      <c r="CO210" s="139"/>
      <c r="CP210" s="139"/>
      <c r="CQ210" s="139"/>
    </row>
    <row r="211" spans="1:95" ht="16.5" customHeight="1">
      <c r="A211" s="92"/>
      <c r="B211" s="92"/>
      <c r="C211" s="92"/>
      <c r="D211" s="92"/>
      <c r="E211" s="92"/>
      <c r="F211" s="92"/>
      <c r="G211" s="139"/>
      <c r="H211" s="167"/>
      <c r="I211" s="167"/>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c r="AH211" s="139"/>
      <c r="AI211" s="139"/>
      <c r="AJ211" s="139"/>
      <c r="AK211" s="139"/>
      <c r="AL211" s="139"/>
      <c r="AM211" s="139"/>
      <c r="AN211" s="139"/>
      <c r="AO211" s="139"/>
      <c r="AP211" s="139"/>
      <c r="AQ211" s="139"/>
      <c r="AR211" s="139"/>
      <c r="AS211" s="139"/>
      <c r="AT211" s="139"/>
      <c r="AU211" s="139"/>
      <c r="AV211" s="139"/>
      <c r="AW211" s="139"/>
      <c r="AX211" s="139"/>
      <c r="AY211" s="139"/>
      <c r="AZ211" s="139"/>
      <c r="BA211" s="139"/>
      <c r="BB211" s="139"/>
      <c r="BC211" s="139"/>
      <c r="BD211" s="139"/>
      <c r="BE211" s="139"/>
      <c r="BF211" s="139"/>
      <c r="BG211" s="139"/>
      <c r="BH211" s="139"/>
      <c r="BI211" s="139"/>
      <c r="BJ211" s="139"/>
      <c r="BK211" s="139"/>
      <c r="BL211" s="139"/>
      <c r="BM211" s="139"/>
      <c r="BN211" s="139"/>
      <c r="BO211" s="139"/>
      <c r="BP211" s="139"/>
      <c r="BQ211" s="139"/>
      <c r="BR211" s="139"/>
      <c r="BS211" s="139"/>
      <c r="BT211" s="139"/>
      <c r="BU211" s="139"/>
      <c r="BV211" s="139"/>
      <c r="BW211" s="139"/>
      <c r="BX211" s="139"/>
      <c r="BY211" s="139"/>
      <c r="BZ211" s="139"/>
      <c r="CA211" s="139"/>
      <c r="CB211" s="139"/>
      <c r="CC211" s="139"/>
      <c r="CD211" s="139"/>
      <c r="CE211" s="139"/>
      <c r="CF211" s="139"/>
      <c r="CG211" s="139"/>
      <c r="CH211" s="139"/>
      <c r="CI211" s="139"/>
      <c r="CJ211" s="139"/>
      <c r="CK211" s="139"/>
      <c r="CL211" s="139"/>
      <c r="CM211" s="139"/>
      <c r="CN211" s="139"/>
      <c r="CO211" s="139"/>
      <c r="CP211" s="139"/>
      <c r="CQ211" s="139"/>
    </row>
    <row r="212" spans="1:95" ht="16.5" customHeight="1">
      <c r="A212" s="92"/>
      <c r="B212" s="92"/>
      <c r="C212" s="92"/>
      <c r="D212" s="92"/>
      <c r="E212" s="92"/>
      <c r="F212" s="92"/>
      <c r="G212" s="139"/>
      <c r="H212" s="167"/>
      <c r="I212" s="167"/>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39"/>
      <c r="AL212" s="139"/>
      <c r="AM212" s="139"/>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39"/>
      <c r="BR212" s="139"/>
      <c r="BS212" s="139"/>
      <c r="BT212" s="139"/>
      <c r="BU212" s="139"/>
      <c r="BV212" s="139"/>
      <c r="BW212" s="139"/>
      <c r="BX212" s="139"/>
      <c r="BY212" s="139"/>
      <c r="BZ212" s="139"/>
      <c r="CA212" s="139"/>
      <c r="CB212" s="139"/>
      <c r="CC212" s="139"/>
      <c r="CD212" s="139"/>
      <c r="CE212" s="139"/>
      <c r="CF212" s="139"/>
      <c r="CG212" s="139"/>
      <c r="CH212" s="139"/>
      <c r="CI212" s="139"/>
      <c r="CJ212" s="139"/>
      <c r="CK212" s="139"/>
      <c r="CL212" s="139"/>
      <c r="CM212" s="139"/>
      <c r="CN212" s="139"/>
      <c r="CO212" s="139"/>
      <c r="CP212" s="139"/>
      <c r="CQ212" s="139"/>
    </row>
    <row r="213" spans="1:95" ht="16.5" customHeight="1">
      <c r="A213" s="92"/>
      <c r="B213" s="92"/>
      <c r="C213" s="92"/>
      <c r="D213" s="92"/>
      <c r="E213" s="92"/>
      <c r="F213" s="92"/>
      <c r="G213" s="139"/>
      <c r="H213" s="167"/>
      <c r="I213" s="167"/>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39"/>
      <c r="AL213" s="139"/>
      <c r="AM213" s="139"/>
      <c r="AN213" s="139"/>
      <c r="AO213" s="139"/>
      <c r="AP213" s="139"/>
      <c r="AQ213" s="139"/>
      <c r="AR213" s="139"/>
      <c r="AS213" s="139"/>
      <c r="AT213" s="139"/>
      <c r="AU213" s="139"/>
      <c r="AV213" s="139"/>
      <c r="AW213" s="139"/>
      <c r="AX213" s="139"/>
      <c r="AY213" s="139"/>
      <c r="AZ213" s="139"/>
      <c r="BA213" s="139"/>
      <c r="BB213" s="139"/>
      <c r="BC213" s="139"/>
      <c r="BD213" s="139"/>
      <c r="BE213" s="139"/>
      <c r="BF213" s="139"/>
      <c r="BG213" s="139"/>
      <c r="BH213" s="139"/>
      <c r="BI213" s="139"/>
      <c r="BJ213" s="139"/>
      <c r="BK213" s="139"/>
      <c r="BL213" s="139"/>
      <c r="BM213" s="139"/>
      <c r="BN213" s="139"/>
      <c r="BO213" s="139"/>
      <c r="BP213" s="139"/>
      <c r="BQ213" s="139"/>
      <c r="BR213" s="139"/>
      <c r="BS213" s="139"/>
      <c r="BT213" s="139"/>
      <c r="BU213" s="139"/>
      <c r="BV213" s="139"/>
      <c r="BW213" s="139"/>
      <c r="BX213" s="139"/>
      <c r="BY213" s="139"/>
      <c r="BZ213" s="139"/>
      <c r="CA213" s="139"/>
      <c r="CB213" s="139"/>
      <c r="CC213" s="139"/>
      <c r="CD213" s="139"/>
      <c r="CE213" s="139"/>
      <c r="CF213" s="139"/>
      <c r="CG213" s="139"/>
      <c r="CH213" s="139"/>
      <c r="CI213" s="139"/>
      <c r="CJ213" s="139"/>
      <c r="CK213" s="139"/>
      <c r="CL213" s="139"/>
      <c r="CM213" s="139"/>
      <c r="CN213" s="139"/>
      <c r="CO213" s="139"/>
      <c r="CP213" s="139"/>
      <c r="CQ213" s="139"/>
    </row>
    <row r="214" spans="1:95" ht="16.5" customHeight="1">
      <c r="A214" s="92"/>
      <c r="B214" s="92"/>
      <c r="C214" s="92"/>
      <c r="D214" s="92"/>
      <c r="E214" s="92"/>
      <c r="F214" s="92"/>
      <c r="G214" s="139"/>
      <c r="H214" s="167"/>
      <c r="I214" s="167"/>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c r="AP214" s="139"/>
      <c r="AQ214" s="139"/>
      <c r="AR214" s="139"/>
      <c r="AS214" s="139"/>
      <c r="AT214" s="139"/>
      <c r="AU214" s="139"/>
      <c r="AV214" s="139"/>
      <c r="AW214" s="139"/>
      <c r="AX214" s="139"/>
      <c r="AY214" s="139"/>
      <c r="AZ214" s="139"/>
      <c r="BA214" s="139"/>
      <c r="BB214" s="139"/>
      <c r="BC214" s="139"/>
      <c r="BD214" s="139"/>
      <c r="BE214" s="139"/>
      <c r="BF214" s="139"/>
      <c r="BG214" s="139"/>
      <c r="BH214" s="139"/>
      <c r="BI214" s="139"/>
      <c r="BJ214" s="139"/>
      <c r="BK214" s="139"/>
      <c r="BL214" s="139"/>
      <c r="BM214" s="139"/>
      <c r="BN214" s="139"/>
      <c r="BO214" s="139"/>
      <c r="BP214" s="139"/>
      <c r="BQ214" s="139"/>
      <c r="BR214" s="139"/>
      <c r="BS214" s="139"/>
      <c r="BT214" s="139"/>
      <c r="BU214" s="139"/>
      <c r="BV214" s="139"/>
      <c r="BW214" s="139"/>
      <c r="BX214" s="139"/>
      <c r="BY214" s="139"/>
      <c r="BZ214" s="139"/>
      <c r="CA214" s="139"/>
      <c r="CB214" s="139"/>
      <c r="CC214" s="139"/>
      <c r="CD214" s="139"/>
      <c r="CE214" s="139"/>
      <c r="CF214" s="139"/>
      <c r="CG214" s="139"/>
      <c r="CH214" s="139"/>
      <c r="CI214" s="139"/>
      <c r="CJ214" s="139"/>
      <c r="CK214" s="139"/>
      <c r="CL214" s="139"/>
      <c r="CM214" s="139"/>
      <c r="CN214" s="139"/>
      <c r="CO214" s="139"/>
      <c r="CP214" s="139"/>
      <c r="CQ214" s="139"/>
    </row>
    <row r="215" spans="1:95" ht="16.5" customHeight="1">
      <c r="A215" s="92"/>
      <c r="B215" s="92"/>
      <c r="C215" s="92"/>
      <c r="D215" s="92"/>
      <c r="E215" s="92"/>
      <c r="F215" s="92"/>
      <c r="G215" s="139"/>
      <c r="H215" s="167"/>
      <c r="I215" s="167"/>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L215" s="139"/>
      <c r="AM215" s="139"/>
      <c r="AN215" s="139"/>
      <c r="AO215" s="139"/>
      <c r="AP215" s="139"/>
      <c r="AQ215" s="139"/>
      <c r="AR215" s="139"/>
      <c r="AS215" s="139"/>
      <c r="AT215" s="139"/>
      <c r="AU215" s="139"/>
      <c r="AV215" s="139"/>
      <c r="AW215" s="139"/>
      <c r="AX215" s="139"/>
      <c r="AY215" s="139"/>
      <c r="AZ215" s="139"/>
      <c r="BA215" s="139"/>
      <c r="BB215" s="139"/>
      <c r="BC215" s="139"/>
      <c r="BD215" s="139"/>
      <c r="BE215" s="139"/>
      <c r="BF215" s="139"/>
      <c r="BG215" s="139"/>
      <c r="BH215" s="139"/>
      <c r="BI215" s="139"/>
      <c r="BJ215" s="139"/>
      <c r="BK215" s="139"/>
      <c r="BL215" s="139"/>
      <c r="BM215" s="139"/>
      <c r="BN215" s="139"/>
      <c r="BO215" s="139"/>
      <c r="BP215" s="139"/>
      <c r="BQ215" s="139"/>
      <c r="BR215" s="139"/>
      <c r="BS215" s="139"/>
      <c r="BT215" s="139"/>
      <c r="BU215" s="139"/>
      <c r="BV215" s="139"/>
      <c r="BW215" s="139"/>
      <c r="BX215" s="139"/>
      <c r="BY215" s="139"/>
      <c r="BZ215" s="139"/>
      <c r="CA215" s="139"/>
      <c r="CB215" s="139"/>
      <c r="CC215" s="139"/>
      <c r="CD215" s="139"/>
      <c r="CE215" s="139"/>
      <c r="CF215" s="139"/>
      <c r="CG215" s="139"/>
      <c r="CH215" s="139"/>
      <c r="CI215" s="139"/>
      <c r="CJ215" s="139"/>
      <c r="CK215" s="139"/>
      <c r="CL215" s="139"/>
      <c r="CM215" s="139"/>
      <c r="CN215" s="139"/>
      <c r="CO215" s="139"/>
      <c r="CP215" s="139"/>
      <c r="CQ215" s="139"/>
    </row>
    <row r="216" spans="1:95" ht="16.5" customHeight="1">
      <c r="A216" s="92"/>
      <c r="B216" s="92"/>
      <c r="C216" s="92"/>
      <c r="D216" s="92"/>
      <c r="E216" s="92"/>
      <c r="F216" s="92"/>
      <c r="G216" s="139"/>
      <c r="H216" s="167"/>
      <c r="I216" s="167"/>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39"/>
      <c r="AL216" s="139"/>
      <c r="AM216" s="139"/>
      <c r="AN216" s="139"/>
      <c r="AO216" s="139"/>
      <c r="AP216" s="139"/>
      <c r="AQ216" s="139"/>
      <c r="AR216" s="139"/>
      <c r="AS216" s="139"/>
      <c r="AT216" s="139"/>
      <c r="AU216" s="139"/>
      <c r="AV216" s="139"/>
      <c r="AW216" s="139"/>
      <c r="AX216" s="139"/>
      <c r="AY216" s="139"/>
      <c r="AZ216" s="139"/>
      <c r="BA216" s="139"/>
      <c r="BB216" s="139"/>
      <c r="BC216" s="139"/>
      <c r="BD216" s="139"/>
      <c r="BE216" s="139"/>
      <c r="BF216" s="139"/>
      <c r="BG216" s="139"/>
      <c r="BH216" s="139"/>
      <c r="BI216" s="139"/>
      <c r="BJ216" s="139"/>
      <c r="BK216" s="139"/>
      <c r="BL216" s="139"/>
      <c r="BM216" s="139"/>
      <c r="BN216" s="139"/>
      <c r="BO216" s="139"/>
      <c r="BP216" s="139"/>
      <c r="BQ216" s="139"/>
      <c r="BR216" s="139"/>
      <c r="BS216" s="139"/>
      <c r="BT216" s="139"/>
      <c r="BU216" s="139"/>
      <c r="BV216" s="139"/>
      <c r="BW216" s="139"/>
      <c r="BX216" s="139"/>
      <c r="BY216" s="139"/>
      <c r="BZ216" s="139"/>
      <c r="CA216" s="139"/>
      <c r="CB216" s="139"/>
      <c r="CC216" s="139"/>
      <c r="CD216" s="139"/>
      <c r="CE216" s="139"/>
      <c r="CF216" s="139"/>
      <c r="CG216" s="139"/>
      <c r="CH216" s="139"/>
      <c r="CI216" s="139"/>
      <c r="CJ216" s="139"/>
      <c r="CK216" s="139"/>
      <c r="CL216" s="139"/>
      <c r="CM216" s="139"/>
      <c r="CN216" s="139"/>
      <c r="CO216" s="139"/>
      <c r="CP216" s="139"/>
      <c r="CQ216" s="139"/>
    </row>
    <row r="217" spans="1:95" ht="16.5" customHeight="1">
      <c r="A217" s="92"/>
      <c r="B217" s="92"/>
      <c r="C217" s="92"/>
      <c r="D217" s="92"/>
      <c r="E217" s="92"/>
      <c r="F217" s="92"/>
      <c r="G217" s="139"/>
      <c r="H217" s="167"/>
      <c r="I217" s="167"/>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39"/>
      <c r="AL217" s="139"/>
      <c r="AM217" s="139"/>
      <c r="AN217" s="139"/>
      <c r="AO217" s="139"/>
      <c r="AP217" s="139"/>
      <c r="AQ217" s="139"/>
      <c r="AR217" s="139"/>
      <c r="AS217" s="139"/>
      <c r="AT217" s="139"/>
      <c r="AU217" s="139"/>
      <c r="AV217" s="139"/>
      <c r="AW217" s="139"/>
      <c r="AX217" s="139"/>
      <c r="AY217" s="139"/>
      <c r="AZ217" s="139"/>
      <c r="BA217" s="139"/>
      <c r="BB217" s="139"/>
      <c r="BC217" s="139"/>
      <c r="BD217" s="139"/>
      <c r="BE217" s="139"/>
      <c r="BF217" s="139"/>
      <c r="BG217" s="139"/>
      <c r="BH217" s="139"/>
      <c r="BI217" s="139"/>
      <c r="BJ217" s="139"/>
      <c r="BK217" s="139"/>
      <c r="BL217" s="139"/>
      <c r="BM217" s="139"/>
      <c r="BN217" s="139"/>
      <c r="BO217" s="139"/>
      <c r="BP217" s="139"/>
      <c r="BQ217" s="139"/>
      <c r="BR217" s="139"/>
      <c r="BS217" s="139"/>
      <c r="BT217" s="139"/>
      <c r="BU217" s="139"/>
      <c r="BV217" s="139"/>
      <c r="BW217" s="139"/>
      <c r="BX217" s="139"/>
      <c r="BY217" s="139"/>
      <c r="BZ217" s="139"/>
      <c r="CA217" s="139"/>
      <c r="CB217" s="139"/>
      <c r="CC217" s="139"/>
      <c r="CD217" s="139"/>
      <c r="CE217" s="139"/>
      <c r="CF217" s="139"/>
      <c r="CG217" s="139"/>
      <c r="CH217" s="139"/>
      <c r="CI217" s="139"/>
      <c r="CJ217" s="139"/>
      <c r="CK217" s="139"/>
      <c r="CL217" s="139"/>
      <c r="CM217" s="139"/>
      <c r="CN217" s="139"/>
      <c r="CO217" s="139"/>
      <c r="CP217" s="139"/>
      <c r="CQ217" s="139"/>
    </row>
    <row r="218" spans="1:95" ht="16.5" customHeight="1">
      <c r="A218" s="92"/>
      <c r="B218" s="92"/>
      <c r="C218" s="92"/>
      <c r="D218" s="92"/>
      <c r="E218" s="92"/>
      <c r="F218" s="92"/>
      <c r="G218" s="139"/>
      <c r="H218" s="167"/>
      <c r="I218" s="167"/>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L218" s="139"/>
      <c r="AM218" s="139"/>
      <c r="AN218" s="139"/>
      <c r="AO218" s="139"/>
      <c r="AP218" s="139"/>
      <c r="AQ218" s="139"/>
      <c r="AR218" s="139"/>
      <c r="AS218" s="139"/>
      <c r="AT218" s="139"/>
      <c r="AU218" s="139"/>
      <c r="AV218" s="139"/>
      <c r="AW218" s="139"/>
      <c r="AX218" s="139"/>
      <c r="AY218" s="139"/>
      <c r="AZ218" s="139"/>
      <c r="BA218" s="139"/>
      <c r="BB218" s="139"/>
      <c r="BC218" s="139"/>
      <c r="BD218" s="139"/>
      <c r="BE218" s="139"/>
      <c r="BF218" s="139"/>
      <c r="BG218" s="139"/>
      <c r="BH218" s="139"/>
      <c r="BI218" s="139"/>
      <c r="BJ218" s="139"/>
      <c r="BK218" s="139"/>
      <c r="BL218" s="139"/>
      <c r="BM218" s="139"/>
      <c r="BN218" s="139"/>
      <c r="BO218" s="139"/>
      <c r="BP218" s="139"/>
      <c r="BQ218" s="139"/>
      <c r="BR218" s="139"/>
      <c r="BS218" s="139"/>
      <c r="BT218" s="139"/>
      <c r="BU218" s="139"/>
      <c r="BV218" s="139"/>
      <c r="BW218" s="139"/>
      <c r="BX218" s="139"/>
      <c r="BY218" s="139"/>
      <c r="BZ218" s="139"/>
      <c r="CA218" s="139"/>
      <c r="CB218" s="139"/>
      <c r="CC218" s="139"/>
      <c r="CD218" s="139"/>
      <c r="CE218" s="139"/>
      <c r="CF218" s="139"/>
      <c r="CG218" s="139"/>
      <c r="CH218" s="139"/>
      <c r="CI218" s="139"/>
      <c r="CJ218" s="139"/>
      <c r="CK218" s="139"/>
      <c r="CL218" s="139"/>
      <c r="CM218" s="139"/>
      <c r="CN218" s="139"/>
      <c r="CO218" s="139"/>
      <c r="CP218" s="139"/>
      <c r="CQ218" s="139"/>
    </row>
    <row r="219" spans="1:95" ht="16.5" customHeight="1">
      <c r="A219" s="92"/>
      <c r="B219" s="92"/>
      <c r="C219" s="92"/>
      <c r="D219" s="92"/>
      <c r="E219" s="92"/>
      <c r="F219" s="92"/>
      <c r="G219" s="139"/>
      <c r="H219" s="167"/>
      <c r="I219" s="167"/>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39"/>
      <c r="AL219" s="139"/>
      <c r="AM219" s="139"/>
      <c r="AN219" s="139"/>
      <c r="AO219" s="139"/>
      <c r="AP219" s="139"/>
      <c r="AQ219" s="139"/>
      <c r="AR219" s="139"/>
      <c r="AS219" s="139"/>
      <c r="AT219" s="139"/>
      <c r="AU219" s="139"/>
      <c r="AV219" s="139"/>
      <c r="AW219" s="139"/>
      <c r="AX219" s="139"/>
      <c r="AY219" s="139"/>
      <c r="AZ219" s="139"/>
      <c r="BA219" s="139"/>
      <c r="BB219" s="139"/>
      <c r="BC219" s="139"/>
      <c r="BD219" s="139"/>
      <c r="BE219" s="139"/>
      <c r="BF219" s="139"/>
      <c r="BG219" s="139"/>
      <c r="BH219" s="139"/>
      <c r="BI219" s="139"/>
      <c r="BJ219" s="139"/>
      <c r="BK219" s="139"/>
      <c r="BL219" s="139"/>
      <c r="BM219" s="139"/>
      <c r="BN219" s="139"/>
      <c r="BO219" s="139"/>
      <c r="BP219" s="139"/>
      <c r="BQ219" s="139"/>
      <c r="BR219" s="139"/>
      <c r="BS219" s="139"/>
      <c r="BT219" s="139"/>
      <c r="BU219" s="139"/>
      <c r="BV219" s="139"/>
      <c r="BW219" s="139"/>
      <c r="BX219" s="139"/>
      <c r="BY219" s="139"/>
      <c r="BZ219" s="139"/>
      <c r="CA219" s="139"/>
      <c r="CB219" s="139"/>
      <c r="CC219" s="139"/>
      <c r="CD219" s="139"/>
      <c r="CE219" s="139"/>
      <c r="CF219" s="139"/>
      <c r="CG219" s="139"/>
      <c r="CH219" s="139"/>
      <c r="CI219" s="139"/>
      <c r="CJ219" s="139"/>
      <c r="CK219" s="139"/>
      <c r="CL219" s="139"/>
      <c r="CM219" s="139"/>
      <c r="CN219" s="139"/>
      <c r="CO219" s="139"/>
      <c r="CP219" s="139"/>
      <c r="CQ219" s="139"/>
    </row>
    <row r="220" spans="1:95" ht="16.5" customHeight="1">
      <c r="A220" s="92"/>
      <c r="B220" s="92"/>
      <c r="C220" s="92"/>
      <c r="D220" s="92"/>
      <c r="E220" s="92"/>
      <c r="F220" s="92"/>
      <c r="G220" s="139"/>
      <c r="H220" s="167"/>
      <c r="I220" s="167"/>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39"/>
      <c r="AL220" s="139"/>
      <c r="AM220" s="139"/>
      <c r="AN220" s="139"/>
      <c r="AO220" s="139"/>
      <c r="AP220" s="139"/>
      <c r="AQ220" s="139"/>
      <c r="AR220" s="139"/>
      <c r="AS220" s="139"/>
      <c r="AT220" s="139"/>
      <c r="AU220" s="139"/>
      <c r="AV220" s="139"/>
      <c r="AW220" s="139"/>
      <c r="AX220" s="139"/>
      <c r="AY220" s="139"/>
      <c r="AZ220" s="139"/>
      <c r="BA220" s="139"/>
      <c r="BB220" s="139"/>
      <c r="BC220" s="139"/>
      <c r="BD220" s="139"/>
      <c r="BE220" s="139"/>
      <c r="BF220" s="139"/>
      <c r="BG220" s="139"/>
      <c r="BH220" s="139"/>
      <c r="BI220" s="139"/>
      <c r="BJ220" s="139"/>
      <c r="BK220" s="139"/>
      <c r="BL220" s="139"/>
      <c r="BM220" s="139"/>
      <c r="BN220" s="139"/>
      <c r="BO220" s="139"/>
      <c r="BP220" s="139"/>
      <c r="BQ220" s="139"/>
      <c r="BR220" s="139"/>
      <c r="BS220" s="139"/>
      <c r="BT220" s="139"/>
      <c r="BU220" s="139"/>
      <c r="BV220" s="139"/>
      <c r="BW220" s="139"/>
      <c r="BX220" s="139"/>
      <c r="BY220" s="139"/>
      <c r="BZ220" s="139"/>
      <c r="CA220" s="139"/>
      <c r="CB220" s="139"/>
      <c r="CC220" s="139"/>
      <c r="CD220" s="139"/>
      <c r="CE220" s="139"/>
      <c r="CF220" s="139"/>
      <c r="CG220" s="139"/>
      <c r="CH220" s="139"/>
      <c r="CI220" s="139"/>
      <c r="CJ220" s="139"/>
      <c r="CK220" s="139"/>
      <c r="CL220" s="139"/>
      <c r="CM220" s="139"/>
      <c r="CN220" s="139"/>
      <c r="CO220" s="139"/>
      <c r="CP220" s="139"/>
      <c r="CQ220" s="139"/>
    </row>
    <row r="221" spans="1:95" ht="16.5" customHeight="1">
      <c r="A221" s="92"/>
      <c r="B221" s="92"/>
      <c r="C221" s="92"/>
      <c r="D221" s="92"/>
      <c r="E221" s="92"/>
      <c r="F221" s="92"/>
      <c r="G221" s="139"/>
      <c r="H221" s="167"/>
      <c r="I221" s="167"/>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39"/>
      <c r="AL221" s="139"/>
      <c r="AM221" s="139"/>
      <c r="AN221" s="139"/>
      <c r="AO221" s="139"/>
      <c r="AP221" s="139"/>
      <c r="AQ221" s="139"/>
      <c r="AR221" s="139"/>
      <c r="AS221" s="139"/>
      <c r="AT221" s="139"/>
      <c r="AU221" s="139"/>
      <c r="AV221" s="139"/>
      <c r="AW221" s="139"/>
      <c r="AX221" s="139"/>
      <c r="AY221" s="139"/>
      <c r="AZ221" s="139"/>
      <c r="BA221" s="139"/>
      <c r="BB221" s="139"/>
      <c r="BC221" s="139"/>
      <c r="BD221" s="139"/>
      <c r="BE221" s="139"/>
      <c r="BF221" s="139"/>
      <c r="BG221" s="139"/>
      <c r="BH221" s="139"/>
      <c r="BI221" s="139"/>
      <c r="BJ221" s="139"/>
      <c r="BK221" s="139"/>
      <c r="BL221" s="139"/>
      <c r="BM221" s="139"/>
      <c r="BN221" s="139"/>
      <c r="BO221" s="139"/>
      <c r="BP221" s="139"/>
      <c r="BQ221" s="139"/>
      <c r="BR221" s="139"/>
      <c r="BS221" s="139"/>
      <c r="BT221" s="139"/>
      <c r="BU221" s="139"/>
      <c r="BV221" s="139"/>
      <c r="BW221" s="139"/>
      <c r="BX221" s="139"/>
      <c r="BY221" s="139"/>
      <c r="BZ221" s="139"/>
      <c r="CA221" s="139"/>
      <c r="CB221" s="139"/>
      <c r="CC221" s="139"/>
      <c r="CD221" s="139"/>
      <c r="CE221" s="139"/>
      <c r="CF221" s="139"/>
      <c r="CG221" s="139"/>
      <c r="CH221" s="139"/>
      <c r="CI221" s="139"/>
      <c r="CJ221" s="139"/>
      <c r="CK221" s="139"/>
      <c r="CL221" s="139"/>
      <c r="CM221" s="139"/>
      <c r="CN221" s="139"/>
      <c r="CO221" s="139"/>
      <c r="CP221" s="139"/>
      <c r="CQ221" s="139"/>
    </row>
    <row r="222" spans="1:95" ht="16.5" customHeight="1">
      <c r="A222" s="92"/>
      <c r="B222" s="92"/>
      <c r="C222" s="92"/>
      <c r="D222" s="92"/>
      <c r="E222" s="92"/>
      <c r="F222" s="92"/>
      <c r="G222" s="139"/>
      <c r="H222" s="167"/>
      <c r="I222" s="167"/>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39"/>
      <c r="AL222" s="139"/>
      <c r="AM222" s="139"/>
      <c r="AN222" s="139"/>
      <c r="AO222" s="139"/>
      <c r="AP222" s="139"/>
      <c r="AQ222" s="139"/>
      <c r="AR222" s="139"/>
      <c r="AS222" s="139"/>
      <c r="AT222" s="139"/>
      <c r="AU222" s="139"/>
      <c r="AV222" s="139"/>
      <c r="AW222" s="139"/>
      <c r="AX222" s="139"/>
      <c r="AY222" s="139"/>
      <c r="AZ222" s="139"/>
      <c r="BA222" s="139"/>
      <c r="BB222" s="139"/>
      <c r="BC222" s="139"/>
      <c r="BD222" s="139"/>
      <c r="BE222" s="139"/>
      <c r="BF222" s="139"/>
      <c r="BG222" s="139"/>
      <c r="BH222" s="139"/>
      <c r="BI222" s="139"/>
      <c r="BJ222" s="139"/>
      <c r="BK222" s="139"/>
      <c r="BL222" s="139"/>
      <c r="BM222" s="139"/>
      <c r="BN222" s="139"/>
      <c r="BO222" s="139"/>
      <c r="BP222" s="139"/>
      <c r="BQ222" s="139"/>
      <c r="BR222" s="139"/>
      <c r="BS222" s="139"/>
      <c r="BT222" s="139"/>
      <c r="BU222" s="139"/>
      <c r="BV222" s="139"/>
      <c r="BW222" s="139"/>
      <c r="BX222" s="139"/>
      <c r="BY222" s="139"/>
      <c r="BZ222" s="139"/>
      <c r="CA222" s="139"/>
      <c r="CB222" s="139"/>
      <c r="CC222" s="139"/>
      <c r="CD222" s="139"/>
      <c r="CE222" s="139"/>
      <c r="CF222" s="139"/>
      <c r="CG222" s="139"/>
      <c r="CH222" s="139"/>
      <c r="CI222" s="139"/>
      <c r="CJ222" s="139"/>
      <c r="CK222" s="139"/>
      <c r="CL222" s="139"/>
      <c r="CM222" s="139"/>
      <c r="CN222" s="139"/>
      <c r="CO222" s="139"/>
      <c r="CP222" s="139"/>
      <c r="CQ222" s="139"/>
    </row>
    <row r="223" spans="1:95" ht="16.5" customHeight="1">
      <c r="A223" s="92"/>
      <c r="B223" s="92"/>
      <c r="C223" s="92"/>
      <c r="D223" s="92"/>
      <c r="E223" s="92"/>
      <c r="F223" s="92"/>
      <c r="G223" s="139"/>
      <c r="H223" s="167"/>
      <c r="I223" s="167"/>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39"/>
      <c r="AL223" s="139"/>
      <c r="AM223" s="139"/>
      <c r="AN223" s="139"/>
      <c r="AO223" s="139"/>
      <c r="AP223" s="139"/>
      <c r="AQ223" s="139"/>
      <c r="AR223" s="139"/>
      <c r="AS223" s="139"/>
      <c r="AT223" s="139"/>
      <c r="AU223" s="139"/>
      <c r="AV223" s="139"/>
      <c r="AW223" s="139"/>
      <c r="AX223" s="139"/>
      <c r="AY223" s="139"/>
      <c r="AZ223" s="139"/>
      <c r="BA223" s="139"/>
      <c r="BB223" s="139"/>
      <c r="BC223" s="139"/>
      <c r="BD223" s="139"/>
      <c r="BE223" s="139"/>
      <c r="BF223" s="139"/>
      <c r="BG223" s="139"/>
      <c r="BH223" s="139"/>
      <c r="BI223" s="139"/>
      <c r="BJ223" s="139"/>
      <c r="BK223" s="139"/>
      <c r="BL223" s="139"/>
      <c r="BM223" s="139"/>
      <c r="BN223" s="139"/>
      <c r="BO223" s="139"/>
      <c r="BP223" s="139"/>
      <c r="BQ223" s="139"/>
      <c r="BR223" s="139"/>
      <c r="BS223" s="139"/>
      <c r="BT223" s="139"/>
      <c r="BU223" s="139"/>
      <c r="BV223" s="139"/>
      <c r="BW223" s="139"/>
      <c r="BX223" s="139"/>
      <c r="BY223" s="139"/>
      <c r="BZ223" s="139"/>
      <c r="CA223" s="139"/>
      <c r="CB223" s="139"/>
      <c r="CC223" s="139"/>
      <c r="CD223" s="139"/>
      <c r="CE223" s="139"/>
      <c r="CF223" s="139"/>
      <c r="CG223" s="139"/>
      <c r="CH223" s="139"/>
      <c r="CI223" s="139"/>
      <c r="CJ223" s="139"/>
      <c r="CK223" s="139"/>
      <c r="CL223" s="139"/>
      <c r="CM223" s="139"/>
      <c r="CN223" s="139"/>
      <c r="CO223" s="139"/>
      <c r="CP223" s="139"/>
      <c r="CQ223" s="139"/>
    </row>
    <row r="224" spans="1:95" ht="16.5" customHeight="1">
      <c r="A224" s="92"/>
      <c r="B224" s="92"/>
      <c r="C224" s="92"/>
      <c r="D224" s="92"/>
      <c r="E224" s="92"/>
      <c r="F224" s="92"/>
      <c r="G224" s="139"/>
      <c r="H224" s="167"/>
      <c r="I224" s="167"/>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139"/>
      <c r="AK224" s="139"/>
      <c r="AL224" s="139"/>
      <c r="AM224" s="139"/>
      <c r="AN224" s="139"/>
      <c r="AO224" s="139"/>
      <c r="AP224" s="139"/>
      <c r="AQ224" s="139"/>
      <c r="AR224" s="139"/>
      <c r="AS224" s="139"/>
      <c r="AT224" s="139"/>
      <c r="AU224" s="139"/>
      <c r="AV224" s="139"/>
      <c r="AW224" s="139"/>
      <c r="AX224" s="139"/>
      <c r="AY224" s="139"/>
      <c r="AZ224" s="139"/>
      <c r="BA224" s="139"/>
      <c r="BB224" s="139"/>
      <c r="BC224" s="139"/>
      <c r="BD224" s="139"/>
      <c r="BE224" s="139"/>
      <c r="BF224" s="139"/>
      <c r="BG224" s="139"/>
      <c r="BH224" s="139"/>
      <c r="BI224" s="139"/>
      <c r="BJ224" s="139"/>
      <c r="BK224" s="139"/>
      <c r="BL224" s="139"/>
      <c r="BM224" s="139"/>
      <c r="BN224" s="139"/>
      <c r="BO224" s="139"/>
      <c r="BP224" s="139"/>
      <c r="BQ224" s="139"/>
      <c r="BR224" s="139"/>
      <c r="BS224" s="139"/>
      <c r="BT224" s="139"/>
      <c r="BU224" s="139"/>
      <c r="BV224" s="139"/>
      <c r="BW224" s="139"/>
      <c r="BX224" s="139"/>
      <c r="BY224" s="139"/>
      <c r="BZ224" s="139"/>
      <c r="CA224" s="139"/>
      <c r="CB224" s="139"/>
      <c r="CC224" s="139"/>
      <c r="CD224" s="139"/>
      <c r="CE224" s="139"/>
      <c r="CF224" s="139"/>
      <c r="CG224" s="139"/>
      <c r="CH224" s="139"/>
      <c r="CI224" s="139"/>
      <c r="CJ224" s="139"/>
      <c r="CK224" s="139"/>
      <c r="CL224" s="139"/>
      <c r="CM224" s="139"/>
      <c r="CN224" s="139"/>
      <c r="CO224" s="139"/>
      <c r="CP224" s="139"/>
      <c r="CQ224" s="139"/>
    </row>
    <row r="225" spans="1:95" ht="16.5" customHeight="1">
      <c r="A225" s="92"/>
      <c r="B225" s="92"/>
      <c r="C225" s="92"/>
      <c r="D225" s="92"/>
      <c r="E225" s="92"/>
      <c r="F225" s="92"/>
      <c r="G225" s="139"/>
      <c r="H225" s="167"/>
      <c r="I225" s="167"/>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c r="AM225" s="139"/>
      <c r="AN225" s="139"/>
      <c r="AO225" s="139"/>
      <c r="AP225" s="139"/>
      <c r="AQ225" s="139"/>
      <c r="AR225" s="139"/>
      <c r="AS225" s="139"/>
      <c r="AT225" s="139"/>
      <c r="AU225" s="139"/>
      <c r="AV225" s="139"/>
      <c r="AW225" s="139"/>
      <c r="AX225" s="139"/>
      <c r="AY225" s="139"/>
      <c r="AZ225" s="139"/>
      <c r="BA225" s="139"/>
      <c r="BB225" s="139"/>
      <c r="BC225" s="139"/>
      <c r="BD225" s="139"/>
      <c r="BE225" s="139"/>
      <c r="BF225" s="139"/>
      <c r="BG225" s="139"/>
      <c r="BH225" s="139"/>
      <c r="BI225" s="139"/>
      <c r="BJ225" s="139"/>
      <c r="BK225" s="139"/>
      <c r="BL225" s="139"/>
      <c r="BM225" s="139"/>
      <c r="BN225" s="139"/>
      <c r="BO225" s="139"/>
      <c r="BP225" s="139"/>
      <c r="BQ225" s="139"/>
      <c r="BR225" s="139"/>
      <c r="BS225" s="139"/>
      <c r="BT225" s="139"/>
      <c r="BU225" s="139"/>
      <c r="BV225" s="139"/>
      <c r="BW225" s="139"/>
      <c r="BX225" s="139"/>
      <c r="BY225" s="139"/>
      <c r="BZ225" s="139"/>
      <c r="CA225" s="139"/>
      <c r="CB225" s="139"/>
      <c r="CC225" s="139"/>
      <c r="CD225" s="139"/>
      <c r="CE225" s="139"/>
      <c r="CF225" s="139"/>
      <c r="CG225" s="139"/>
      <c r="CH225" s="139"/>
      <c r="CI225" s="139"/>
      <c r="CJ225" s="139"/>
      <c r="CK225" s="139"/>
      <c r="CL225" s="139"/>
      <c r="CM225" s="139"/>
      <c r="CN225" s="139"/>
      <c r="CO225" s="139"/>
      <c r="CP225" s="139"/>
      <c r="CQ225" s="139"/>
    </row>
    <row r="226" spans="1:95" ht="16.5" customHeight="1">
      <c r="A226" s="92"/>
      <c r="B226" s="92"/>
      <c r="C226" s="92"/>
      <c r="D226" s="92"/>
      <c r="E226" s="92"/>
      <c r="F226" s="92"/>
      <c r="G226" s="139"/>
      <c r="H226" s="167"/>
      <c r="I226" s="167"/>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39"/>
      <c r="AL226" s="139"/>
      <c r="AM226" s="139"/>
      <c r="AN226" s="139"/>
      <c r="AO226" s="139"/>
      <c r="AP226" s="139"/>
      <c r="AQ226" s="139"/>
      <c r="AR226" s="139"/>
      <c r="AS226" s="139"/>
      <c r="AT226" s="139"/>
      <c r="AU226" s="139"/>
      <c r="AV226" s="139"/>
      <c r="AW226" s="139"/>
      <c r="AX226" s="139"/>
      <c r="AY226" s="139"/>
      <c r="AZ226" s="139"/>
      <c r="BA226" s="139"/>
      <c r="BB226" s="139"/>
      <c r="BC226" s="139"/>
      <c r="BD226" s="139"/>
      <c r="BE226" s="139"/>
      <c r="BF226" s="139"/>
      <c r="BG226" s="139"/>
      <c r="BH226" s="139"/>
      <c r="BI226" s="139"/>
      <c r="BJ226" s="139"/>
      <c r="BK226" s="139"/>
      <c r="BL226" s="139"/>
      <c r="BM226" s="139"/>
      <c r="BN226" s="139"/>
      <c r="BO226" s="139"/>
      <c r="BP226" s="139"/>
      <c r="BQ226" s="139"/>
      <c r="BR226" s="139"/>
      <c r="BS226" s="139"/>
      <c r="BT226" s="139"/>
      <c r="BU226" s="139"/>
      <c r="BV226" s="139"/>
      <c r="BW226" s="139"/>
      <c r="BX226" s="139"/>
      <c r="BY226" s="139"/>
      <c r="BZ226" s="139"/>
      <c r="CA226" s="139"/>
      <c r="CB226" s="139"/>
      <c r="CC226" s="139"/>
      <c r="CD226" s="139"/>
      <c r="CE226" s="139"/>
      <c r="CF226" s="139"/>
      <c r="CG226" s="139"/>
      <c r="CH226" s="139"/>
      <c r="CI226" s="139"/>
      <c r="CJ226" s="139"/>
      <c r="CK226" s="139"/>
      <c r="CL226" s="139"/>
      <c r="CM226" s="139"/>
      <c r="CN226" s="139"/>
      <c r="CO226" s="139"/>
      <c r="CP226" s="139"/>
      <c r="CQ226" s="139"/>
    </row>
    <row r="227" spans="1:95" ht="16.5" customHeight="1">
      <c r="A227" s="92"/>
      <c r="B227" s="92"/>
      <c r="C227" s="92"/>
      <c r="D227" s="92"/>
      <c r="E227" s="92"/>
      <c r="F227" s="92"/>
      <c r="G227" s="139"/>
      <c r="H227" s="167"/>
      <c r="I227" s="167"/>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39"/>
      <c r="AN227" s="139"/>
      <c r="AO227" s="139"/>
      <c r="AP227" s="139"/>
      <c r="AQ227" s="139"/>
      <c r="AR227" s="139"/>
      <c r="AS227" s="139"/>
      <c r="AT227" s="139"/>
      <c r="AU227" s="139"/>
      <c r="AV227" s="139"/>
      <c r="AW227" s="139"/>
      <c r="AX227" s="139"/>
      <c r="AY227" s="139"/>
      <c r="AZ227" s="139"/>
      <c r="BA227" s="139"/>
      <c r="BB227" s="139"/>
      <c r="BC227" s="139"/>
      <c r="BD227" s="139"/>
      <c r="BE227" s="139"/>
      <c r="BF227" s="139"/>
      <c r="BG227" s="139"/>
      <c r="BH227" s="139"/>
      <c r="BI227" s="139"/>
      <c r="BJ227" s="139"/>
      <c r="BK227" s="139"/>
      <c r="BL227" s="139"/>
      <c r="BM227" s="139"/>
      <c r="BN227" s="139"/>
      <c r="BO227" s="139"/>
      <c r="BP227" s="139"/>
      <c r="BQ227" s="139"/>
      <c r="BR227" s="139"/>
      <c r="BS227" s="139"/>
      <c r="BT227" s="139"/>
      <c r="BU227" s="139"/>
      <c r="BV227" s="139"/>
      <c r="BW227" s="139"/>
      <c r="BX227" s="139"/>
      <c r="BY227" s="139"/>
      <c r="BZ227" s="139"/>
      <c r="CA227" s="139"/>
      <c r="CB227" s="139"/>
      <c r="CC227" s="139"/>
      <c r="CD227" s="139"/>
      <c r="CE227" s="139"/>
      <c r="CF227" s="139"/>
      <c r="CG227" s="139"/>
      <c r="CH227" s="139"/>
      <c r="CI227" s="139"/>
      <c r="CJ227" s="139"/>
      <c r="CK227" s="139"/>
      <c r="CL227" s="139"/>
      <c r="CM227" s="139"/>
      <c r="CN227" s="139"/>
      <c r="CO227" s="139"/>
      <c r="CP227" s="139"/>
      <c r="CQ227" s="139"/>
    </row>
    <row r="228" spans="1:95" ht="16.5" customHeight="1">
      <c r="A228" s="92"/>
      <c r="B228" s="92"/>
      <c r="C228" s="92"/>
      <c r="D228" s="92"/>
      <c r="E228" s="92"/>
      <c r="F228" s="92"/>
      <c r="G228" s="139"/>
      <c r="H228" s="167"/>
      <c r="I228" s="167"/>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9"/>
      <c r="AX228" s="139"/>
      <c r="AY228" s="139"/>
      <c r="AZ228" s="139"/>
      <c r="BA228" s="139"/>
      <c r="BB228" s="139"/>
      <c r="BC228" s="139"/>
      <c r="BD228" s="139"/>
      <c r="BE228" s="139"/>
      <c r="BF228" s="139"/>
      <c r="BG228" s="139"/>
      <c r="BH228" s="139"/>
      <c r="BI228" s="139"/>
      <c r="BJ228" s="139"/>
      <c r="BK228" s="139"/>
      <c r="BL228" s="139"/>
      <c r="BM228" s="139"/>
      <c r="BN228" s="139"/>
      <c r="BO228" s="139"/>
      <c r="BP228" s="139"/>
      <c r="BQ228" s="139"/>
      <c r="BR228" s="139"/>
      <c r="BS228" s="139"/>
      <c r="BT228" s="139"/>
      <c r="BU228" s="139"/>
      <c r="BV228" s="139"/>
      <c r="BW228" s="139"/>
      <c r="BX228" s="139"/>
      <c r="BY228" s="139"/>
      <c r="BZ228" s="139"/>
      <c r="CA228" s="139"/>
      <c r="CB228" s="139"/>
      <c r="CC228" s="139"/>
      <c r="CD228" s="139"/>
      <c r="CE228" s="139"/>
      <c r="CF228" s="139"/>
      <c r="CG228" s="139"/>
      <c r="CH228" s="139"/>
      <c r="CI228" s="139"/>
      <c r="CJ228" s="139"/>
      <c r="CK228" s="139"/>
      <c r="CL228" s="139"/>
      <c r="CM228" s="139"/>
      <c r="CN228" s="139"/>
      <c r="CO228" s="139"/>
      <c r="CP228" s="139"/>
      <c r="CQ228" s="139"/>
    </row>
    <row r="229" spans="1:95" ht="16.5" customHeight="1">
      <c r="A229" s="92"/>
      <c r="B229" s="92"/>
      <c r="C229" s="92"/>
      <c r="D229" s="92"/>
      <c r="E229" s="92"/>
      <c r="F229" s="92"/>
      <c r="G229" s="139"/>
      <c r="H229" s="167"/>
      <c r="I229" s="167"/>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L229" s="139"/>
      <c r="AM229" s="139"/>
      <c r="AN229" s="139"/>
      <c r="AO229" s="139"/>
      <c r="AP229" s="139"/>
      <c r="AQ229" s="139"/>
      <c r="AR229" s="139"/>
      <c r="AS229" s="139"/>
      <c r="AT229" s="139"/>
      <c r="AU229" s="139"/>
      <c r="AV229" s="139"/>
      <c r="AW229" s="139"/>
      <c r="AX229" s="139"/>
      <c r="AY229" s="139"/>
      <c r="AZ229" s="139"/>
      <c r="BA229" s="139"/>
      <c r="BB229" s="139"/>
      <c r="BC229" s="139"/>
      <c r="BD229" s="139"/>
      <c r="BE229" s="139"/>
      <c r="BF229" s="139"/>
      <c r="BG229" s="139"/>
      <c r="BH229" s="139"/>
      <c r="BI229" s="139"/>
      <c r="BJ229" s="139"/>
      <c r="BK229" s="139"/>
      <c r="BL229" s="139"/>
      <c r="BM229" s="139"/>
      <c r="BN229" s="139"/>
      <c r="BO229" s="139"/>
      <c r="BP229" s="139"/>
      <c r="BQ229" s="139"/>
      <c r="BR229" s="139"/>
      <c r="BS229" s="139"/>
      <c r="BT229" s="139"/>
      <c r="BU229" s="139"/>
      <c r="BV229" s="139"/>
      <c r="BW229" s="139"/>
      <c r="BX229" s="139"/>
      <c r="BY229" s="139"/>
      <c r="BZ229" s="139"/>
      <c r="CA229" s="139"/>
      <c r="CB229" s="139"/>
      <c r="CC229" s="139"/>
      <c r="CD229" s="139"/>
      <c r="CE229" s="139"/>
      <c r="CF229" s="139"/>
      <c r="CG229" s="139"/>
      <c r="CH229" s="139"/>
      <c r="CI229" s="139"/>
      <c r="CJ229" s="139"/>
      <c r="CK229" s="139"/>
      <c r="CL229" s="139"/>
      <c r="CM229" s="139"/>
      <c r="CN229" s="139"/>
      <c r="CO229" s="139"/>
      <c r="CP229" s="139"/>
      <c r="CQ229" s="139"/>
    </row>
    <row r="230" spans="1:95" ht="16.5" customHeight="1">
      <c r="A230" s="92"/>
      <c r="B230" s="92"/>
      <c r="C230" s="92"/>
      <c r="D230" s="92"/>
      <c r="E230" s="92"/>
      <c r="F230" s="92"/>
      <c r="G230" s="139"/>
      <c r="H230" s="167"/>
      <c r="I230" s="167"/>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39"/>
      <c r="AL230" s="139"/>
      <c r="AM230" s="139"/>
      <c r="AN230" s="139"/>
      <c r="AO230" s="139"/>
      <c r="AP230" s="139"/>
      <c r="AQ230" s="139"/>
      <c r="AR230" s="139"/>
      <c r="AS230" s="139"/>
      <c r="AT230" s="139"/>
      <c r="AU230" s="139"/>
      <c r="AV230" s="139"/>
      <c r="AW230" s="139"/>
      <c r="AX230" s="139"/>
      <c r="AY230" s="139"/>
      <c r="AZ230" s="139"/>
      <c r="BA230" s="139"/>
      <c r="BB230" s="139"/>
      <c r="BC230" s="139"/>
      <c r="BD230" s="139"/>
      <c r="BE230" s="139"/>
      <c r="BF230" s="139"/>
      <c r="BG230" s="139"/>
      <c r="BH230" s="139"/>
      <c r="BI230" s="139"/>
      <c r="BJ230" s="139"/>
      <c r="BK230" s="139"/>
      <c r="BL230" s="139"/>
      <c r="BM230" s="139"/>
      <c r="BN230" s="139"/>
      <c r="BO230" s="139"/>
      <c r="BP230" s="139"/>
      <c r="BQ230" s="139"/>
      <c r="BR230" s="139"/>
      <c r="BS230" s="139"/>
      <c r="BT230" s="139"/>
      <c r="BU230" s="139"/>
      <c r="BV230" s="139"/>
      <c r="BW230" s="139"/>
      <c r="BX230" s="139"/>
      <c r="BY230" s="139"/>
      <c r="BZ230" s="139"/>
      <c r="CA230" s="139"/>
      <c r="CB230" s="139"/>
      <c r="CC230" s="139"/>
      <c r="CD230" s="139"/>
      <c r="CE230" s="139"/>
      <c r="CF230" s="139"/>
      <c r="CG230" s="139"/>
      <c r="CH230" s="139"/>
      <c r="CI230" s="139"/>
      <c r="CJ230" s="139"/>
      <c r="CK230" s="139"/>
      <c r="CL230" s="139"/>
      <c r="CM230" s="139"/>
      <c r="CN230" s="139"/>
      <c r="CO230" s="139"/>
      <c r="CP230" s="139"/>
      <c r="CQ230" s="139"/>
    </row>
    <row r="231" spans="1:95" ht="16.5" customHeight="1">
      <c r="A231" s="92"/>
      <c r="B231" s="92"/>
      <c r="C231" s="92"/>
      <c r="D231" s="92"/>
      <c r="E231" s="92"/>
      <c r="F231" s="92"/>
      <c r="G231" s="139"/>
      <c r="H231" s="167"/>
      <c r="I231" s="167"/>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39"/>
      <c r="AL231" s="139"/>
      <c r="AM231" s="139"/>
      <c r="AN231" s="139"/>
      <c r="AO231" s="139"/>
      <c r="AP231" s="139"/>
      <c r="AQ231" s="139"/>
      <c r="AR231" s="139"/>
      <c r="AS231" s="139"/>
      <c r="AT231" s="139"/>
      <c r="AU231" s="139"/>
      <c r="AV231" s="139"/>
      <c r="AW231" s="139"/>
      <c r="AX231" s="139"/>
      <c r="AY231" s="139"/>
      <c r="AZ231" s="139"/>
      <c r="BA231" s="139"/>
      <c r="BB231" s="139"/>
      <c r="BC231" s="139"/>
      <c r="BD231" s="139"/>
      <c r="BE231" s="139"/>
      <c r="BF231" s="139"/>
      <c r="BG231" s="139"/>
      <c r="BH231" s="139"/>
      <c r="BI231" s="139"/>
      <c r="BJ231" s="139"/>
      <c r="BK231" s="139"/>
      <c r="BL231" s="139"/>
      <c r="BM231" s="139"/>
      <c r="BN231" s="139"/>
      <c r="BO231" s="139"/>
      <c r="BP231" s="139"/>
      <c r="BQ231" s="139"/>
      <c r="BR231" s="139"/>
      <c r="BS231" s="139"/>
      <c r="BT231" s="139"/>
      <c r="BU231" s="139"/>
      <c r="BV231" s="139"/>
      <c r="BW231" s="139"/>
      <c r="BX231" s="139"/>
      <c r="BY231" s="139"/>
      <c r="BZ231" s="139"/>
      <c r="CA231" s="139"/>
      <c r="CB231" s="139"/>
      <c r="CC231" s="139"/>
      <c r="CD231" s="139"/>
      <c r="CE231" s="139"/>
      <c r="CF231" s="139"/>
      <c r="CG231" s="139"/>
      <c r="CH231" s="139"/>
      <c r="CI231" s="139"/>
      <c r="CJ231" s="139"/>
      <c r="CK231" s="139"/>
      <c r="CL231" s="139"/>
      <c r="CM231" s="139"/>
      <c r="CN231" s="139"/>
      <c r="CO231" s="139"/>
      <c r="CP231" s="139"/>
      <c r="CQ231" s="139"/>
    </row>
    <row r="232" spans="1:95" ht="16.5" customHeight="1">
      <c r="A232" s="92"/>
      <c r="B232" s="92"/>
      <c r="C232" s="92"/>
      <c r="D232" s="92"/>
      <c r="E232" s="92"/>
      <c r="F232" s="92"/>
      <c r="G232" s="139"/>
      <c r="H232" s="167"/>
      <c r="I232" s="167"/>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c r="AH232" s="139"/>
      <c r="AI232" s="139"/>
      <c r="AJ232" s="139"/>
      <c r="AK232" s="139"/>
      <c r="AL232" s="139"/>
      <c r="AM232" s="139"/>
      <c r="AN232" s="139"/>
      <c r="AO232" s="139"/>
      <c r="AP232" s="139"/>
      <c r="AQ232" s="139"/>
      <c r="AR232" s="139"/>
      <c r="AS232" s="139"/>
      <c r="AT232" s="139"/>
      <c r="AU232" s="139"/>
      <c r="AV232" s="139"/>
      <c r="AW232" s="139"/>
      <c r="AX232" s="139"/>
      <c r="AY232" s="139"/>
      <c r="AZ232" s="139"/>
      <c r="BA232" s="139"/>
      <c r="BB232" s="139"/>
      <c r="BC232" s="139"/>
      <c r="BD232" s="139"/>
      <c r="BE232" s="139"/>
      <c r="BF232" s="139"/>
      <c r="BG232" s="139"/>
      <c r="BH232" s="139"/>
      <c r="BI232" s="139"/>
      <c r="BJ232" s="139"/>
      <c r="BK232" s="139"/>
      <c r="BL232" s="139"/>
      <c r="BM232" s="139"/>
      <c r="BN232" s="139"/>
      <c r="BO232" s="139"/>
      <c r="BP232" s="139"/>
      <c r="BQ232" s="139"/>
      <c r="BR232" s="139"/>
      <c r="BS232" s="139"/>
      <c r="BT232" s="139"/>
      <c r="BU232" s="139"/>
      <c r="BV232" s="139"/>
      <c r="BW232" s="139"/>
      <c r="BX232" s="139"/>
      <c r="BY232" s="139"/>
      <c r="BZ232" s="139"/>
      <c r="CA232" s="139"/>
      <c r="CB232" s="139"/>
      <c r="CC232" s="139"/>
      <c r="CD232" s="139"/>
      <c r="CE232" s="139"/>
      <c r="CF232" s="139"/>
      <c r="CG232" s="139"/>
      <c r="CH232" s="139"/>
      <c r="CI232" s="139"/>
      <c r="CJ232" s="139"/>
      <c r="CK232" s="139"/>
      <c r="CL232" s="139"/>
      <c r="CM232" s="139"/>
      <c r="CN232" s="139"/>
      <c r="CO232" s="139"/>
      <c r="CP232" s="139"/>
      <c r="CQ232" s="139"/>
    </row>
    <row r="233" spans="1:95" ht="16.5" customHeight="1">
      <c r="A233" s="92"/>
      <c r="B233" s="92"/>
      <c r="C233" s="92"/>
      <c r="D233" s="92"/>
      <c r="E233" s="92"/>
      <c r="F233" s="92"/>
      <c r="G233" s="139"/>
      <c r="H233" s="167"/>
      <c r="I233" s="167"/>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L233" s="139"/>
      <c r="AM233" s="139"/>
      <c r="AN233" s="139"/>
      <c r="AO233" s="139"/>
      <c r="AP233" s="139"/>
      <c r="AQ233" s="139"/>
      <c r="AR233" s="139"/>
      <c r="AS233" s="139"/>
      <c r="AT233" s="139"/>
      <c r="AU233" s="139"/>
      <c r="AV233" s="139"/>
      <c r="AW233" s="139"/>
      <c r="AX233" s="139"/>
      <c r="AY233" s="139"/>
      <c r="AZ233" s="139"/>
      <c r="BA233" s="139"/>
      <c r="BB233" s="139"/>
      <c r="BC233" s="139"/>
      <c r="BD233" s="139"/>
      <c r="BE233" s="139"/>
      <c r="BF233" s="139"/>
      <c r="BG233" s="139"/>
      <c r="BH233" s="139"/>
      <c r="BI233" s="139"/>
      <c r="BJ233" s="139"/>
      <c r="BK233" s="139"/>
      <c r="BL233" s="139"/>
      <c r="BM233" s="139"/>
      <c r="BN233" s="139"/>
      <c r="BO233" s="139"/>
      <c r="BP233" s="139"/>
      <c r="BQ233" s="139"/>
      <c r="BR233" s="139"/>
      <c r="BS233" s="139"/>
      <c r="BT233" s="139"/>
      <c r="BU233" s="139"/>
      <c r="BV233" s="139"/>
      <c r="BW233" s="139"/>
      <c r="BX233" s="139"/>
      <c r="BY233" s="139"/>
      <c r="BZ233" s="139"/>
      <c r="CA233" s="139"/>
      <c r="CB233" s="139"/>
      <c r="CC233" s="139"/>
      <c r="CD233" s="139"/>
      <c r="CE233" s="139"/>
      <c r="CF233" s="139"/>
      <c r="CG233" s="139"/>
      <c r="CH233" s="139"/>
      <c r="CI233" s="139"/>
      <c r="CJ233" s="139"/>
      <c r="CK233" s="139"/>
      <c r="CL233" s="139"/>
      <c r="CM233" s="139"/>
      <c r="CN233" s="139"/>
      <c r="CO233" s="139"/>
      <c r="CP233" s="139"/>
      <c r="CQ233" s="139"/>
    </row>
    <row r="234" spans="1:95" ht="16.5" customHeight="1">
      <c r="A234" s="92"/>
      <c r="B234" s="92"/>
      <c r="C234" s="92"/>
      <c r="D234" s="92"/>
      <c r="E234" s="92"/>
      <c r="F234" s="92"/>
      <c r="G234" s="139"/>
      <c r="H234" s="167"/>
      <c r="I234" s="167"/>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39"/>
      <c r="AL234" s="139"/>
      <c r="AM234" s="139"/>
      <c r="AN234" s="139"/>
      <c r="AO234" s="139"/>
      <c r="AP234" s="139"/>
      <c r="AQ234" s="139"/>
      <c r="AR234" s="139"/>
      <c r="AS234" s="139"/>
      <c r="AT234" s="139"/>
      <c r="AU234" s="139"/>
      <c r="AV234" s="139"/>
      <c r="AW234" s="139"/>
      <c r="AX234" s="139"/>
      <c r="AY234" s="139"/>
      <c r="AZ234" s="139"/>
      <c r="BA234" s="139"/>
      <c r="BB234" s="139"/>
      <c r="BC234" s="139"/>
      <c r="BD234" s="139"/>
      <c r="BE234" s="139"/>
      <c r="BF234" s="139"/>
      <c r="BG234" s="139"/>
      <c r="BH234" s="139"/>
      <c r="BI234" s="139"/>
      <c r="BJ234" s="139"/>
      <c r="BK234" s="139"/>
      <c r="BL234" s="139"/>
      <c r="BM234" s="139"/>
      <c r="BN234" s="139"/>
      <c r="BO234" s="139"/>
      <c r="BP234" s="139"/>
      <c r="BQ234" s="139"/>
      <c r="BR234" s="139"/>
      <c r="BS234" s="139"/>
      <c r="BT234" s="139"/>
      <c r="BU234" s="139"/>
      <c r="BV234" s="139"/>
      <c r="BW234" s="139"/>
      <c r="BX234" s="139"/>
      <c r="BY234" s="139"/>
      <c r="BZ234" s="139"/>
      <c r="CA234" s="139"/>
      <c r="CB234" s="139"/>
      <c r="CC234" s="139"/>
      <c r="CD234" s="139"/>
      <c r="CE234" s="139"/>
      <c r="CF234" s="139"/>
      <c r="CG234" s="139"/>
      <c r="CH234" s="139"/>
      <c r="CI234" s="139"/>
      <c r="CJ234" s="139"/>
      <c r="CK234" s="139"/>
      <c r="CL234" s="139"/>
      <c r="CM234" s="139"/>
      <c r="CN234" s="139"/>
      <c r="CO234" s="139"/>
      <c r="CP234" s="139"/>
      <c r="CQ234" s="139"/>
    </row>
    <row r="235" spans="1:95" ht="16.5" customHeight="1">
      <c r="A235" s="92"/>
      <c r="B235" s="92"/>
      <c r="C235" s="92"/>
      <c r="D235" s="92"/>
      <c r="E235" s="92"/>
      <c r="F235" s="92"/>
      <c r="G235" s="139"/>
      <c r="H235" s="167"/>
      <c r="I235" s="167"/>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39"/>
      <c r="AL235" s="139"/>
      <c r="AM235" s="139"/>
      <c r="AN235" s="139"/>
      <c r="AO235" s="139"/>
      <c r="AP235" s="139"/>
      <c r="AQ235" s="139"/>
      <c r="AR235" s="139"/>
      <c r="AS235" s="139"/>
      <c r="AT235" s="139"/>
      <c r="AU235" s="139"/>
      <c r="AV235" s="139"/>
      <c r="AW235" s="139"/>
      <c r="AX235" s="139"/>
      <c r="AY235" s="139"/>
      <c r="AZ235" s="139"/>
      <c r="BA235" s="139"/>
      <c r="BB235" s="139"/>
      <c r="BC235" s="139"/>
      <c r="BD235" s="139"/>
      <c r="BE235" s="139"/>
      <c r="BF235" s="139"/>
      <c r="BG235" s="139"/>
      <c r="BH235" s="139"/>
      <c r="BI235" s="139"/>
      <c r="BJ235" s="139"/>
      <c r="BK235" s="139"/>
      <c r="BL235" s="139"/>
      <c r="BM235" s="139"/>
      <c r="BN235" s="139"/>
      <c r="BO235" s="139"/>
      <c r="BP235" s="139"/>
      <c r="BQ235" s="139"/>
      <c r="BR235" s="139"/>
      <c r="BS235" s="139"/>
      <c r="BT235" s="139"/>
      <c r="BU235" s="139"/>
      <c r="BV235" s="139"/>
      <c r="BW235" s="139"/>
      <c r="BX235" s="139"/>
      <c r="BY235" s="139"/>
      <c r="BZ235" s="139"/>
      <c r="CA235" s="139"/>
      <c r="CB235" s="139"/>
      <c r="CC235" s="139"/>
      <c r="CD235" s="139"/>
      <c r="CE235" s="139"/>
      <c r="CF235" s="139"/>
      <c r="CG235" s="139"/>
      <c r="CH235" s="139"/>
      <c r="CI235" s="139"/>
      <c r="CJ235" s="139"/>
      <c r="CK235" s="139"/>
      <c r="CL235" s="139"/>
      <c r="CM235" s="139"/>
      <c r="CN235" s="139"/>
      <c r="CO235" s="139"/>
      <c r="CP235" s="139"/>
      <c r="CQ235" s="139"/>
    </row>
    <row r="236" spans="1:95" ht="16.5" customHeight="1">
      <c r="A236" s="92"/>
      <c r="B236" s="92"/>
      <c r="C236" s="92"/>
      <c r="D236" s="92"/>
      <c r="E236" s="92"/>
      <c r="F236" s="92"/>
      <c r="G236" s="139"/>
      <c r="H236" s="167"/>
      <c r="I236" s="167"/>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39"/>
      <c r="BR236" s="139"/>
      <c r="BS236" s="139"/>
      <c r="BT236" s="139"/>
      <c r="BU236" s="139"/>
      <c r="BV236" s="139"/>
      <c r="BW236" s="139"/>
      <c r="BX236" s="139"/>
      <c r="BY236" s="139"/>
      <c r="BZ236" s="139"/>
      <c r="CA236" s="139"/>
      <c r="CB236" s="139"/>
      <c r="CC236" s="139"/>
      <c r="CD236" s="139"/>
      <c r="CE236" s="139"/>
      <c r="CF236" s="139"/>
      <c r="CG236" s="139"/>
      <c r="CH236" s="139"/>
      <c r="CI236" s="139"/>
      <c r="CJ236" s="139"/>
      <c r="CK236" s="139"/>
      <c r="CL236" s="139"/>
      <c r="CM236" s="139"/>
      <c r="CN236" s="139"/>
      <c r="CO236" s="139"/>
      <c r="CP236" s="139"/>
      <c r="CQ236" s="139"/>
    </row>
    <row r="237" spans="1:95" ht="16.5" customHeight="1">
      <c r="A237" s="92"/>
      <c r="B237" s="92"/>
      <c r="C237" s="92"/>
      <c r="D237" s="92"/>
      <c r="E237" s="92"/>
      <c r="F237" s="92"/>
      <c r="G237" s="139"/>
      <c r="H237" s="167"/>
      <c r="I237" s="167"/>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39"/>
      <c r="BA237" s="139"/>
      <c r="BB237" s="139"/>
      <c r="BC237" s="139"/>
      <c r="BD237" s="139"/>
      <c r="BE237" s="139"/>
      <c r="BF237" s="139"/>
      <c r="BG237" s="139"/>
      <c r="BH237" s="139"/>
      <c r="BI237" s="139"/>
      <c r="BJ237" s="139"/>
      <c r="BK237" s="139"/>
      <c r="BL237" s="139"/>
      <c r="BM237" s="139"/>
      <c r="BN237" s="139"/>
      <c r="BO237" s="139"/>
      <c r="BP237" s="139"/>
      <c r="BQ237" s="139"/>
      <c r="BR237" s="139"/>
      <c r="BS237" s="139"/>
      <c r="BT237" s="139"/>
      <c r="BU237" s="139"/>
      <c r="BV237" s="139"/>
      <c r="BW237" s="139"/>
      <c r="BX237" s="139"/>
      <c r="BY237" s="139"/>
      <c r="BZ237" s="139"/>
      <c r="CA237" s="139"/>
      <c r="CB237" s="139"/>
      <c r="CC237" s="139"/>
      <c r="CD237" s="139"/>
      <c r="CE237" s="139"/>
      <c r="CF237" s="139"/>
      <c r="CG237" s="139"/>
      <c r="CH237" s="139"/>
      <c r="CI237" s="139"/>
      <c r="CJ237" s="139"/>
      <c r="CK237" s="139"/>
      <c r="CL237" s="139"/>
      <c r="CM237" s="139"/>
      <c r="CN237" s="139"/>
      <c r="CO237" s="139"/>
      <c r="CP237" s="139"/>
      <c r="CQ237" s="139"/>
    </row>
    <row r="238" spans="1:95" ht="16.5" customHeight="1">
      <c r="A238" s="92"/>
      <c r="B238" s="92"/>
      <c r="C238" s="92"/>
      <c r="D238" s="92"/>
      <c r="E238" s="92"/>
      <c r="F238" s="92"/>
      <c r="G238" s="139"/>
      <c r="H238" s="167"/>
      <c r="I238" s="167"/>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c r="AP238" s="139"/>
      <c r="AQ238" s="139"/>
      <c r="AR238" s="139"/>
      <c r="AS238" s="139"/>
      <c r="AT238" s="139"/>
      <c r="AU238" s="139"/>
      <c r="AV238" s="139"/>
      <c r="AW238" s="139"/>
      <c r="AX238" s="139"/>
      <c r="AY238" s="139"/>
      <c r="AZ238" s="139"/>
      <c r="BA238" s="139"/>
      <c r="BB238" s="139"/>
      <c r="BC238" s="139"/>
      <c r="BD238" s="139"/>
      <c r="BE238" s="139"/>
      <c r="BF238" s="139"/>
      <c r="BG238" s="139"/>
      <c r="BH238" s="139"/>
      <c r="BI238" s="139"/>
      <c r="BJ238" s="139"/>
      <c r="BK238" s="139"/>
      <c r="BL238" s="139"/>
      <c r="BM238" s="139"/>
      <c r="BN238" s="139"/>
      <c r="BO238" s="139"/>
      <c r="BP238" s="139"/>
      <c r="BQ238" s="139"/>
      <c r="BR238" s="139"/>
      <c r="BS238" s="139"/>
      <c r="BT238" s="139"/>
      <c r="BU238" s="139"/>
      <c r="BV238" s="139"/>
      <c r="BW238" s="139"/>
      <c r="BX238" s="139"/>
      <c r="BY238" s="139"/>
      <c r="BZ238" s="139"/>
      <c r="CA238" s="139"/>
      <c r="CB238" s="139"/>
      <c r="CC238" s="139"/>
      <c r="CD238" s="139"/>
      <c r="CE238" s="139"/>
      <c r="CF238" s="139"/>
      <c r="CG238" s="139"/>
      <c r="CH238" s="139"/>
      <c r="CI238" s="139"/>
      <c r="CJ238" s="139"/>
      <c r="CK238" s="139"/>
      <c r="CL238" s="139"/>
      <c r="CM238" s="139"/>
      <c r="CN238" s="139"/>
      <c r="CO238" s="139"/>
      <c r="CP238" s="139"/>
      <c r="CQ238" s="139"/>
    </row>
    <row r="239" spans="1:95" ht="16.5" customHeight="1">
      <c r="A239" s="92"/>
      <c r="B239" s="92"/>
      <c r="C239" s="92"/>
      <c r="D239" s="92"/>
      <c r="E239" s="92"/>
      <c r="F239" s="92"/>
      <c r="G239" s="139"/>
      <c r="H239" s="167"/>
      <c r="I239" s="167"/>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L239" s="139"/>
      <c r="AM239" s="139"/>
      <c r="AN239" s="139"/>
      <c r="AO239" s="139"/>
      <c r="AP239" s="139"/>
      <c r="AQ239" s="139"/>
      <c r="AR239" s="139"/>
      <c r="AS239" s="139"/>
      <c r="AT239" s="139"/>
      <c r="AU239" s="139"/>
      <c r="AV239" s="139"/>
      <c r="AW239" s="139"/>
      <c r="AX239" s="139"/>
      <c r="AY239" s="139"/>
      <c r="AZ239" s="139"/>
      <c r="BA239" s="139"/>
      <c r="BB239" s="139"/>
      <c r="BC239" s="139"/>
      <c r="BD239" s="139"/>
      <c r="BE239" s="139"/>
      <c r="BF239" s="139"/>
      <c r="BG239" s="139"/>
      <c r="BH239" s="139"/>
      <c r="BI239" s="139"/>
      <c r="BJ239" s="139"/>
      <c r="BK239" s="139"/>
      <c r="BL239" s="139"/>
      <c r="BM239" s="139"/>
      <c r="BN239" s="139"/>
      <c r="BO239" s="139"/>
      <c r="BP239" s="139"/>
      <c r="BQ239" s="139"/>
      <c r="BR239" s="139"/>
      <c r="BS239" s="139"/>
      <c r="BT239" s="139"/>
      <c r="BU239" s="139"/>
      <c r="BV239" s="139"/>
      <c r="BW239" s="139"/>
      <c r="BX239" s="139"/>
      <c r="BY239" s="139"/>
      <c r="BZ239" s="139"/>
      <c r="CA239" s="139"/>
      <c r="CB239" s="139"/>
      <c r="CC239" s="139"/>
      <c r="CD239" s="139"/>
      <c r="CE239" s="139"/>
      <c r="CF239" s="139"/>
      <c r="CG239" s="139"/>
      <c r="CH239" s="139"/>
      <c r="CI239" s="139"/>
      <c r="CJ239" s="139"/>
      <c r="CK239" s="139"/>
      <c r="CL239" s="139"/>
      <c r="CM239" s="139"/>
      <c r="CN239" s="139"/>
      <c r="CO239" s="139"/>
      <c r="CP239" s="139"/>
      <c r="CQ239" s="139"/>
    </row>
    <row r="240" spans="1:95" ht="16.5" customHeight="1">
      <c r="A240" s="92"/>
      <c r="B240" s="92"/>
      <c r="C240" s="92"/>
      <c r="D240" s="92"/>
      <c r="E240" s="92"/>
      <c r="F240" s="92"/>
      <c r="G240" s="139"/>
      <c r="H240" s="167"/>
      <c r="I240" s="167"/>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L240" s="139"/>
      <c r="AM240" s="139"/>
      <c r="AN240" s="139"/>
      <c r="AO240" s="139"/>
      <c r="AP240" s="139"/>
      <c r="AQ240" s="139"/>
      <c r="AR240" s="139"/>
      <c r="AS240" s="139"/>
      <c r="AT240" s="139"/>
      <c r="AU240" s="139"/>
      <c r="AV240" s="139"/>
      <c r="AW240" s="139"/>
      <c r="AX240" s="139"/>
      <c r="AY240" s="139"/>
      <c r="AZ240" s="139"/>
      <c r="BA240" s="139"/>
      <c r="BB240" s="139"/>
      <c r="BC240" s="139"/>
      <c r="BD240" s="139"/>
      <c r="BE240" s="139"/>
      <c r="BF240" s="139"/>
      <c r="BG240" s="139"/>
      <c r="BH240" s="139"/>
      <c r="BI240" s="139"/>
      <c r="BJ240" s="139"/>
      <c r="BK240" s="139"/>
      <c r="BL240" s="139"/>
      <c r="BM240" s="139"/>
      <c r="BN240" s="139"/>
      <c r="BO240" s="139"/>
      <c r="BP240" s="139"/>
      <c r="BQ240" s="139"/>
      <c r="BR240" s="139"/>
      <c r="BS240" s="139"/>
      <c r="BT240" s="139"/>
      <c r="BU240" s="139"/>
      <c r="BV240" s="139"/>
      <c r="BW240" s="139"/>
      <c r="BX240" s="139"/>
      <c r="BY240" s="139"/>
      <c r="BZ240" s="139"/>
      <c r="CA240" s="139"/>
      <c r="CB240" s="139"/>
      <c r="CC240" s="139"/>
      <c r="CD240" s="139"/>
      <c r="CE240" s="139"/>
      <c r="CF240" s="139"/>
      <c r="CG240" s="139"/>
      <c r="CH240" s="139"/>
      <c r="CI240" s="139"/>
      <c r="CJ240" s="139"/>
      <c r="CK240" s="139"/>
      <c r="CL240" s="139"/>
      <c r="CM240" s="139"/>
      <c r="CN240" s="139"/>
      <c r="CO240" s="139"/>
      <c r="CP240" s="139"/>
      <c r="CQ240" s="139"/>
    </row>
    <row r="241" spans="1:95" ht="16.5" customHeight="1">
      <c r="A241" s="92"/>
      <c r="B241" s="92"/>
      <c r="C241" s="92"/>
      <c r="D241" s="92"/>
      <c r="E241" s="92"/>
      <c r="F241" s="92"/>
      <c r="G241" s="139"/>
      <c r="H241" s="167"/>
      <c r="I241" s="167"/>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39"/>
      <c r="AL241" s="139"/>
      <c r="AM241" s="139"/>
      <c r="AN241" s="139"/>
      <c r="AO241" s="139"/>
      <c r="AP241" s="139"/>
      <c r="AQ241" s="139"/>
      <c r="AR241" s="139"/>
      <c r="AS241" s="139"/>
      <c r="AT241" s="139"/>
      <c r="AU241" s="139"/>
      <c r="AV241" s="139"/>
      <c r="AW241" s="139"/>
      <c r="AX241" s="139"/>
      <c r="AY241" s="139"/>
      <c r="AZ241" s="139"/>
      <c r="BA241" s="139"/>
      <c r="BB241" s="139"/>
      <c r="BC241" s="139"/>
      <c r="BD241" s="139"/>
      <c r="BE241" s="139"/>
      <c r="BF241" s="139"/>
      <c r="BG241" s="139"/>
      <c r="BH241" s="139"/>
      <c r="BI241" s="139"/>
      <c r="BJ241" s="139"/>
      <c r="BK241" s="139"/>
      <c r="BL241" s="139"/>
      <c r="BM241" s="139"/>
      <c r="BN241" s="139"/>
      <c r="BO241" s="139"/>
      <c r="BP241" s="139"/>
      <c r="BQ241" s="139"/>
      <c r="BR241" s="139"/>
      <c r="BS241" s="139"/>
      <c r="BT241" s="139"/>
      <c r="BU241" s="139"/>
      <c r="BV241" s="139"/>
      <c r="BW241" s="139"/>
      <c r="BX241" s="139"/>
      <c r="BY241" s="139"/>
      <c r="BZ241" s="139"/>
      <c r="CA241" s="139"/>
      <c r="CB241" s="139"/>
      <c r="CC241" s="139"/>
      <c r="CD241" s="139"/>
      <c r="CE241" s="139"/>
      <c r="CF241" s="139"/>
      <c r="CG241" s="139"/>
      <c r="CH241" s="139"/>
      <c r="CI241" s="139"/>
      <c r="CJ241" s="139"/>
      <c r="CK241" s="139"/>
      <c r="CL241" s="139"/>
      <c r="CM241" s="139"/>
      <c r="CN241" s="139"/>
      <c r="CO241" s="139"/>
      <c r="CP241" s="139"/>
      <c r="CQ241" s="139"/>
    </row>
    <row r="242" spans="1:95" ht="16.5" customHeight="1">
      <c r="A242" s="92"/>
      <c r="B242" s="92"/>
      <c r="C242" s="92"/>
      <c r="D242" s="92"/>
      <c r="E242" s="92"/>
      <c r="F242" s="92"/>
      <c r="G242" s="139"/>
      <c r="H242" s="167"/>
      <c r="I242" s="167"/>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39"/>
      <c r="BI242" s="139"/>
      <c r="BJ242" s="139"/>
      <c r="BK242" s="139"/>
      <c r="BL242" s="139"/>
      <c r="BM242" s="139"/>
      <c r="BN242" s="139"/>
      <c r="BO242" s="139"/>
      <c r="BP242" s="139"/>
      <c r="BQ242" s="139"/>
      <c r="BR242" s="139"/>
      <c r="BS242" s="139"/>
      <c r="BT242" s="139"/>
      <c r="BU242" s="139"/>
      <c r="BV242" s="139"/>
      <c r="BW242" s="139"/>
      <c r="BX242" s="139"/>
      <c r="BY242" s="139"/>
      <c r="BZ242" s="139"/>
      <c r="CA242" s="139"/>
      <c r="CB242" s="139"/>
      <c r="CC242" s="139"/>
      <c r="CD242" s="139"/>
      <c r="CE242" s="139"/>
      <c r="CF242" s="139"/>
      <c r="CG242" s="139"/>
      <c r="CH242" s="139"/>
      <c r="CI242" s="139"/>
      <c r="CJ242" s="139"/>
      <c r="CK242" s="139"/>
      <c r="CL242" s="139"/>
      <c r="CM242" s="139"/>
      <c r="CN242" s="139"/>
      <c r="CO242" s="139"/>
      <c r="CP242" s="139"/>
      <c r="CQ242" s="139"/>
    </row>
    <row r="243" spans="1:95" ht="16.5" customHeight="1">
      <c r="A243" s="92"/>
      <c r="B243" s="92"/>
      <c r="C243" s="92"/>
      <c r="D243" s="92"/>
      <c r="E243" s="92"/>
      <c r="F243" s="92"/>
      <c r="G243" s="139"/>
      <c r="H243" s="167"/>
      <c r="I243" s="167"/>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c r="AP243" s="139"/>
      <c r="AQ243" s="139"/>
      <c r="AR243" s="139"/>
      <c r="AS243" s="139"/>
      <c r="AT243" s="139"/>
      <c r="AU243" s="139"/>
      <c r="AV243" s="139"/>
      <c r="AW243" s="139"/>
      <c r="AX243" s="139"/>
      <c r="AY243" s="139"/>
      <c r="AZ243" s="139"/>
      <c r="BA243" s="139"/>
      <c r="BB243" s="139"/>
      <c r="BC243" s="139"/>
      <c r="BD243" s="139"/>
      <c r="BE243" s="139"/>
      <c r="BF243" s="139"/>
      <c r="BG243" s="139"/>
      <c r="BH243" s="139"/>
      <c r="BI243" s="139"/>
      <c r="BJ243" s="139"/>
      <c r="BK243" s="139"/>
      <c r="BL243" s="139"/>
      <c r="BM243" s="139"/>
      <c r="BN243" s="139"/>
      <c r="BO243" s="139"/>
      <c r="BP243" s="139"/>
      <c r="BQ243" s="139"/>
      <c r="BR243" s="139"/>
      <c r="BS243" s="139"/>
      <c r="BT243" s="139"/>
      <c r="BU243" s="139"/>
      <c r="BV243" s="139"/>
      <c r="BW243" s="139"/>
      <c r="BX243" s="139"/>
      <c r="BY243" s="139"/>
      <c r="BZ243" s="139"/>
      <c r="CA243" s="139"/>
      <c r="CB243" s="139"/>
      <c r="CC243" s="139"/>
      <c r="CD243" s="139"/>
      <c r="CE243" s="139"/>
      <c r="CF243" s="139"/>
      <c r="CG243" s="139"/>
      <c r="CH243" s="139"/>
      <c r="CI243" s="139"/>
      <c r="CJ243" s="139"/>
      <c r="CK243" s="139"/>
      <c r="CL243" s="139"/>
      <c r="CM243" s="139"/>
      <c r="CN243" s="139"/>
      <c r="CO243" s="139"/>
      <c r="CP243" s="139"/>
      <c r="CQ243" s="139"/>
    </row>
    <row r="244" spans="1:95" ht="16.5" customHeight="1">
      <c r="A244" s="92"/>
      <c r="B244" s="92"/>
      <c r="C244" s="92"/>
      <c r="D244" s="92"/>
      <c r="E244" s="92"/>
      <c r="F244" s="92"/>
      <c r="G244" s="139"/>
      <c r="H244" s="167"/>
      <c r="I244" s="167"/>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39"/>
      <c r="BI244" s="139"/>
      <c r="BJ244" s="139"/>
      <c r="BK244" s="139"/>
      <c r="BL244" s="139"/>
      <c r="BM244" s="139"/>
      <c r="BN244" s="139"/>
      <c r="BO244" s="139"/>
      <c r="BP244" s="139"/>
      <c r="BQ244" s="139"/>
      <c r="BR244" s="139"/>
      <c r="BS244" s="139"/>
      <c r="BT244" s="139"/>
      <c r="BU244" s="139"/>
      <c r="BV244" s="139"/>
      <c r="BW244" s="139"/>
      <c r="BX244" s="139"/>
      <c r="BY244" s="139"/>
      <c r="BZ244" s="139"/>
      <c r="CA244" s="139"/>
      <c r="CB244" s="139"/>
      <c r="CC244" s="139"/>
      <c r="CD244" s="139"/>
      <c r="CE244" s="139"/>
      <c r="CF244" s="139"/>
      <c r="CG244" s="139"/>
      <c r="CH244" s="139"/>
      <c r="CI244" s="139"/>
      <c r="CJ244" s="139"/>
      <c r="CK244" s="139"/>
      <c r="CL244" s="139"/>
      <c r="CM244" s="139"/>
      <c r="CN244" s="139"/>
      <c r="CO244" s="139"/>
      <c r="CP244" s="139"/>
      <c r="CQ244" s="139"/>
    </row>
    <row r="245" spans="1:95" ht="16.5" customHeight="1">
      <c r="A245" s="92"/>
      <c r="B245" s="92"/>
      <c r="C245" s="92"/>
      <c r="D245" s="92"/>
      <c r="E245" s="92"/>
      <c r="F245" s="92"/>
      <c r="G245" s="139"/>
      <c r="H245" s="167"/>
      <c r="I245" s="167"/>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c r="AP245" s="139"/>
      <c r="AQ245" s="139"/>
      <c r="AR245" s="139"/>
      <c r="AS245" s="139"/>
      <c r="AT245" s="139"/>
      <c r="AU245" s="139"/>
      <c r="AV245" s="139"/>
      <c r="AW245" s="139"/>
      <c r="AX245" s="139"/>
      <c r="AY245" s="139"/>
      <c r="AZ245" s="139"/>
      <c r="BA245" s="139"/>
      <c r="BB245" s="139"/>
      <c r="BC245" s="139"/>
      <c r="BD245" s="139"/>
      <c r="BE245" s="139"/>
      <c r="BF245" s="139"/>
      <c r="BG245" s="139"/>
      <c r="BH245" s="139"/>
      <c r="BI245" s="139"/>
      <c r="BJ245" s="139"/>
      <c r="BK245" s="139"/>
      <c r="BL245" s="139"/>
      <c r="BM245" s="139"/>
      <c r="BN245" s="139"/>
      <c r="BO245" s="139"/>
      <c r="BP245" s="139"/>
      <c r="BQ245" s="139"/>
      <c r="BR245" s="139"/>
      <c r="BS245" s="139"/>
      <c r="BT245" s="139"/>
      <c r="BU245" s="139"/>
      <c r="BV245" s="139"/>
      <c r="BW245" s="139"/>
      <c r="BX245" s="139"/>
      <c r="BY245" s="139"/>
      <c r="BZ245" s="139"/>
      <c r="CA245" s="139"/>
      <c r="CB245" s="139"/>
      <c r="CC245" s="139"/>
      <c r="CD245" s="139"/>
      <c r="CE245" s="139"/>
      <c r="CF245" s="139"/>
      <c r="CG245" s="139"/>
      <c r="CH245" s="139"/>
      <c r="CI245" s="139"/>
      <c r="CJ245" s="139"/>
      <c r="CK245" s="139"/>
      <c r="CL245" s="139"/>
      <c r="CM245" s="139"/>
      <c r="CN245" s="139"/>
      <c r="CO245" s="139"/>
      <c r="CP245" s="139"/>
      <c r="CQ245" s="139"/>
    </row>
    <row r="246" spans="1:95" ht="16.5" customHeight="1">
      <c r="A246" s="92"/>
      <c r="B246" s="92"/>
      <c r="C246" s="92"/>
      <c r="D246" s="92"/>
      <c r="E246" s="92"/>
      <c r="F246" s="92"/>
      <c r="G246" s="139"/>
      <c r="H246" s="167"/>
      <c r="I246" s="167"/>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L246" s="139"/>
      <c r="AM246" s="139"/>
      <c r="AN246" s="139"/>
      <c r="AO246" s="139"/>
      <c r="AP246" s="139"/>
      <c r="AQ246" s="139"/>
      <c r="AR246" s="139"/>
      <c r="AS246" s="139"/>
      <c r="AT246" s="139"/>
      <c r="AU246" s="139"/>
      <c r="AV246" s="139"/>
      <c r="AW246" s="139"/>
      <c r="AX246" s="139"/>
      <c r="AY246" s="139"/>
      <c r="AZ246" s="139"/>
      <c r="BA246" s="139"/>
      <c r="BB246" s="139"/>
      <c r="BC246" s="139"/>
      <c r="BD246" s="139"/>
      <c r="BE246" s="139"/>
      <c r="BF246" s="139"/>
      <c r="BG246" s="139"/>
      <c r="BH246" s="139"/>
      <c r="BI246" s="139"/>
      <c r="BJ246" s="139"/>
      <c r="BK246" s="139"/>
      <c r="BL246" s="139"/>
      <c r="BM246" s="139"/>
      <c r="BN246" s="139"/>
      <c r="BO246" s="139"/>
      <c r="BP246" s="139"/>
      <c r="BQ246" s="139"/>
      <c r="BR246" s="139"/>
      <c r="BS246" s="139"/>
      <c r="BT246" s="139"/>
      <c r="BU246" s="139"/>
      <c r="BV246" s="139"/>
      <c r="BW246" s="139"/>
      <c r="BX246" s="139"/>
      <c r="BY246" s="139"/>
      <c r="BZ246" s="139"/>
      <c r="CA246" s="139"/>
      <c r="CB246" s="139"/>
      <c r="CC246" s="139"/>
      <c r="CD246" s="139"/>
      <c r="CE246" s="139"/>
      <c r="CF246" s="139"/>
      <c r="CG246" s="139"/>
      <c r="CH246" s="139"/>
      <c r="CI246" s="139"/>
      <c r="CJ246" s="139"/>
      <c r="CK246" s="139"/>
      <c r="CL246" s="139"/>
      <c r="CM246" s="139"/>
      <c r="CN246" s="139"/>
      <c r="CO246" s="139"/>
      <c r="CP246" s="139"/>
      <c r="CQ246" s="139"/>
    </row>
    <row r="247" spans="1:95" ht="16.5" customHeight="1">
      <c r="A247" s="92"/>
      <c r="B247" s="92"/>
      <c r="C247" s="92"/>
      <c r="D247" s="92"/>
      <c r="E247" s="92"/>
      <c r="F247" s="92"/>
      <c r="G247" s="139"/>
      <c r="H247" s="167"/>
      <c r="I247" s="167"/>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39"/>
      <c r="AY247" s="139"/>
      <c r="AZ247" s="139"/>
      <c r="BA247" s="139"/>
      <c r="BB247" s="139"/>
      <c r="BC247" s="139"/>
      <c r="BD247" s="139"/>
      <c r="BE247" s="139"/>
      <c r="BF247" s="139"/>
      <c r="BG247" s="139"/>
      <c r="BH247" s="139"/>
      <c r="BI247" s="139"/>
      <c r="BJ247" s="139"/>
      <c r="BK247" s="139"/>
      <c r="BL247" s="139"/>
      <c r="BM247" s="139"/>
      <c r="BN247" s="139"/>
      <c r="BO247" s="139"/>
      <c r="BP247" s="139"/>
      <c r="BQ247" s="139"/>
      <c r="BR247" s="139"/>
      <c r="BS247" s="139"/>
      <c r="BT247" s="139"/>
      <c r="BU247" s="139"/>
      <c r="BV247" s="139"/>
      <c r="BW247" s="139"/>
      <c r="BX247" s="139"/>
      <c r="BY247" s="139"/>
      <c r="BZ247" s="139"/>
      <c r="CA247" s="139"/>
      <c r="CB247" s="139"/>
      <c r="CC247" s="139"/>
      <c r="CD247" s="139"/>
      <c r="CE247" s="139"/>
      <c r="CF247" s="139"/>
      <c r="CG247" s="139"/>
      <c r="CH247" s="139"/>
      <c r="CI247" s="139"/>
      <c r="CJ247" s="139"/>
      <c r="CK247" s="139"/>
      <c r="CL247" s="139"/>
      <c r="CM247" s="139"/>
      <c r="CN247" s="139"/>
      <c r="CO247" s="139"/>
      <c r="CP247" s="139"/>
      <c r="CQ247" s="139"/>
    </row>
    <row r="248" spans="1:95" ht="16.5" customHeight="1">
      <c r="A248" s="92"/>
      <c r="B248" s="92"/>
      <c r="C248" s="92"/>
      <c r="D248" s="92"/>
      <c r="E248" s="92"/>
      <c r="F248" s="92"/>
      <c r="G248" s="139"/>
      <c r="H248" s="167"/>
      <c r="I248" s="167"/>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39"/>
      <c r="AY248" s="139"/>
      <c r="AZ248" s="139"/>
      <c r="BA248" s="139"/>
      <c r="BB248" s="139"/>
      <c r="BC248" s="139"/>
      <c r="BD248" s="139"/>
      <c r="BE248" s="139"/>
      <c r="BF248" s="139"/>
      <c r="BG248" s="139"/>
      <c r="BH248" s="139"/>
      <c r="BI248" s="139"/>
      <c r="BJ248" s="139"/>
      <c r="BK248" s="139"/>
      <c r="BL248" s="139"/>
      <c r="BM248" s="139"/>
      <c r="BN248" s="139"/>
      <c r="BO248" s="139"/>
      <c r="BP248" s="139"/>
      <c r="BQ248" s="139"/>
      <c r="BR248" s="139"/>
      <c r="BS248" s="139"/>
      <c r="BT248" s="139"/>
      <c r="BU248" s="139"/>
      <c r="BV248" s="139"/>
      <c r="BW248" s="139"/>
      <c r="BX248" s="139"/>
      <c r="BY248" s="139"/>
      <c r="BZ248" s="139"/>
      <c r="CA248" s="139"/>
      <c r="CB248" s="139"/>
      <c r="CC248" s="139"/>
      <c r="CD248" s="139"/>
      <c r="CE248" s="139"/>
      <c r="CF248" s="139"/>
      <c r="CG248" s="139"/>
      <c r="CH248" s="139"/>
      <c r="CI248" s="139"/>
      <c r="CJ248" s="139"/>
      <c r="CK248" s="139"/>
      <c r="CL248" s="139"/>
      <c r="CM248" s="139"/>
      <c r="CN248" s="139"/>
      <c r="CO248" s="139"/>
      <c r="CP248" s="139"/>
      <c r="CQ248" s="139"/>
    </row>
    <row r="249" spans="1:95" ht="16.5" customHeight="1">
      <c r="A249" s="92"/>
      <c r="B249" s="92"/>
      <c r="C249" s="92"/>
      <c r="D249" s="92"/>
      <c r="E249" s="92"/>
      <c r="F249" s="92"/>
      <c r="G249" s="139"/>
      <c r="H249" s="167"/>
      <c r="I249" s="167"/>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c r="AM249" s="139"/>
      <c r="AN249" s="139"/>
      <c r="AO249" s="139"/>
      <c r="AP249" s="139"/>
      <c r="AQ249" s="139"/>
      <c r="AR249" s="139"/>
      <c r="AS249" s="139"/>
      <c r="AT249" s="139"/>
      <c r="AU249" s="139"/>
      <c r="AV249" s="139"/>
      <c r="AW249" s="139"/>
      <c r="AX249" s="139"/>
      <c r="AY249" s="139"/>
      <c r="AZ249" s="139"/>
      <c r="BA249" s="139"/>
      <c r="BB249" s="139"/>
      <c r="BC249" s="139"/>
      <c r="BD249" s="139"/>
      <c r="BE249" s="139"/>
      <c r="BF249" s="139"/>
      <c r="BG249" s="139"/>
      <c r="BH249" s="139"/>
      <c r="BI249" s="139"/>
      <c r="BJ249" s="139"/>
      <c r="BK249" s="139"/>
      <c r="BL249" s="139"/>
      <c r="BM249" s="139"/>
      <c r="BN249" s="139"/>
      <c r="BO249" s="139"/>
      <c r="BP249" s="139"/>
      <c r="BQ249" s="139"/>
      <c r="BR249" s="139"/>
      <c r="BS249" s="139"/>
      <c r="BT249" s="139"/>
      <c r="BU249" s="139"/>
      <c r="BV249" s="139"/>
      <c r="BW249" s="139"/>
      <c r="BX249" s="139"/>
      <c r="BY249" s="139"/>
      <c r="BZ249" s="139"/>
      <c r="CA249" s="139"/>
      <c r="CB249" s="139"/>
      <c r="CC249" s="139"/>
      <c r="CD249" s="139"/>
      <c r="CE249" s="139"/>
      <c r="CF249" s="139"/>
      <c r="CG249" s="139"/>
      <c r="CH249" s="139"/>
      <c r="CI249" s="139"/>
      <c r="CJ249" s="139"/>
      <c r="CK249" s="139"/>
      <c r="CL249" s="139"/>
      <c r="CM249" s="139"/>
      <c r="CN249" s="139"/>
      <c r="CO249" s="139"/>
      <c r="CP249" s="139"/>
      <c r="CQ249" s="139"/>
    </row>
    <row r="250" spans="1:95" ht="16.5" customHeight="1">
      <c r="A250" s="92"/>
      <c r="B250" s="92"/>
      <c r="C250" s="92"/>
      <c r="D250" s="92"/>
      <c r="E250" s="92"/>
      <c r="F250" s="92"/>
      <c r="G250" s="139"/>
      <c r="H250" s="167"/>
      <c r="I250" s="167"/>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39"/>
      <c r="AY250" s="139"/>
      <c r="AZ250" s="139"/>
      <c r="BA250" s="139"/>
      <c r="BB250" s="139"/>
      <c r="BC250" s="139"/>
      <c r="BD250" s="139"/>
      <c r="BE250" s="139"/>
      <c r="BF250" s="139"/>
      <c r="BG250" s="139"/>
      <c r="BH250" s="139"/>
      <c r="BI250" s="139"/>
      <c r="BJ250" s="139"/>
      <c r="BK250" s="139"/>
      <c r="BL250" s="139"/>
      <c r="BM250" s="139"/>
      <c r="BN250" s="139"/>
      <c r="BO250" s="139"/>
      <c r="BP250" s="139"/>
      <c r="BQ250" s="139"/>
      <c r="BR250" s="139"/>
      <c r="BS250" s="139"/>
      <c r="BT250" s="139"/>
      <c r="BU250" s="139"/>
      <c r="BV250" s="139"/>
      <c r="BW250" s="139"/>
      <c r="BX250" s="139"/>
      <c r="BY250" s="139"/>
      <c r="BZ250" s="139"/>
      <c r="CA250" s="139"/>
      <c r="CB250" s="139"/>
      <c r="CC250" s="139"/>
      <c r="CD250" s="139"/>
      <c r="CE250" s="139"/>
      <c r="CF250" s="139"/>
      <c r="CG250" s="139"/>
      <c r="CH250" s="139"/>
      <c r="CI250" s="139"/>
      <c r="CJ250" s="139"/>
      <c r="CK250" s="139"/>
      <c r="CL250" s="139"/>
      <c r="CM250" s="139"/>
      <c r="CN250" s="139"/>
      <c r="CO250" s="139"/>
      <c r="CP250" s="139"/>
      <c r="CQ250" s="139"/>
    </row>
    <row r="251" spans="1:95" ht="16.5" customHeight="1">
      <c r="A251" s="92"/>
      <c r="B251" s="92"/>
      <c r="C251" s="92"/>
      <c r="D251" s="92"/>
      <c r="E251" s="92"/>
      <c r="F251" s="92"/>
      <c r="G251" s="139"/>
      <c r="H251" s="167"/>
      <c r="I251" s="167"/>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c r="AP251" s="139"/>
      <c r="AQ251" s="139"/>
      <c r="AR251" s="139"/>
      <c r="AS251" s="139"/>
      <c r="AT251" s="139"/>
      <c r="AU251" s="139"/>
      <c r="AV251" s="139"/>
      <c r="AW251" s="139"/>
      <c r="AX251" s="139"/>
      <c r="AY251" s="139"/>
      <c r="AZ251" s="139"/>
      <c r="BA251" s="139"/>
      <c r="BB251" s="139"/>
      <c r="BC251" s="139"/>
      <c r="BD251" s="139"/>
      <c r="BE251" s="139"/>
      <c r="BF251" s="139"/>
      <c r="BG251" s="139"/>
      <c r="BH251" s="139"/>
      <c r="BI251" s="139"/>
      <c r="BJ251" s="139"/>
      <c r="BK251" s="139"/>
      <c r="BL251" s="139"/>
      <c r="BM251" s="139"/>
      <c r="BN251" s="139"/>
      <c r="BO251" s="139"/>
      <c r="BP251" s="139"/>
      <c r="BQ251" s="139"/>
      <c r="BR251" s="139"/>
      <c r="BS251" s="139"/>
      <c r="BT251" s="139"/>
      <c r="BU251" s="139"/>
      <c r="BV251" s="139"/>
      <c r="BW251" s="139"/>
      <c r="BX251" s="139"/>
      <c r="BY251" s="139"/>
      <c r="BZ251" s="139"/>
      <c r="CA251" s="139"/>
      <c r="CB251" s="139"/>
      <c r="CC251" s="139"/>
      <c r="CD251" s="139"/>
      <c r="CE251" s="139"/>
      <c r="CF251" s="139"/>
      <c r="CG251" s="139"/>
      <c r="CH251" s="139"/>
      <c r="CI251" s="139"/>
      <c r="CJ251" s="139"/>
      <c r="CK251" s="139"/>
      <c r="CL251" s="139"/>
      <c r="CM251" s="139"/>
      <c r="CN251" s="139"/>
      <c r="CO251" s="139"/>
      <c r="CP251" s="139"/>
      <c r="CQ251" s="139"/>
    </row>
    <row r="252" spans="1:95" ht="16.5" customHeight="1">
      <c r="A252" s="92"/>
      <c r="B252" s="92"/>
      <c r="C252" s="92"/>
      <c r="D252" s="92"/>
      <c r="E252" s="92"/>
      <c r="F252" s="92"/>
      <c r="G252" s="139"/>
      <c r="H252" s="167"/>
      <c r="I252" s="167"/>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c r="BH252" s="139"/>
      <c r="BI252" s="139"/>
      <c r="BJ252" s="139"/>
      <c r="BK252" s="139"/>
      <c r="BL252" s="139"/>
      <c r="BM252" s="139"/>
      <c r="BN252" s="139"/>
      <c r="BO252" s="139"/>
      <c r="BP252" s="139"/>
      <c r="BQ252" s="139"/>
      <c r="BR252" s="139"/>
      <c r="BS252" s="139"/>
      <c r="BT252" s="139"/>
      <c r="BU252" s="139"/>
      <c r="BV252" s="139"/>
      <c r="BW252" s="139"/>
      <c r="BX252" s="139"/>
      <c r="BY252" s="139"/>
      <c r="BZ252" s="139"/>
      <c r="CA252" s="139"/>
      <c r="CB252" s="139"/>
      <c r="CC252" s="139"/>
      <c r="CD252" s="139"/>
      <c r="CE252" s="139"/>
      <c r="CF252" s="139"/>
      <c r="CG252" s="139"/>
      <c r="CH252" s="139"/>
      <c r="CI252" s="139"/>
      <c r="CJ252" s="139"/>
      <c r="CK252" s="139"/>
      <c r="CL252" s="139"/>
      <c r="CM252" s="139"/>
      <c r="CN252" s="139"/>
      <c r="CO252" s="139"/>
      <c r="CP252" s="139"/>
      <c r="CQ252" s="139"/>
    </row>
    <row r="253" spans="1:95" ht="16.5" customHeight="1">
      <c r="A253" s="92"/>
      <c r="B253" s="92"/>
      <c r="C253" s="92"/>
      <c r="D253" s="92"/>
      <c r="E253" s="92"/>
      <c r="F253" s="92"/>
      <c r="G253" s="139"/>
      <c r="H253" s="167"/>
      <c r="I253" s="167"/>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L253" s="139"/>
      <c r="AM253" s="139"/>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c r="BH253" s="139"/>
      <c r="BI253" s="139"/>
      <c r="BJ253" s="139"/>
      <c r="BK253" s="139"/>
      <c r="BL253" s="139"/>
      <c r="BM253" s="139"/>
      <c r="BN253" s="139"/>
      <c r="BO253" s="139"/>
      <c r="BP253" s="139"/>
      <c r="BQ253" s="139"/>
      <c r="BR253" s="139"/>
      <c r="BS253" s="139"/>
      <c r="BT253" s="139"/>
      <c r="BU253" s="139"/>
      <c r="BV253" s="139"/>
      <c r="BW253" s="139"/>
      <c r="BX253" s="139"/>
      <c r="BY253" s="139"/>
      <c r="BZ253" s="139"/>
      <c r="CA253" s="139"/>
      <c r="CB253" s="139"/>
      <c r="CC253" s="139"/>
      <c r="CD253" s="139"/>
      <c r="CE253" s="139"/>
      <c r="CF253" s="139"/>
      <c r="CG253" s="139"/>
      <c r="CH253" s="139"/>
      <c r="CI253" s="139"/>
      <c r="CJ253" s="139"/>
      <c r="CK253" s="139"/>
      <c r="CL253" s="139"/>
      <c r="CM253" s="139"/>
      <c r="CN253" s="139"/>
      <c r="CO253" s="139"/>
      <c r="CP253" s="139"/>
      <c r="CQ253" s="139"/>
    </row>
    <row r="254" spans="1:95" ht="16.5" customHeight="1">
      <c r="A254" s="92"/>
      <c r="B254" s="92"/>
      <c r="C254" s="92"/>
      <c r="D254" s="92"/>
      <c r="E254" s="92"/>
      <c r="F254" s="92"/>
      <c r="G254" s="139"/>
      <c r="H254" s="167"/>
      <c r="I254" s="167"/>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L254" s="139"/>
      <c r="AM254" s="139"/>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c r="BH254" s="139"/>
      <c r="BI254" s="139"/>
      <c r="BJ254" s="139"/>
      <c r="BK254" s="139"/>
      <c r="BL254" s="139"/>
      <c r="BM254" s="139"/>
      <c r="BN254" s="139"/>
      <c r="BO254" s="139"/>
      <c r="BP254" s="139"/>
      <c r="BQ254" s="139"/>
      <c r="BR254" s="139"/>
      <c r="BS254" s="139"/>
      <c r="BT254" s="139"/>
      <c r="BU254" s="139"/>
      <c r="BV254" s="139"/>
      <c r="BW254" s="139"/>
      <c r="BX254" s="139"/>
      <c r="BY254" s="139"/>
      <c r="BZ254" s="139"/>
      <c r="CA254" s="139"/>
      <c r="CB254" s="139"/>
      <c r="CC254" s="139"/>
      <c r="CD254" s="139"/>
      <c r="CE254" s="139"/>
      <c r="CF254" s="139"/>
      <c r="CG254" s="139"/>
      <c r="CH254" s="139"/>
      <c r="CI254" s="139"/>
      <c r="CJ254" s="139"/>
      <c r="CK254" s="139"/>
      <c r="CL254" s="139"/>
      <c r="CM254" s="139"/>
      <c r="CN254" s="139"/>
      <c r="CO254" s="139"/>
      <c r="CP254" s="139"/>
      <c r="CQ254" s="139"/>
    </row>
    <row r="255" spans="1:95" ht="16.5" customHeight="1">
      <c r="A255" s="92"/>
      <c r="B255" s="92"/>
      <c r="C255" s="92"/>
      <c r="D255" s="92"/>
      <c r="E255" s="92"/>
      <c r="F255" s="92"/>
      <c r="G255" s="139"/>
      <c r="H255" s="167"/>
      <c r="I255" s="167"/>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39"/>
      <c r="AL255" s="139"/>
      <c r="AM255" s="139"/>
      <c r="AN255" s="139"/>
      <c r="AO255" s="139"/>
      <c r="AP255" s="139"/>
      <c r="AQ255" s="139"/>
      <c r="AR255" s="139"/>
      <c r="AS255" s="139"/>
      <c r="AT255" s="139"/>
      <c r="AU255" s="139"/>
      <c r="AV255" s="139"/>
      <c r="AW255" s="139"/>
      <c r="AX255" s="139"/>
      <c r="AY255" s="139"/>
      <c r="AZ255" s="139"/>
      <c r="BA255" s="139"/>
      <c r="BB255" s="139"/>
      <c r="BC255" s="139"/>
      <c r="BD255" s="139"/>
      <c r="BE255" s="139"/>
      <c r="BF255" s="139"/>
      <c r="BG255" s="139"/>
      <c r="BH255" s="139"/>
      <c r="BI255" s="139"/>
      <c r="BJ255" s="139"/>
      <c r="BK255" s="139"/>
      <c r="BL255" s="139"/>
      <c r="BM255" s="139"/>
      <c r="BN255" s="139"/>
      <c r="BO255" s="139"/>
      <c r="BP255" s="139"/>
      <c r="BQ255" s="139"/>
      <c r="BR255" s="139"/>
      <c r="BS255" s="139"/>
      <c r="BT255" s="139"/>
      <c r="BU255" s="139"/>
      <c r="BV255" s="139"/>
      <c r="BW255" s="139"/>
      <c r="BX255" s="139"/>
      <c r="BY255" s="139"/>
      <c r="BZ255" s="139"/>
      <c r="CA255" s="139"/>
      <c r="CB255" s="139"/>
      <c r="CC255" s="139"/>
      <c r="CD255" s="139"/>
      <c r="CE255" s="139"/>
      <c r="CF255" s="139"/>
      <c r="CG255" s="139"/>
      <c r="CH255" s="139"/>
      <c r="CI255" s="139"/>
      <c r="CJ255" s="139"/>
      <c r="CK255" s="139"/>
      <c r="CL255" s="139"/>
      <c r="CM255" s="139"/>
      <c r="CN255" s="139"/>
      <c r="CO255" s="139"/>
      <c r="CP255" s="139"/>
      <c r="CQ255" s="139"/>
    </row>
    <row r="256" spans="1:95" ht="16.5" customHeight="1">
      <c r="A256" s="92"/>
      <c r="B256" s="92"/>
      <c r="C256" s="92"/>
      <c r="D256" s="92"/>
      <c r="E256" s="92"/>
      <c r="F256" s="92"/>
      <c r="G256" s="139"/>
      <c r="H256" s="167"/>
      <c r="I256" s="167"/>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row>
    <row r="257" spans="1:95" ht="16.5" customHeight="1">
      <c r="A257" s="92"/>
      <c r="B257" s="92"/>
      <c r="C257" s="92"/>
      <c r="D257" s="92"/>
      <c r="E257" s="92"/>
      <c r="F257" s="92"/>
      <c r="G257" s="139"/>
      <c r="H257" s="167"/>
      <c r="I257" s="167"/>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L257" s="139"/>
      <c r="AM257" s="139"/>
      <c r="AN257" s="139"/>
      <c r="AO257" s="139"/>
      <c r="AP257" s="139"/>
      <c r="AQ257" s="139"/>
      <c r="AR257" s="139"/>
      <c r="AS257" s="139"/>
      <c r="AT257" s="139"/>
      <c r="AU257" s="139"/>
      <c r="AV257" s="139"/>
      <c r="AW257" s="139"/>
      <c r="AX257" s="139"/>
      <c r="AY257" s="139"/>
      <c r="AZ257" s="139"/>
      <c r="BA257" s="139"/>
      <c r="BB257" s="139"/>
      <c r="BC257" s="139"/>
      <c r="BD257" s="139"/>
      <c r="BE257" s="139"/>
      <c r="BF257" s="139"/>
      <c r="BG257" s="139"/>
      <c r="BH257" s="139"/>
      <c r="BI257" s="139"/>
      <c r="BJ257" s="139"/>
      <c r="BK257" s="139"/>
      <c r="BL257" s="139"/>
      <c r="BM257" s="139"/>
      <c r="BN257" s="139"/>
      <c r="BO257" s="139"/>
      <c r="BP257" s="139"/>
      <c r="BQ257" s="139"/>
      <c r="BR257" s="139"/>
      <c r="BS257" s="139"/>
      <c r="BT257" s="139"/>
      <c r="BU257" s="139"/>
      <c r="BV257" s="139"/>
      <c r="BW257" s="139"/>
      <c r="BX257" s="139"/>
      <c r="BY257" s="139"/>
      <c r="BZ257" s="139"/>
      <c r="CA257" s="139"/>
      <c r="CB257" s="139"/>
      <c r="CC257" s="139"/>
      <c r="CD257" s="139"/>
      <c r="CE257" s="139"/>
      <c r="CF257" s="139"/>
      <c r="CG257" s="139"/>
      <c r="CH257" s="139"/>
      <c r="CI257" s="139"/>
      <c r="CJ257" s="139"/>
      <c r="CK257" s="139"/>
      <c r="CL257" s="139"/>
      <c r="CM257" s="139"/>
      <c r="CN257" s="139"/>
      <c r="CO257" s="139"/>
      <c r="CP257" s="139"/>
      <c r="CQ257" s="139"/>
    </row>
    <row r="258" spans="1:95" ht="16.5" customHeight="1">
      <c r="A258" s="92"/>
      <c r="B258" s="92"/>
      <c r="C258" s="92"/>
      <c r="D258" s="92"/>
      <c r="E258" s="92"/>
      <c r="F258" s="92"/>
      <c r="G258" s="139"/>
      <c r="H258" s="167"/>
      <c r="I258" s="167"/>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c r="AP258" s="139"/>
      <c r="AQ258" s="139"/>
      <c r="AR258" s="139"/>
      <c r="AS258" s="139"/>
      <c r="AT258" s="139"/>
      <c r="AU258" s="139"/>
      <c r="AV258" s="139"/>
      <c r="AW258" s="139"/>
      <c r="AX258" s="139"/>
      <c r="AY258" s="139"/>
      <c r="AZ258" s="139"/>
      <c r="BA258" s="139"/>
      <c r="BB258" s="139"/>
      <c r="BC258" s="139"/>
      <c r="BD258" s="139"/>
      <c r="BE258" s="139"/>
      <c r="BF258" s="139"/>
      <c r="BG258" s="139"/>
      <c r="BH258" s="139"/>
      <c r="BI258" s="139"/>
      <c r="BJ258" s="139"/>
      <c r="BK258" s="139"/>
      <c r="BL258" s="139"/>
      <c r="BM258" s="139"/>
      <c r="BN258" s="139"/>
      <c r="BO258" s="139"/>
      <c r="BP258" s="139"/>
      <c r="BQ258" s="139"/>
      <c r="BR258" s="139"/>
      <c r="BS258" s="139"/>
      <c r="BT258" s="139"/>
      <c r="BU258" s="139"/>
      <c r="BV258" s="139"/>
      <c r="BW258" s="139"/>
      <c r="BX258" s="139"/>
      <c r="BY258" s="139"/>
      <c r="BZ258" s="139"/>
      <c r="CA258" s="139"/>
      <c r="CB258" s="139"/>
      <c r="CC258" s="139"/>
      <c r="CD258" s="139"/>
      <c r="CE258" s="139"/>
      <c r="CF258" s="139"/>
      <c r="CG258" s="139"/>
      <c r="CH258" s="139"/>
      <c r="CI258" s="139"/>
      <c r="CJ258" s="139"/>
      <c r="CK258" s="139"/>
      <c r="CL258" s="139"/>
      <c r="CM258" s="139"/>
      <c r="CN258" s="139"/>
      <c r="CO258" s="139"/>
      <c r="CP258" s="139"/>
      <c r="CQ258" s="139"/>
    </row>
    <row r="259" spans="1:95" ht="16.5" customHeight="1">
      <c r="A259" s="92"/>
      <c r="B259" s="92"/>
      <c r="C259" s="92"/>
      <c r="D259" s="92"/>
      <c r="E259" s="92"/>
      <c r="F259" s="92"/>
      <c r="G259" s="139"/>
      <c r="H259" s="167"/>
      <c r="I259" s="167"/>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c r="BH259" s="139"/>
      <c r="BI259" s="139"/>
      <c r="BJ259" s="139"/>
      <c r="BK259" s="139"/>
      <c r="BL259" s="139"/>
      <c r="BM259" s="139"/>
      <c r="BN259" s="139"/>
      <c r="BO259" s="139"/>
      <c r="BP259" s="139"/>
      <c r="BQ259" s="139"/>
      <c r="BR259" s="139"/>
      <c r="BS259" s="139"/>
      <c r="BT259" s="139"/>
      <c r="BU259" s="139"/>
      <c r="BV259" s="139"/>
      <c r="BW259" s="139"/>
      <c r="BX259" s="139"/>
      <c r="BY259" s="139"/>
      <c r="BZ259" s="139"/>
      <c r="CA259" s="139"/>
      <c r="CB259" s="139"/>
      <c r="CC259" s="139"/>
      <c r="CD259" s="139"/>
      <c r="CE259" s="139"/>
      <c r="CF259" s="139"/>
      <c r="CG259" s="139"/>
      <c r="CH259" s="139"/>
      <c r="CI259" s="139"/>
      <c r="CJ259" s="139"/>
      <c r="CK259" s="139"/>
      <c r="CL259" s="139"/>
      <c r="CM259" s="139"/>
      <c r="CN259" s="139"/>
      <c r="CO259" s="139"/>
      <c r="CP259" s="139"/>
      <c r="CQ259" s="139"/>
    </row>
    <row r="260" spans="1:95" ht="16.5" customHeight="1">
      <c r="A260" s="92"/>
      <c r="B260" s="92"/>
      <c r="C260" s="92"/>
      <c r="D260" s="92"/>
      <c r="E260" s="92"/>
      <c r="F260" s="92"/>
      <c r="G260" s="139"/>
      <c r="H260" s="167"/>
      <c r="I260" s="167"/>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39"/>
      <c r="BR260" s="139"/>
      <c r="BS260" s="139"/>
      <c r="BT260" s="139"/>
      <c r="BU260" s="139"/>
      <c r="BV260" s="139"/>
      <c r="BW260" s="139"/>
      <c r="BX260" s="139"/>
      <c r="BY260" s="139"/>
      <c r="BZ260" s="139"/>
      <c r="CA260" s="139"/>
      <c r="CB260" s="139"/>
      <c r="CC260" s="139"/>
      <c r="CD260" s="139"/>
      <c r="CE260" s="139"/>
      <c r="CF260" s="139"/>
      <c r="CG260" s="139"/>
      <c r="CH260" s="139"/>
      <c r="CI260" s="139"/>
      <c r="CJ260" s="139"/>
      <c r="CK260" s="139"/>
      <c r="CL260" s="139"/>
      <c r="CM260" s="139"/>
      <c r="CN260" s="139"/>
      <c r="CO260" s="139"/>
      <c r="CP260" s="139"/>
      <c r="CQ260" s="139"/>
    </row>
    <row r="261" spans="1:95" ht="16.5" customHeight="1">
      <c r="A261" s="92"/>
      <c r="B261" s="92"/>
      <c r="C261" s="92"/>
      <c r="D261" s="92"/>
      <c r="E261" s="92"/>
      <c r="F261" s="92"/>
      <c r="G261" s="139"/>
      <c r="H261" s="167"/>
      <c r="I261" s="167"/>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c r="BH261" s="139"/>
      <c r="BI261" s="139"/>
      <c r="BJ261" s="139"/>
      <c r="BK261" s="139"/>
      <c r="BL261" s="139"/>
      <c r="BM261" s="139"/>
      <c r="BN261" s="139"/>
      <c r="BO261" s="139"/>
      <c r="BP261" s="139"/>
      <c r="BQ261" s="139"/>
      <c r="BR261" s="139"/>
      <c r="BS261" s="139"/>
      <c r="BT261" s="139"/>
      <c r="BU261" s="139"/>
      <c r="BV261" s="139"/>
      <c r="BW261" s="139"/>
      <c r="BX261" s="139"/>
      <c r="BY261" s="139"/>
      <c r="BZ261" s="139"/>
      <c r="CA261" s="139"/>
      <c r="CB261" s="139"/>
      <c r="CC261" s="139"/>
      <c r="CD261" s="139"/>
      <c r="CE261" s="139"/>
      <c r="CF261" s="139"/>
      <c r="CG261" s="139"/>
      <c r="CH261" s="139"/>
      <c r="CI261" s="139"/>
      <c r="CJ261" s="139"/>
      <c r="CK261" s="139"/>
      <c r="CL261" s="139"/>
      <c r="CM261" s="139"/>
      <c r="CN261" s="139"/>
      <c r="CO261" s="139"/>
      <c r="CP261" s="139"/>
      <c r="CQ261" s="139"/>
    </row>
    <row r="262" spans="1:95" ht="16.5" customHeight="1">
      <c r="A262" s="92"/>
      <c r="B262" s="92"/>
      <c r="C262" s="92"/>
      <c r="D262" s="92"/>
      <c r="E262" s="92"/>
      <c r="F262" s="92"/>
      <c r="G262" s="139"/>
      <c r="H262" s="167"/>
      <c r="I262" s="167"/>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39"/>
      <c r="AL262" s="139"/>
      <c r="AM262" s="139"/>
      <c r="AN262" s="139"/>
      <c r="AO262" s="139"/>
      <c r="AP262" s="139"/>
      <c r="AQ262" s="139"/>
      <c r="AR262" s="139"/>
      <c r="AS262" s="139"/>
      <c r="AT262" s="139"/>
      <c r="AU262" s="139"/>
      <c r="AV262" s="139"/>
      <c r="AW262" s="139"/>
      <c r="AX262" s="139"/>
      <c r="AY262" s="139"/>
      <c r="AZ262" s="139"/>
      <c r="BA262" s="139"/>
      <c r="BB262" s="139"/>
      <c r="BC262" s="139"/>
      <c r="BD262" s="139"/>
      <c r="BE262" s="139"/>
      <c r="BF262" s="139"/>
      <c r="BG262" s="139"/>
      <c r="BH262" s="139"/>
      <c r="BI262" s="139"/>
      <c r="BJ262" s="139"/>
      <c r="BK262" s="139"/>
      <c r="BL262" s="139"/>
      <c r="BM262" s="139"/>
      <c r="BN262" s="139"/>
      <c r="BO262" s="139"/>
      <c r="BP262" s="139"/>
      <c r="BQ262" s="139"/>
      <c r="BR262" s="139"/>
      <c r="BS262" s="139"/>
      <c r="BT262" s="139"/>
      <c r="BU262" s="139"/>
      <c r="BV262" s="139"/>
      <c r="BW262" s="139"/>
      <c r="BX262" s="139"/>
      <c r="BY262" s="139"/>
      <c r="BZ262" s="139"/>
      <c r="CA262" s="139"/>
      <c r="CB262" s="139"/>
      <c r="CC262" s="139"/>
      <c r="CD262" s="139"/>
      <c r="CE262" s="139"/>
      <c r="CF262" s="139"/>
      <c r="CG262" s="139"/>
      <c r="CH262" s="139"/>
      <c r="CI262" s="139"/>
      <c r="CJ262" s="139"/>
      <c r="CK262" s="139"/>
      <c r="CL262" s="139"/>
      <c r="CM262" s="139"/>
      <c r="CN262" s="139"/>
      <c r="CO262" s="139"/>
      <c r="CP262" s="139"/>
      <c r="CQ262" s="139"/>
    </row>
    <row r="263" spans="1:95" ht="16.5" customHeight="1">
      <c r="A263" s="92"/>
      <c r="B263" s="92"/>
      <c r="C263" s="92"/>
      <c r="D263" s="92"/>
      <c r="E263" s="92"/>
      <c r="F263" s="92"/>
      <c r="G263" s="139"/>
      <c r="H263" s="167"/>
      <c r="I263" s="167"/>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39"/>
      <c r="AL263" s="139"/>
      <c r="AM263" s="139"/>
      <c r="AN263" s="139"/>
      <c r="AO263" s="139"/>
      <c r="AP263" s="139"/>
      <c r="AQ263" s="139"/>
      <c r="AR263" s="139"/>
      <c r="AS263" s="139"/>
      <c r="AT263" s="139"/>
      <c r="AU263" s="139"/>
      <c r="AV263" s="139"/>
      <c r="AW263" s="139"/>
      <c r="AX263" s="139"/>
      <c r="AY263" s="139"/>
      <c r="AZ263" s="139"/>
      <c r="BA263" s="139"/>
      <c r="BB263" s="139"/>
      <c r="BC263" s="139"/>
      <c r="BD263" s="139"/>
      <c r="BE263" s="139"/>
      <c r="BF263" s="139"/>
      <c r="BG263" s="139"/>
      <c r="BH263" s="139"/>
      <c r="BI263" s="139"/>
      <c r="BJ263" s="139"/>
      <c r="BK263" s="139"/>
      <c r="BL263" s="139"/>
      <c r="BM263" s="139"/>
      <c r="BN263" s="139"/>
      <c r="BO263" s="139"/>
      <c r="BP263" s="139"/>
      <c r="BQ263" s="139"/>
      <c r="BR263" s="139"/>
      <c r="BS263" s="139"/>
      <c r="BT263" s="139"/>
      <c r="BU263" s="139"/>
      <c r="BV263" s="139"/>
      <c r="BW263" s="139"/>
      <c r="BX263" s="139"/>
      <c r="BY263" s="139"/>
      <c r="BZ263" s="139"/>
      <c r="CA263" s="139"/>
      <c r="CB263" s="139"/>
      <c r="CC263" s="139"/>
      <c r="CD263" s="139"/>
      <c r="CE263" s="139"/>
      <c r="CF263" s="139"/>
      <c r="CG263" s="139"/>
      <c r="CH263" s="139"/>
      <c r="CI263" s="139"/>
      <c r="CJ263" s="139"/>
      <c r="CK263" s="139"/>
      <c r="CL263" s="139"/>
      <c r="CM263" s="139"/>
      <c r="CN263" s="139"/>
      <c r="CO263" s="139"/>
      <c r="CP263" s="139"/>
      <c r="CQ263" s="139"/>
    </row>
    <row r="264" spans="1:95" ht="16.5" customHeight="1">
      <c r="A264" s="92"/>
      <c r="B264" s="92"/>
      <c r="C264" s="92"/>
      <c r="D264" s="92"/>
      <c r="E264" s="92"/>
      <c r="F264" s="92"/>
      <c r="G264" s="139"/>
      <c r="H264" s="167"/>
      <c r="I264" s="167"/>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row>
    <row r="265" spans="1:95" ht="16.5" customHeight="1">
      <c r="A265" s="92"/>
      <c r="B265" s="92"/>
      <c r="C265" s="92"/>
      <c r="D265" s="92"/>
      <c r="E265" s="92"/>
      <c r="F265" s="92"/>
      <c r="G265" s="139"/>
      <c r="H265" s="167"/>
      <c r="I265" s="167"/>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39"/>
      <c r="AL265" s="139"/>
      <c r="AM265" s="139"/>
      <c r="AN265" s="139"/>
      <c r="AO265" s="139"/>
      <c r="AP265" s="139"/>
      <c r="AQ265" s="139"/>
      <c r="AR265" s="139"/>
      <c r="AS265" s="139"/>
      <c r="AT265" s="139"/>
      <c r="AU265" s="139"/>
      <c r="AV265" s="139"/>
      <c r="AW265" s="139"/>
      <c r="AX265" s="139"/>
      <c r="AY265" s="139"/>
      <c r="AZ265" s="139"/>
      <c r="BA265" s="139"/>
      <c r="BB265" s="139"/>
      <c r="BC265" s="139"/>
      <c r="BD265" s="139"/>
      <c r="BE265" s="139"/>
      <c r="BF265" s="139"/>
      <c r="BG265" s="139"/>
      <c r="BH265" s="139"/>
      <c r="BI265" s="139"/>
      <c r="BJ265" s="139"/>
      <c r="BK265" s="139"/>
      <c r="BL265" s="139"/>
      <c r="BM265" s="139"/>
      <c r="BN265" s="139"/>
      <c r="BO265" s="139"/>
      <c r="BP265" s="139"/>
      <c r="BQ265" s="139"/>
      <c r="BR265" s="139"/>
      <c r="BS265" s="139"/>
      <c r="BT265" s="139"/>
      <c r="BU265" s="139"/>
      <c r="BV265" s="139"/>
      <c r="BW265" s="139"/>
      <c r="BX265" s="139"/>
      <c r="BY265" s="139"/>
      <c r="BZ265" s="139"/>
      <c r="CA265" s="139"/>
      <c r="CB265" s="139"/>
      <c r="CC265" s="139"/>
      <c r="CD265" s="139"/>
      <c r="CE265" s="139"/>
      <c r="CF265" s="139"/>
      <c r="CG265" s="139"/>
      <c r="CH265" s="139"/>
      <c r="CI265" s="139"/>
      <c r="CJ265" s="139"/>
      <c r="CK265" s="139"/>
      <c r="CL265" s="139"/>
      <c r="CM265" s="139"/>
      <c r="CN265" s="139"/>
      <c r="CO265" s="139"/>
      <c r="CP265" s="139"/>
      <c r="CQ265" s="139"/>
    </row>
    <row r="266" spans="1:95" ht="16.5" customHeight="1">
      <c r="A266" s="92"/>
      <c r="B266" s="92"/>
      <c r="C266" s="92"/>
      <c r="D266" s="92"/>
      <c r="E266" s="92"/>
      <c r="F266" s="92"/>
      <c r="G266" s="139"/>
      <c r="H266" s="167"/>
      <c r="I266" s="167"/>
      <c r="J266" s="139"/>
      <c r="K266" s="139"/>
      <c r="L266" s="139"/>
      <c r="M266" s="139"/>
      <c r="N266" s="139"/>
      <c r="O266" s="139"/>
      <c r="P266" s="139"/>
      <c r="Q266" s="139"/>
      <c r="R266" s="139"/>
      <c r="S266" s="139"/>
      <c r="T266" s="139"/>
      <c r="U266" s="139"/>
      <c r="V266" s="139"/>
      <c r="W266" s="139"/>
      <c r="X266" s="139"/>
      <c r="Y266" s="139"/>
      <c r="Z266" s="139"/>
      <c r="AA266" s="139"/>
      <c r="AB266" s="139"/>
      <c r="AC266" s="139"/>
      <c r="AD266" s="139"/>
      <c r="AE266" s="139"/>
      <c r="AF266" s="139"/>
      <c r="AG266" s="139"/>
      <c r="AH266" s="139"/>
      <c r="AI266" s="139"/>
      <c r="AJ266" s="139"/>
      <c r="AK266" s="139"/>
      <c r="AL266" s="139"/>
      <c r="AM266" s="139"/>
      <c r="AN266" s="139"/>
      <c r="AO266" s="139"/>
      <c r="AP266" s="139"/>
      <c r="AQ266" s="139"/>
      <c r="AR266" s="139"/>
      <c r="AS266" s="139"/>
      <c r="AT266" s="139"/>
      <c r="AU266" s="139"/>
      <c r="AV266" s="139"/>
      <c r="AW266" s="139"/>
      <c r="AX266" s="139"/>
      <c r="AY266" s="139"/>
      <c r="AZ266" s="139"/>
      <c r="BA266" s="139"/>
      <c r="BB266" s="139"/>
      <c r="BC266" s="139"/>
      <c r="BD266" s="139"/>
      <c r="BE266" s="139"/>
      <c r="BF266" s="139"/>
      <c r="BG266" s="139"/>
      <c r="BH266" s="139"/>
      <c r="BI266" s="139"/>
      <c r="BJ266" s="139"/>
      <c r="BK266" s="139"/>
      <c r="BL266" s="139"/>
      <c r="BM266" s="139"/>
      <c r="BN266" s="139"/>
      <c r="BO266" s="139"/>
      <c r="BP266" s="139"/>
      <c r="BQ266" s="139"/>
      <c r="BR266" s="139"/>
      <c r="BS266" s="139"/>
      <c r="BT266" s="139"/>
      <c r="BU266" s="139"/>
      <c r="BV266" s="139"/>
      <c r="BW266" s="139"/>
      <c r="BX266" s="139"/>
      <c r="BY266" s="139"/>
      <c r="BZ266" s="139"/>
      <c r="CA266" s="139"/>
      <c r="CB266" s="139"/>
      <c r="CC266" s="139"/>
      <c r="CD266" s="139"/>
      <c r="CE266" s="139"/>
      <c r="CF266" s="139"/>
      <c r="CG266" s="139"/>
      <c r="CH266" s="139"/>
      <c r="CI266" s="139"/>
      <c r="CJ266" s="139"/>
      <c r="CK266" s="139"/>
      <c r="CL266" s="139"/>
      <c r="CM266" s="139"/>
      <c r="CN266" s="139"/>
      <c r="CO266" s="139"/>
      <c r="CP266" s="139"/>
      <c r="CQ266" s="139"/>
    </row>
    <row r="267" spans="1:95" ht="16.5" customHeight="1">
      <c r="A267" s="92"/>
      <c r="B267" s="92"/>
      <c r="C267" s="92"/>
      <c r="D267" s="92"/>
      <c r="E267" s="92"/>
      <c r="F267" s="92"/>
      <c r="G267" s="139"/>
      <c r="H267" s="167"/>
      <c r="I267" s="167"/>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39"/>
      <c r="AN267" s="139"/>
      <c r="AO267" s="139"/>
      <c r="AP267" s="139"/>
      <c r="AQ267" s="139"/>
      <c r="AR267" s="139"/>
      <c r="AS267" s="139"/>
      <c r="AT267" s="139"/>
      <c r="AU267" s="139"/>
      <c r="AV267" s="139"/>
      <c r="AW267" s="139"/>
      <c r="AX267" s="139"/>
      <c r="AY267" s="139"/>
      <c r="AZ267" s="139"/>
      <c r="BA267" s="139"/>
      <c r="BB267" s="139"/>
      <c r="BC267" s="139"/>
      <c r="BD267" s="139"/>
      <c r="BE267" s="139"/>
      <c r="BF267" s="139"/>
      <c r="BG267" s="139"/>
      <c r="BH267" s="139"/>
      <c r="BI267" s="139"/>
      <c r="BJ267" s="139"/>
      <c r="BK267" s="139"/>
      <c r="BL267" s="139"/>
      <c r="BM267" s="139"/>
      <c r="BN267" s="139"/>
      <c r="BO267" s="139"/>
      <c r="BP267" s="139"/>
      <c r="BQ267" s="139"/>
      <c r="BR267" s="139"/>
      <c r="BS267" s="139"/>
      <c r="BT267" s="139"/>
      <c r="BU267" s="139"/>
      <c r="BV267" s="139"/>
      <c r="BW267" s="139"/>
      <c r="BX267" s="139"/>
      <c r="BY267" s="139"/>
      <c r="BZ267" s="139"/>
      <c r="CA267" s="139"/>
      <c r="CB267" s="139"/>
      <c r="CC267" s="139"/>
      <c r="CD267" s="139"/>
      <c r="CE267" s="139"/>
      <c r="CF267" s="139"/>
      <c r="CG267" s="139"/>
      <c r="CH267" s="139"/>
      <c r="CI267" s="139"/>
      <c r="CJ267" s="139"/>
      <c r="CK267" s="139"/>
      <c r="CL267" s="139"/>
      <c r="CM267" s="139"/>
      <c r="CN267" s="139"/>
      <c r="CO267" s="139"/>
      <c r="CP267" s="139"/>
      <c r="CQ267" s="139"/>
    </row>
    <row r="268" spans="1:95" ht="16.5" customHeight="1">
      <c r="A268" s="92"/>
      <c r="B268" s="92"/>
      <c r="C268" s="92"/>
      <c r="D268" s="92"/>
      <c r="E268" s="92"/>
      <c r="F268" s="92"/>
      <c r="G268" s="139"/>
      <c r="H268" s="167"/>
      <c r="I268" s="167"/>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c r="BH268" s="139"/>
      <c r="BI268" s="139"/>
      <c r="BJ268" s="139"/>
      <c r="BK268" s="139"/>
      <c r="BL268" s="139"/>
      <c r="BM268" s="139"/>
      <c r="BN268" s="139"/>
      <c r="BO268" s="139"/>
      <c r="BP268" s="139"/>
      <c r="BQ268" s="139"/>
      <c r="BR268" s="139"/>
      <c r="BS268" s="139"/>
      <c r="BT268" s="139"/>
      <c r="BU268" s="139"/>
      <c r="BV268" s="139"/>
      <c r="BW268" s="139"/>
      <c r="BX268" s="139"/>
      <c r="BY268" s="139"/>
      <c r="BZ268" s="139"/>
      <c r="CA268" s="139"/>
      <c r="CB268" s="139"/>
      <c r="CC268" s="139"/>
      <c r="CD268" s="139"/>
      <c r="CE268" s="139"/>
      <c r="CF268" s="139"/>
      <c r="CG268" s="139"/>
      <c r="CH268" s="139"/>
      <c r="CI268" s="139"/>
      <c r="CJ268" s="139"/>
      <c r="CK268" s="139"/>
      <c r="CL268" s="139"/>
      <c r="CM268" s="139"/>
      <c r="CN268" s="139"/>
      <c r="CO268" s="139"/>
      <c r="CP268" s="139"/>
      <c r="CQ268" s="139"/>
    </row>
    <row r="269" spans="1:95" ht="16.5" customHeight="1">
      <c r="A269" s="92"/>
      <c r="B269" s="92"/>
      <c r="C269" s="92"/>
      <c r="D269" s="92"/>
      <c r="E269" s="92"/>
      <c r="F269" s="92"/>
      <c r="G269" s="139"/>
      <c r="H269" s="167"/>
      <c r="I269" s="167"/>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c r="BH269" s="139"/>
      <c r="BI269" s="139"/>
      <c r="BJ269" s="139"/>
      <c r="BK269" s="139"/>
      <c r="BL269" s="139"/>
      <c r="BM269" s="139"/>
      <c r="BN269" s="139"/>
      <c r="BO269" s="139"/>
      <c r="BP269" s="139"/>
      <c r="BQ269" s="139"/>
      <c r="BR269" s="139"/>
      <c r="BS269" s="139"/>
      <c r="BT269" s="139"/>
      <c r="BU269" s="139"/>
      <c r="BV269" s="139"/>
      <c r="BW269" s="139"/>
      <c r="BX269" s="139"/>
      <c r="BY269" s="139"/>
      <c r="BZ269" s="139"/>
      <c r="CA269" s="139"/>
      <c r="CB269" s="139"/>
      <c r="CC269" s="139"/>
      <c r="CD269" s="139"/>
      <c r="CE269" s="139"/>
      <c r="CF269" s="139"/>
      <c r="CG269" s="139"/>
      <c r="CH269" s="139"/>
      <c r="CI269" s="139"/>
      <c r="CJ269" s="139"/>
      <c r="CK269" s="139"/>
      <c r="CL269" s="139"/>
      <c r="CM269" s="139"/>
      <c r="CN269" s="139"/>
      <c r="CO269" s="139"/>
      <c r="CP269" s="139"/>
      <c r="CQ269" s="139"/>
    </row>
    <row r="270" spans="1:95" ht="16.5" customHeight="1">
      <c r="A270" s="92"/>
      <c r="B270" s="92"/>
      <c r="C270" s="92"/>
      <c r="D270" s="92"/>
      <c r="E270" s="92"/>
      <c r="F270" s="92"/>
      <c r="G270" s="139"/>
      <c r="H270" s="167"/>
      <c r="I270" s="167"/>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39"/>
      <c r="AL270" s="139"/>
      <c r="AM270" s="139"/>
      <c r="AN270" s="139"/>
      <c r="AO270" s="139"/>
      <c r="AP270" s="139"/>
      <c r="AQ270" s="139"/>
      <c r="AR270" s="139"/>
      <c r="AS270" s="139"/>
      <c r="AT270" s="139"/>
      <c r="AU270" s="139"/>
      <c r="AV270" s="139"/>
      <c r="AW270" s="139"/>
      <c r="AX270" s="139"/>
      <c r="AY270" s="139"/>
      <c r="AZ270" s="139"/>
      <c r="BA270" s="139"/>
      <c r="BB270" s="139"/>
      <c r="BC270" s="139"/>
      <c r="BD270" s="139"/>
      <c r="BE270" s="139"/>
      <c r="BF270" s="139"/>
      <c r="BG270" s="139"/>
      <c r="BH270" s="139"/>
      <c r="BI270" s="139"/>
      <c r="BJ270" s="139"/>
      <c r="BK270" s="139"/>
      <c r="BL270" s="139"/>
      <c r="BM270" s="139"/>
      <c r="BN270" s="139"/>
      <c r="BO270" s="139"/>
      <c r="BP270" s="139"/>
      <c r="BQ270" s="139"/>
      <c r="BR270" s="139"/>
      <c r="BS270" s="139"/>
      <c r="BT270" s="139"/>
      <c r="BU270" s="139"/>
      <c r="BV270" s="139"/>
      <c r="BW270" s="139"/>
      <c r="BX270" s="139"/>
      <c r="BY270" s="139"/>
      <c r="BZ270" s="139"/>
      <c r="CA270" s="139"/>
      <c r="CB270" s="139"/>
      <c r="CC270" s="139"/>
      <c r="CD270" s="139"/>
      <c r="CE270" s="139"/>
      <c r="CF270" s="139"/>
      <c r="CG270" s="139"/>
      <c r="CH270" s="139"/>
      <c r="CI270" s="139"/>
      <c r="CJ270" s="139"/>
      <c r="CK270" s="139"/>
      <c r="CL270" s="139"/>
      <c r="CM270" s="139"/>
      <c r="CN270" s="139"/>
      <c r="CO270" s="139"/>
      <c r="CP270" s="139"/>
      <c r="CQ270" s="139"/>
    </row>
    <row r="271" spans="1:95" ht="16.5" customHeight="1">
      <c r="A271" s="92"/>
      <c r="B271" s="92"/>
      <c r="C271" s="92"/>
      <c r="D271" s="92"/>
      <c r="E271" s="92"/>
      <c r="F271" s="92"/>
      <c r="G271" s="139"/>
      <c r="H271" s="167"/>
      <c r="I271" s="167"/>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39"/>
      <c r="AL271" s="139"/>
      <c r="AM271" s="139"/>
      <c r="AN271" s="139"/>
      <c r="AO271" s="139"/>
      <c r="AP271" s="139"/>
      <c r="AQ271" s="139"/>
      <c r="AR271" s="139"/>
      <c r="AS271" s="139"/>
      <c r="AT271" s="139"/>
      <c r="AU271" s="139"/>
      <c r="AV271" s="139"/>
      <c r="AW271" s="139"/>
      <c r="AX271" s="139"/>
      <c r="AY271" s="139"/>
      <c r="AZ271" s="139"/>
      <c r="BA271" s="139"/>
      <c r="BB271" s="139"/>
      <c r="BC271" s="139"/>
      <c r="BD271" s="139"/>
      <c r="BE271" s="139"/>
      <c r="BF271" s="139"/>
      <c r="BG271" s="139"/>
      <c r="BH271" s="139"/>
      <c r="BI271" s="139"/>
      <c r="BJ271" s="139"/>
      <c r="BK271" s="139"/>
      <c r="BL271" s="139"/>
      <c r="BM271" s="139"/>
      <c r="BN271" s="139"/>
      <c r="BO271" s="139"/>
      <c r="BP271" s="139"/>
      <c r="BQ271" s="139"/>
      <c r="BR271" s="139"/>
      <c r="BS271" s="139"/>
      <c r="BT271" s="139"/>
      <c r="BU271" s="139"/>
      <c r="BV271" s="139"/>
      <c r="BW271" s="139"/>
      <c r="BX271" s="139"/>
      <c r="BY271" s="139"/>
      <c r="BZ271" s="139"/>
      <c r="CA271" s="139"/>
      <c r="CB271" s="139"/>
      <c r="CC271" s="139"/>
      <c r="CD271" s="139"/>
      <c r="CE271" s="139"/>
      <c r="CF271" s="139"/>
      <c r="CG271" s="139"/>
      <c r="CH271" s="139"/>
      <c r="CI271" s="139"/>
      <c r="CJ271" s="139"/>
      <c r="CK271" s="139"/>
      <c r="CL271" s="139"/>
      <c r="CM271" s="139"/>
      <c r="CN271" s="139"/>
      <c r="CO271" s="139"/>
      <c r="CP271" s="139"/>
      <c r="CQ271" s="139"/>
    </row>
    <row r="272" spans="1:95" ht="16.5" customHeight="1">
      <c r="A272" s="92"/>
      <c r="B272" s="92"/>
      <c r="C272" s="92"/>
      <c r="D272" s="92"/>
      <c r="E272" s="92"/>
      <c r="F272" s="92"/>
      <c r="G272" s="139"/>
      <c r="H272" s="167"/>
      <c r="I272" s="167"/>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39"/>
      <c r="AL272" s="139"/>
      <c r="AM272" s="139"/>
      <c r="AN272" s="139"/>
      <c r="AO272" s="139"/>
      <c r="AP272" s="139"/>
      <c r="AQ272" s="139"/>
      <c r="AR272" s="139"/>
      <c r="AS272" s="139"/>
      <c r="AT272" s="139"/>
      <c r="AU272" s="139"/>
      <c r="AV272" s="139"/>
      <c r="AW272" s="139"/>
      <c r="AX272" s="139"/>
      <c r="AY272" s="139"/>
      <c r="AZ272" s="139"/>
      <c r="BA272" s="139"/>
      <c r="BB272" s="139"/>
      <c r="BC272" s="139"/>
      <c r="BD272" s="139"/>
      <c r="BE272" s="139"/>
      <c r="BF272" s="139"/>
      <c r="BG272" s="139"/>
      <c r="BH272" s="139"/>
      <c r="BI272" s="139"/>
      <c r="BJ272" s="139"/>
      <c r="BK272" s="139"/>
      <c r="BL272" s="139"/>
      <c r="BM272" s="139"/>
      <c r="BN272" s="139"/>
      <c r="BO272" s="139"/>
      <c r="BP272" s="139"/>
      <c r="BQ272" s="139"/>
      <c r="BR272" s="139"/>
      <c r="BS272" s="139"/>
      <c r="BT272" s="139"/>
      <c r="BU272" s="139"/>
      <c r="BV272" s="139"/>
      <c r="BW272" s="139"/>
      <c r="BX272" s="139"/>
      <c r="BY272" s="139"/>
      <c r="BZ272" s="139"/>
      <c r="CA272" s="139"/>
      <c r="CB272" s="139"/>
      <c r="CC272" s="139"/>
      <c r="CD272" s="139"/>
      <c r="CE272" s="139"/>
      <c r="CF272" s="139"/>
      <c r="CG272" s="139"/>
      <c r="CH272" s="139"/>
      <c r="CI272" s="139"/>
      <c r="CJ272" s="139"/>
      <c r="CK272" s="139"/>
      <c r="CL272" s="139"/>
      <c r="CM272" s="139"/>
      <c r="CN272" s="139"/>
      <c r="CO272" s="139"/>
      <c r="CP272" s="139"/>
      <c r="CQ272" s="139"/>
    </row>
    <row r="273" spans="1:95" ht="16.5" customHeight="1">
      <c r="A273" s="92"/>
      <c r="B273" s="92"/>
      <c r="C273" s="92"/>
      <c r="D273" s="92"/>
      <c r="E273" s="92"/>
      <c r="F273" s="92"/>
      <c r="G273" s="139"/>
      <c r="H273" s="167"/>
      <c r="I273" s="167"/>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39"/>
      <c r="AL273" s="139"/>
      <c r="AM273" s="139"/>
      <c r="AN273" s="139"/>
      <c r="AO273" s="139"/>
      <c r="AP273" s="139"/>
      <c r="AQ273" s="139"/>
      <c r="AR273" s="139"/>
      <c r="AS273" s="139"/>
      <c r="AT273" s="139"/>
      <c r="AU273" s="139"/>
      <c r="AV273" s="139"/>
      <c r="AW273" s="139"/>
      <c r="AX273" s="139"/>
      <c r="AY273" s="139"/>
      <c r="AZ273" s="139"/>
      <c r="BA273" s="139"/>
      <c r="BB273" s="139"/>
      <c r="BC273" s="139"/>
      <c r="BD273" s="139"/>
      <c r="BE273" s="139"/>
      <c r="BF273" s="139"/>
      <c r="BG273" s="139"/>
      <c r="BH273" s="139"/>
      <c r="BI273" s="139"/>
      <c r="BJ273" s="139"/>
      <c r="BK273" s="139"/>
      <c r="BL273" s="139"/>
      <c r="BM273" s="139"/>
      <c r="BN273" s="139"/>
      <c r="BO273" s="139"/>
      <c r="BP273" s="139"/>
      <c r="BQ273" s="139"/>
      <c r="BR273" s="139"/>
      <c r="BS273" s="139"/>
      <c r="BT273" s="139"/>
      <c r="BU273" s="139"/>
      <c r="BV273" s="139"/>
      <c r="BW273" s="139"/>
      <c r="BX273" s="139"/>
      <c r="BY273" s="139"/>
      <c r="BZ273" s="139"/>
      <c r="CA273" s="139"/>
      <c r="CB273" s="139"/>
      <c r="CC273" s="139"/>
      <c r="CD273" s="139"/>
      <c r="CE273" s="139"/>
      <c r="CF273" s="139"/>
      <c r="CG273" s="139"/>
      <c r="CH273" s="139"/>
      <c r="CI273" s="139"/>
      <c r="CJ273" s="139"/>
      <c r="CK273" s="139"/>
      <c r="CL273" s="139"/>
      <c r="CM273" s="139"/>
      <c r="CN273" s="139"/>
      <c r="CO273" s="139"/>
      <c r="CP273" s="139"/>
      <c r="CQ273" s="139"/>
    </row>
    <row r="274" spans="1:95" ht="16.5" customHeight="1">
      <c r="A274" s="92"/>
      <c r="B274" s="92"/>
      <c r="C274" s="92"/>
      <c r="D274" s="92"/>
      <c r="E274" s="92"/>
      <c r="F274" s="92"/>
      <c r="G274" s="139"/>
      <c r="H274" s="167"/>
      <c r="I274" s="167"/>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39"/>
      <c r="AL274" s="139"/>
      <c r="AM274" s="139"/>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c r="BH274" s="139"/>
      <c r="BI274" s="139"/>
      <c r="BJ274" s="139"/>
      <c r="BK274" s="139"/>
      <c r="BL274" s="139"/>
      <c r="BM274" s="139"/>
      <c r="BN274" s="139"/>
      <c r="BO274" s="139"/>
      <c r="BP274" s="139"/>
      <c r="BQ274" s="139"/>
      <c r="BR274" s="139"/>
      <c r="BS274" s="139"/>
      <c r="BT274" s="139"/>
      <c r="BU274" s="139"/>
      <c r="BV274" s="139"/>
      <c r="BW274" s="139"/>
      <c r="BX274" s="139"/>
      <c r="BY274" s="139"/>
      <c r="BZ274" s="139"/>
      <c r="CA274" s="139"/>
      <c r="CB274" s="139"/>
      <c r="CC274" s="139"/>
      <c r="CD274" s="139"/>
      <c r="CE274" s="139"/>
      <c r="CF274" s="139"/>
      <c r="CG274" s="139"/>
      <c r="CH274" s="139"/>
      <c r="CI274" s="139"/>
      <c r="CJ274" s="139"/>
      <c r="CK274" s="139"/>
      <c r="CL274" s="139"/>
      <c r="CM274" s="139"/>
      <c r="CN274" s="139"/>
      <c r="CO274" s="139"/>
      <c r="CP274" s="139"/>
      <c r="CQ274" s="139"/>
    </row>
    <row r="275" spans="1:95" ht="16.5" customHeight="1">
      <c r="A275" s="92"/>
      <c r="B275" s="92"/>
      <c r="C275" s="92"/>
      <c r="D275" s="92"/>
      <c r="E275" s="92"/>
      <c r="F275" s="92"/>
      <c r="G275" s="139"/>
      <c r="H275" s="167"/>
      <c r="I275" s="167"/>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139"/>
      <c r="AL275" s="139"/>
      <c r="AM275" s="139"/>
      <c r="AN275" s="139"/>
      <c r="AO275" s="139"/>
      <c r="AP275" s="139"/>
      <c r="AQ275" s="139"/>
      <c r="AR275" s="139"/>
      <c r="AS275" s="139"/>
      <c r="AT275" s="139"/>
      <c r="AU275" s="139"/>
      <c r="AV275" s="139"/>
      <c r="AW275" s="139"/>
      <c r="AX275" s="139"/>
      <c r="AY275" s="139"/>
      <c r="AZ275" s="139"/>
      <c r="BA275" s="139"/>
      <c r="BB275" s="139"/>
      <c r="BC275" s="139"/>
      <c r="BD275" s="139"/>
      <c r="BE275" s="139"/>
      <c r="BF275" s="139"/>
      <c r="BG275" s="139"/>
      <c r="BH275" s="139"/>
      <c r="BI275" s="139"/>
      <c r="BJ275" s="139"/>
      <c r="BK275" s="139"/>
      <c r="BL275" s="139"/>
      <c r="BM275" s="139"/>
      <c r="BN275" s="139"/>
      <c r="BO275" s="139"/>
      <c r="BP275" s="139"/>
      <c r="BQ275" s="139"/>
      <c r="BR275" s="139"/>
      <c r="BS275" s="139"/>
      <c r="BT275" s="139"/>
      <c r="BU275" s="139"/>
      <c r="BV275" s="139"/>
      <c r="BW275" s="139"/>
      <c r="BX275" s="139"/>
      <c r="BY275" s="139"/>
      <c r="BZ275" s="139"/>
      <c r="CA275" s="139"/>
      <c r="CB275" s="139"/>
      <c r="CC275" s="139"/>
      <c r="CD275" s="139"/>
      <c r="CE275" s="139"/>
      <c r="CF275" s="139"/>
      <c r="CG275" s="139"/>
      <c r="CH275" s="139"/>
      <c r="CI275" s="139"/>
      <c r="CJ275" s="139"/>
      <c r="CK275" s="139"/>
      <c r="CL275" s="139"/>
      <c r="CM275" s="139"/>
      <c r="CN275" s="139"/>
      <c r="CO275" s="139"/>
      <c r="CP275" s="139"/>
      <c r="CQ275" s="139"/>
    </row>
    <row r="276" spans="1:95" ht="16.5" customHeight="1">
      <c r="A276" s="92"/>
      <c r="B276" s="92"/>
      <c r="C276" s="92"/>
      <c r="D276" s="92"/>
      <c r="E276" s="92"/>
      <c r="F276" s="92"/>
      <c r="G276" s="139"/>
      <c r="H276" s="167"/>
      <c r="I276" s="167"/>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39"/>
      <c r="AL276" s="139"/>
      <c r="AM276" s="139"/>
      <c r="AN276" s="139"/>
      <c r="AO276" s="139"/>
      <c r="AP276" s="139"/>
      <c r="AQ276" s="139"/>
      <c r="AR276" s="139"/>
      <c r="AS276" s="139"/>
      <c r="AT276" s="139"/>
      <c r="AU276" s="139"/>
      <c r="AV276" s="139"/>
      <c r="AW276" s="139"/>
      <c r="AX276" s="139"/>
      <c r="AY276" s="139"/>
      <c r="AZ276" s="139"/>
      <c r="BA276" s="139"/>
      <c r="BB276" s="139"/>
      <c r="BC276" s="139"/>
      <c r="BD276" s="139"/>
      <c r="BE276" s="139"/>
      <c r="BF276" s="139"/>
      <c r="BG276" s="139"/>
      <c r="BH276" s="139"/>
      <c r="BI276" s="139"/>
      <c r="BJ276" s="139"/>
      <c r="BK276" s="139"/>
      <c r="BL276" s="139"/>
      <c r="BM276" s="139"/>
      <c r="BN276" s="139"/>
      <c r="BO276" s="139"/>
      <c r="BP276" s="139"/>
      <c r="BQ276" s="139"/>
      <c r="BR276" s="139"/>
      <c r="BS276" s="139"/>
      <c r="BT276" s="139"/>
      <c r="BU276" s="139"/>
      <c r="BV276" s="139"/>
      <c r="BW276" s="139"/>
      <c r="BX276" s="139"/>
      <c r="BY276" s="139"/>
      <c r="BZ276" s="139"/>
      <c r="CA276" s="139"/>
      <c r="CB276" s="139"/>
      <c r="CC276" s="139"/>
      <c r="CD276" s="139"/>
      <c r="CE276" s="139"/>
      <c r="CF276" s="139"/>
      <c r="CG276" s="139"/>
      <c r="CH276" s="139"/>
      <c r="CI276" s="139"/>
      <c r="CJ276" s="139"/>
      <c r="CK276" s="139"/>
      <c r="CL276" s="139"/>
      <c r="CM276" s="139"/>
      <c r="CN276" s="139"/>
      <c r="CO276" s="139"/>
      <c r="CP276" s="139"/>
      <c r="CQ276" s="139"/>
    </row>
    <row r="277" spans="1:95" ht="16.5" customHeight="1">
      <c r="A277" s="92"/>
      <c r="B277" s="92"/>
      <c r="C277" s="92"/>
      <c r="D277" s="92"/>
      <c r="E277" s="92"/>
      <c r="F277" s="92"/>
      <c r="G277" s="139"/>
      <c r="H277" s="167"/>
      <c r="I277" s="167"/>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39"/>
      <c r="AL277" s="139"/>
      <c r="AM277" s="139"/>
      <c r="AN277" s="139"/>
      <c r="AO277" s="139"/>
      <c r="AP277" s="139"/>
      <c r="AQ277" s="139"/>
      <c r="AR277" s="139"/>
      <c r="AS277" s="139"/>
      <c r="AT277" s="139"/>
      <c r="AU277" s="139"/>
      <c r="AV277" s="139"/>
      <c r="AW277" s="139"/>
      <c r="AX277" s="139"/>
      <c r="AY277" s="139"/>
      <c r="AZ277" s="139"/>
      <c r="BA277" s="139"/>
      <c r="BB277" s="139"/>
      <c r="BC277" s="139"/>
      <c r="BD277" s="139"/>
      <c r="BE277" s="139"/>
      <c r="BF277" s="139"/>
      <c r="BG277" s="139"/>
      <c r="BH277" s="139"/>
      <c r="BI277" s="139"/>
      <c r="BJ277" s="139"/>
      <c r="BK277" s="139"/>
      <c r="BL277" s="139"/>
      <c r="BM277" s="139"/>
      <c r="BN277" s="139"/>
      <c r="BO277" s="139"/>
      <c r="BP277" s="139"/>
      <c r="BQ277" s="139"/>
      <c r="BR277" s="139"/>
      <c r="BS277" s="139"/>
      <c r="BT277" s="139"/>
      <c r="BU277" s="139"/>
      <c r="BV277" s="139"/>
      <c r="BW277" s="139"/>
      <c r="BX277" s="139"/>
      <c r="BY277" s="139"/>
      <c r="BZ277" s="139"/>
      <c r="CA277" s="139"/>
      <c r="CB277" s="139"/>
      <c r="CC277" s="139"/>
      <c r="CD277" s="139"/>
      <c r="CE277" s="139"/>
      <c r="CF277" s="139"/>
      <c r="CG277" s="139"/>
      <c r="CH277" s="139"/>
      <c r="CI277" s="139"/>
      <c r="CJ277" s="139"/>
      <c r="CK277" s="139"/>
      <c r="CL277" s="139"/>
      <c r="CM277" s="139"/>
      <c r="CN277" s="139"/>
      <c r="CO277" s="139"/>
      <c r="CP277" s="139"/>
      <c r="CQ277" s="139"/>
    </row>
    <row r="278" spans="1:95" ht="16.5" customHeight="1">
      <c r="A278" s="92"/>
      <c r="B278" s="92"/>
      <c r="C278" s="92"/>
      <c r="D278" s="92"/>
      <c r="E278" s="92"/>
      <c r="F278" s="92"/>
      <c r="G278" s="139"/>
      <c r="H278" s="167"/>
      <c r="I278" s="167"/>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39"/>
      <c r="AL278" s="139"/>
      <c r="AM278" s="139"/>
      <c r="AN278" s="139"/>
      <c r="AO278" s="139"/>
      <c r="AP278" s="139"/>
      <c r="AQ278" s="139"/>
      <c r="AR278" s="139"/>
      <c r="AS278" s="139"/>
      <c r="AT278" s="139"/>
      <c r="AU278" s="139"/>
      <c r="AV278" s="139"/>
      <c r="AW278" s="139"/>
      <c r="AX278" s="139"/>
      <c r="AY278" s="139"/>
      <c r="AZ278" s="139"/>
      <c r="BA278" s="139"/>
      <c r="BB278" s="139"/>
      <c r="BC278" s="139"/>
      <c r="BD278" s="139"/>
      <c r="BE278" s="139"/>
      <c r="BF278" s="139"/>
      <c r="BG278" s="139"/>
      <c r="BH278" s="139"/>
      <c r="BI278" s="139"/>
      <c r="BJ278" s="139"/>
      <c r="BK278" s="139"/>
      <c r="BL278" s="139"/>
      <c r="BM278" s="139"/>
      <c r="BN278" s="139"/>
      <c r="BO278" s="139"/>
      <c r="BP278" s="139"/>
      <c r="BQ278" s="139"/>
      <c r="BR278" s="139"/>
      <c r="BS278" s="139"/>
      <c r="BT278" s="139"/>
      <c r="BU278" s="139"/>
      <c r="BV278" s="139"/>
      <c r="BW278" s="139"/>
      <c r="BX278" s="139"/>
      <c r="BY278" s="139"/>
      <c r="BZ278" s="139"/>
      <c r="CA278" s="139"/>
      <c r="CB278" s="139"/>
      <c r="CC278" s="139"/>
      <c r="CD278" s="139"/>
      <c r="CE278" s="139"/>
      <c r="CF278" s="139"/>
      <c r="CG278" s="139"/>
      <c r="CH278" s="139"/>
      <c r="CI278" s="139"/>
      <c r="CJ278" s="139"/>
      <c r="CK278" s="139"/>
      <c r="CL278" s="139"/>
      <c r="CM278" s="139"/>
      <c r="CN278" s="139"/>
      <c r="CO278" s="139"/>
      <c r="CP278" s="139"/>
      <c r="CQ278" s="139"/>
    </row>
    <row r="279" spans="1:95" ht="16.5" customHeight="1">
      <c r="A279" s="92"/>
      <c r="B279" s="92"/>
      <c r="C279" s="92"/>
      <c r="D279" s="92"/>
      <c r="E279" s="92"/>
      <c r="F279" s="92"/>
      <c r="G279" s="139"/>
      <c r="H279" s="167"/>
      <c r="I279" s="167"/>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39"/>
      <c r="AL279" s="139"/>
      <c r="AM279" s="139"/>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c r="BH279" s="139"/>
      <c r="BI279" s="139"/>
      <c r="BJ279" s="139"/>
      <c r="BK279" s="139"/>
      <c r="BL279" s="139"/>
      <c r="BM279" s="139"/>
      <c r="BN279" s="139"/>
      <c r="BO279" s="139"/>
      <c r="BP279" s="139"/>
      <c r="BQ279" s="139"/>
      <c r="BR279" s="139"/>
      <c r="BS279" s="139"/>
      <c r="BT279" s="139"/>
      <c r="BU279" s="139"/>
      <c r="BV279" s="139"/>
      <c r="BW279" s="139"/>
      <c r="BX279" s="139"/>
      <c r="BY279" s="139"/>
      <c r="BZ279" s="139"/>
      <c r="CA279" s="139"/>
      <c r="CB279" s="139"/>
      <c r="CC279" s="139"/>
      <c r="CD279" s="139"/>
      <c r="CE279" s="139"/>
      <c r="CF279" s="139"/>
      <c r="CG279" s="139"/>
      <c r="CH279" s="139"/>
      <c r="CI279" s="139"/>
      <c r="CJ279" s="139"/>
      <c r="CK279" s="139"/>
      <c r="CL279" s="139"/>
      <c r="CM279" s="139"/>
      <c r="CN279" s="139"/>
      <c r="CO279" s="139"/>
      <c r="CP279" s="139"/>
      <c r="CQ279" s="139"/>
    </row>
    <row r="280" spans="1:95" ht="16.5" customHeight="1">
      <c r="A280" s="92"/>
      <c r="B280" s="92"/>
      <c r="C280" s="92"/>
      <c r="D280" s="92"/>
      <c r="E280" s="92"/>
      <c r="F280" s="92"/>
      <c r="G280" s="139"/>
      <c r="H280" s="167"/>
      <c r="I280" s="167"/>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c r="AL280" s="139"/>
      <c r="AM280" s="139"/>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c r="BH280" s="139"/>
      <c r="BI280" s="139"/>
      <c r="BJ280" s="139"/>
      <c r="BK280" s="139"/>
      <c r="BL280" s="139"/>
      <c r="BM280" s="139"/>
      <c r="BN280" s="139"/>
      <c r="BO280" s="139"/>
      <c r="BP280" s="139"/>
      <c r="BQ280" s="139"/>
      <c r="BR280" s="139"/>
      <c r="BS280" s="139"/>
      <c r="BT280" s="139"/>
      <c r="BU280" s="139"/>
      <c r="BV280" s="139"/>
      <c r="BW280" s="139"/>
      <c r="BX280" s="139"/>
      <c r="BY280" s="139"/>
      <c r="BZ280" s="139"/>
      <c r="CA280" s="139"/>
      <c r="CB280" s="139"/>
      <c r="CC280" s="139"/>
      <c r="CD280" s="139"/>
      <c r="CE280" s="139"/>
      <c r="CF280" s="139"/>
      <c r="CG280" s="139"/>
      <c r="CH280" s="139"/>
      <c r="CI280" s="139"/>
      <c r="CJ280" s="139"/>
      <c r="CK280" s="139"/>
      <c r="CL280" s="139"/>
      <c r="CM280" s="139"/>
      <c r="CN280" s="139"/>
      <c r="CO280" s="139"/>
      <c r="CP280" s="139"/>
      <c r="CQ280" s="139"/>
    </row>
    <row r="281" spans="1:95" ht="16.5" customHeight="1">
      <c r="A281" s="92"/>
      <c r="B281" s="92"/>
      <c r="C281" s="92"/>
      <c r="D281" s="92"/>
      <c r="E281" s="92"/>
      <c r="F281" s="92"/>
      <c r="G281" s="139"/>
      <c r="H281" s="167"/>
      <c r="I281" s="167"/>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39"/>
      <c r="AL281" s="139"/>
      <c r="AM281" s="139"/>
      <c r="AN281" s="139"/>
      <c r="AO281" s="139"/>
      <c r="AP281" s="139"/>
      <c r="AQ281" s="139"/>
      <c r="AR281" s="139"/>
      <c r="AS281" s="139"/>
      <c r="AT281" s="139"/>
      <c r="AU281" s="139"/>
      <c r="AV281" s="139"/>
      <c r="AW281" s="139"/>
      <c r="AX281" s="139"/>
      <c r="AY281" s="139"/>
      <c r="AZ281" s="139"/>
      <c r="BA281" s="139"/>
      <c r="BB281" s="139"/>
      <c r="BC281" s="139"/>
      <c r="BD281" s="139"/>
      <c r="BE281" s="139"/>
      <c r="BF281" s="139"/>
      <c r="BG281" s="139"/>
      <c r="BH281" s="139"/>
      <c r="BI281" s="139"/>
      <c r="BJ281" s="139"/>
      <c r="BK281" s="139"/>
      <c r="BL281" s="139"/>
      <c r="BM281" s="139"/>
      <c r="BN281" s="139"/>
      <c r="BO281" s="139"/>
      <c r="BP281" s="139"/>
      <c r="BQ281" s="139"/>
      <c r="BR281" s="139"/>
      <c r="BS281" s="139"/>
      <c r="BT281" s="139"/>
      <c r="BU281" s="139"/>
      <c r="BV281" s="139"/>
      <c r="BW281" s="139"/>
      <c r="BX281" s="139"/>
      <c r="BY281" s="139"/>
      <c r="BZ281" s="139"/>
      <c r="CA281" s="139"/>
      <c r="CB281" s="139"/>
      <c r="CC281" s="139"/>
      <c r="CD281" s="139"/>
      <c r="CE281" s="139"/>
      <c r="CF281" s="139"/>
      <c r="CG281" s="139"/>
      <c r="CH281" s="139"/>
      <c r="CI281" s="139"/>
      <c r="CJ281" s="139"/>
      <c r="CK281" s="139"/>
      <c r="CL281" s="139"/>
      <c r="CM281" s="139"/>
      <c r="CN281" s="139"/>
      <c r="CO281" s="139"/>
      <c r="CP281" s="139"/>
      <c r="CQ281" s="139"/>
    </row>
    <row r="282" spans="1:95" ht="16.5" customHeight="1">
      <c r="A282" s="92"/>
      <c r="B282" s="92"/>
      <c r="C282" s="92"/>
      <c r="D282" s="92"/>
      <c r="E282" s="92"/>
      <c r="F282" s="92"/>
      <c r="G282" s="139"/>
      <c r="H282" s="167"/>
      <c r="I282" s="167"/>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39"/>
      <c r="AL282" s="139"/>
      <c r="AM282" s="139"/>
      <c r="AN282" s="139"/>
      <c r="AO282" s="139"/>
      <c r="AP282" s="139"/>
      <c r="AQ282" s="139"/>
      <c r="AR282" s="139"/>
      <c r="AS282" s="139"/>
      <c r="AT282" s="139"/>
      <c r="AU282" s="139"/>
      <c r="AV282" s="139"/>
      <c r="AW282" s="139"/>
      <c r="AX282" s="139"/>
      <c r="AY282" s="139"/>
      <c r="AZ282" s="139"/>
      <c r="BA282" s="139"/>
      <c r="BB282" s="139"/>
      <c r="BC282" s="139"/>
      <c r="BD282" s="139"/>
      <c r="BE282" s="139"/>
      <c r="BF282" s="139"/>
      <c r="BG282" s="139"/>
      <c r="BH282" s="139"/>
      <c r="BI282" s="139"/>
      <c r="BJ282" s="139"/>
      <c r="BK282" s="139"/>
      <c r="BL282" s="139"/>
      <c r="BM282" s="139"/>
      <c r="BN282" s="139"/>
      <c r="BO282" s="139"/>
      <c r="BP282" s="139"/>
      <c r="BQ282" s="139"/>
      <c r="BR282" s="139"/>
      <c r="BS282" s="139"/>
      <c r="BT282" s="139"/>
      <c r="BU282" s="139"/>
      <c r="BV282" s="139"/>
      <c r="BW282" s="139"/>
      <c r="BX282" s="139"/>
      <c r="BY282" s="139"/>
      <c r="BZ282" s="139"/>
      <c r="CA282" s="139"/>
      <c r="CB282" s="139"/>
      <c r="CC282" s="139"/>
      <c r="CD282" s="139"/>
      <c r="CE282" s="139"/>
      <c r="CF282" s="139"/>
      <c r="CG282" s="139"/>
      <c r="CH282" s="139"/>
      <c r="CI282" s="139"/>
      <c r="CJ282" s="139"/>
      <c r="CK282" s="139"/>
      <c r="CL282" s="139"/>
      <c r="CM282" s="139"/>
      <c r="CN282" s="139"/>
      <c r="CO282" s="139"/>
      <c r="CP282" s="139"/>
      <c r="CQ282" s="139"/>
    </row>
    <row r="283" spans="1:95" ht="16.5" customHeight="1">
      <c r="A283" s="92"/>
      <c r="B283" s="92"/>
      <c r="C283" s="92"/>
      <c r="D283" s="92"/>
      <c r="E283" s="92"/>
      <c r="F283" s="92"/>
      <c r="G283" s="139"/>
      <c r="H283" s="167"/>
      <c r="I283" s="167"/>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39"/>
      <c r="AL283" s="139"/>
      <c r="AM283" s="139"/>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39"/>
      <c r="BR283" s="139"/>
      <c r="BS283" s="139"/>
      <c r="BT283" s="139"/>
      <c r="BU283" s="139"/>
      <c r="BV283" s="139"/>
      <c r="BW283" s="139"/>
      <c r="BX283" s="139"/>
      <c r="BY283" s="139"/>
      <c r="BZ283" s="139"/>
      <c r="CA283" s="139"/>
      <c r="CB283" s="139"/>
      <c r="CC283" s="139"/>
      <c r="CD283" s="139"/>
      <c r="CE283" s="139"/>
      <c r="CF283" s="139"/>
      <c r="CG283" s="139"/>
      <c r="CH283" s="139"/>
      <c r="CI283" s="139"/>
      <c r="CJ283" s="139"/>
      <c r="CK283" s="139"/>
      <c r="CL283" s="139"/>
      <c r="CM283" s="139"/>
      <c r="CN283" s="139"/>
      <c r="CO283" s="139"/>
      <c r="CP283" s="139"/>
      <c r="CQ283" s="139"/>
    </row>
    <row r="284" spans="1:95" ht="16.5" customHeight="1">
      <c r="A284" s="92"/>
      <c r="B284" s="92"/>
      <c r="C284" s="92"/>
      <c r="D284" s="92"/>
      <c r="E284" s="92"/>
      <c r="F284" s="92"/>
      <c r="G284" s="139"/>
      <c r="H284" s="167"/>
      <c r="I284" s="167"/>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39"/>
      <c r="AL284" s="139"/>
      <c r="AM284" s="139"/>
      <c r="AN284" s="139"/>
      <c r="AO284" s="139"/>
      <c r="AP284" s="139"/>
      <c r="AQ284" s="139"/>
      <c r="AR284" s="139"/>
      <c r="AS284" s="139"/>
      <c r="AT284" s="139"/>
      <c r="AU284" s="139"/>
      <c r="AV284" s="139"/>
      <c r="AW284" s="139"/>
      <c r="AX284" s="139"/>
      <c r="AY284" s="139"/>
      <c r="AZ284" s="139"/>
      <c r="BA284" s="139"/>
      <c r="BB284" s="139"/>
      <c r="BC284" s="139"/>
      <c r="BD284" s="139"/>
      <c r="BE284" s="139"/>
      <c r="BF284" s="139"/>
      <c r="BG284" s="139"/>
      <c r="BH284" s="139"/>
      <c r="BI284" s="139"/>
      <c r="BJ284" s="139"/>
      <c r="BK284" s="139"/>
      <c r="BL284" s="139"/>
      <c r="BM284" s="139"/>
      <c r="BN284" s="139"/>
      <c r="BO284" s="139"/>
      <c r="BP284" s="139"/>
      <c r="BQ284" s="139"/>
      <c r="BR284" s="139"/>
      <c r="BS284" s="139"/>
      <c r="BT284" s="139"/>
      <c r="BU284" s="139"/>
      <c r="BV284" s="139"/>
      <c r="BW284" s="139"/>
      <c r="BX284" s="139"/>
      <c r="BY284" s="139"/>
      <c r="BZ284" s="139"/>
      <c r="CA284" s="139"/>
      <c r="CB284" s="139"/>
      <c r="CC284" s="139"/>
      <c r="CD284" s="139"/>
      <c r="CE284" s="139"/>
      <c r="CF284" s="139"/>
      <c r="CG284" s="139"/>
      <c r="CH284" s="139"/>
      <c r="CI284" s="139"/>
      <c r="CJ284" s="139"/>
      <c r="CK284" s="139"/>
      <c r="CL284" s="139"/>
      <c r="CM284" s="139"/>
      <c r="CN284" s="139"/>
      <c r="CO284" s="139"/>
      <c r="CP284" s="139"/>
      <c r="CQ284" s="139"/>
    </row>
    <row r="285" spans="1:95" ht="16.5" customHeight="1">
      <c r="A285" s="92"/>
      <c r="B285" s="92"/>
      <c r="C285" s="92"/>
      <c r="D285" s="92"/>
      <c r="E285" s="92"/>
      <c r="F285" s="92"/>
      <c r="G285" s="139"/>
      <c r="H285" s="167"/>
      <c r="I285" s="167"/>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L285" s="139"/>
      <c r="AM285" s="139"/>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c r="BH285" s="139"/>
      <c r="BI285" s="139"/>
      <c r="BJ285" s="139"/>
      <c r="BK285" s="139"/>
      <c r="BL285" s="139"/>
      <c r="BM285" s="139"/>
      <c r="BN285" s="139"/>
      <c r="BO285" s="139"/>
      <c r="BP285" s="139"/>
      <c r="BQ285" s="139"/>
      <c r="BR285" s="139"/>
      <c r="BS285" s="139"/>
      <c r="BT285" s="139"/>
      <c r="BU285" s="139"/>
      <c r="BV285" s="139"/>
      <c r="BW285" s="139"/>
      <c r="BX285" s="139"/>
      <c r="BY285" s="139"/>
      <c r="BZ285" s="139"/>
      <c r="CA285" s="139"/>
      <c r="CB285" s="139"/>
      <c r="CC285" s="139"/>
      <c r="CD285" s="139"/>
      <c r="CE285" s="139"/>
      <c r="CF285" s="139"/>
      <c r="CG285" s="139"/>
      <c r="CH285" s="139"/>
      <c r="CI285" s="139"/>
      <c r="CJ285" s="139"/>
      <c r="CK285" s="139"/>
      <c r="CL285" s="139"/>
      <c r="CM285" s="139"/>
      <c r="CN285" s="139"/>
      <c r="CO285" s="139"/>
      <c r="CP285" s="139"/>
      <c r="CQ285" s="139"/>
    </row>
    <row r="286" spans="1:95" ht="16.5" customHeight="1">
      <c r="A286" s="92"/>
      <c r="B286" s="92"/>
      <c r="C286" s="92"/>
      <c r="D286" s="92"/>
      <c r="E286" s="92"/>
      <c r="F286" s="92"/>
      <c r="G286" s="139"/>
      <c r="H286" s="167"/>
      <c r="I286" s="167"/>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39"/>
      <c r="AL286" s="139"/>
      <c r="AM286" s="139"/>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c r="BH286" s="139"/>
      <c r="BI286" s="139"/>
      <c r="BJ286" s="139"/>
      <c r="BK286" s="139"/>
      <c r="BL286" s="139"/>
      <c r="BM286" s="139"/>
      <c r="BN286" s="139"/>
      <c r="BO286" s="139"/>
      <c r="BP286" s="139"/>
      <c r="BQ286" s="139"/>
      <c r="BR286" s="139"/>
      <c r="BS286" s="139"/>
      <c r="BT286" s="139"/>
      <c r="BU286" s="139"/>
      <c r="BV286" s="139"/>
      <c r="BW286" s="139"/>
      <c r="BX286" s="139"/>
      <c r="BY286" s="139"/>
      <c r="BZ286" s="139"/>
      <c r="CA286" s="139"/>
      <c r="CB286" s="139"/>
      <c r="CC286" s="139"/>
      <c r="CD286" s="139"/>
      <c r="CE286" s="139"/>
      <c r="CF286" s="139"/>
      <c r="CG286" s="139"/>
      <c r="CH286" s="139"/>
      <c r="CI286" s="139"/>
      <c r="CJ286" s="139"/>
      <c r="CK286" s="139"/>
      <c r="CL286" s="139"/>
      <c r="CM286" s="139"/>
      <c r="CN286" s="139"/>
      <c r="CO286" s="139"/>
      <c r="CP286" s="139"/>
      <c r="CQ286" s="139"/>
    </row>
    <row r="287" spans="1:95" ht="16.5" customHeight="1">
      <c r="A287" s="92"/>
      <c r="B287" s="92"/>
      <c r="C287" s="92"/>
      <c r="D287" s="92"/>
      <c r="E287" s="92"/>
      <c r="F287" s="92"/>
      <c r="G287" s="139"/>
      <c r="H287" s="167"/>
      <c r="I287" s="167"/>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39"/>
      <c r="AL287" s="139"/>
      <c r="AM287" s="139"/>
      <c r="AN287" s="139"/>
      <c r="AO287" s="139"/>
      <c r="AP287" s="139"/>
      <c r="AQ287" s="139"/>
      <c r="AR287" s="139"/>
      <c r="AS287" s="139"/>
      <c r="AT287" s="139"/>
      <c r="AU287" s="139"/>
      <c r="AV287" s="139"/>
      <c r="AW287" s="139"/>
      <c r="AX287" s="139"/>
      <c r="AY287" s="139"/>
      <c r="AZ287" s="139"/>
      <c r="BA287" s="139"/>
      <c r="BB287" s="139"/>
      <c r="BC287" s="139"/>
      <c r="BD287" s="139"/>
      <c r="BE287" s="139"/>
      <c r="BF287" s="139"/>
      <c r="BG287" s="139"/>
      <c r="BH287" s="139"/>
      <c r="BI287" s="139"/>
      <c r="BJ287" s="139"/>
      <c r="BK287" s="139"/>
      <c r="BL287" s="139"/>
      <c r="BM287" s="139"/>
      <c r="BN287" s="139"/>
      <c r="BO287" s="139"/>
      <c r="BP287" s="139"/>
      <c r="BQ287" s="139"/>
      <c r="BR287" s="139"/>
      <c r="BS287" s="139"/>
      <c r="BT287" s="139"/>
      <c r="BU287" s="139"/>
      <c r="BV287" s="139"/>
      <c r="BW287" s="139"/>
      <c r="BX287" s="139"/>
      <c r="BY287" s="139"/>
      <c r="BZ287" s="139"/>
      <c r="CA287" s="139"/>
      <c r="CB287" s="139"/>
      <c r="CC287" s="139"/>
      <c r="CD287" s="139"/>
      <c r="CE287" s="139"/>
      <c r="CF287" s="139"/>
      <c r="CG287" s="139"/>
      <c r="CH287" s="139"/>
      <c r="CI287" s="139"/>
      <c r="CJ287" s="139"/>
      <c r="CK287" s="139"/>
      <c r="CL287" s="139"/>
      <c r="CM287" s="139"/>
      <c r="CN287" s="139"/>
      <c r="CO287" s="139"/>
      <c r="CP287" s="139"/>
      <c r="CQ287" s="139"/>
    </row>
    <row r="288" spans="1:95" ht="16.5" customHeight="1">
      <c r="A288" s="92"/>
      <c r="B288" s="92"/>
      <c r="C288" s="92"/>
      <c r="D288" s="92"/>
      <c r="E288" s="92"/>
      <c r="F288" s="92"/>
      <c r="G288" s="139"/>
      <c r="H288" s="167"/>
      <c r="I288" s="167"/>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39"/>
      <c r="AL288" s="139"/>
      <c r="AM288" s="139"/>
      <c r="AN288" s="139"/>
      <c r="AO288" s="139"/>
      <c r="AP288" s="139"/>
      <c r="AQ288" s="139"/>
      <c r="AR288" s="139"/>
      <c r="AS288" s="139"/>
      <c r="AT288" s="139"/>
      <c r="AU288" s="139"/>
      <c r="AV288" s="139"/>
      <c r="AW288" s="139"/>
      <c r="AX288" s="139"/>
      <c r="AY288" s="139"/>
      <c r="AZ288" s="139"/>
      <c r="BA288" s="139"/>
      <c r="BB288" s="139"/>
      <c r="BC288" s="139"/>
      <c r="BD288" s="139"/>
      <c r="BE288" s="139"/>
      <c r="BF288" s="139"/>
      <c r="BG288" s="139"/>
      <c r="BH288" s="139"/>
      <c r="BI288" s="139"/>
      <c r="BJ288" s="139"/>
      <c r="BK288" s="139"/>
      <c r="BL288" s="139"/>
      <c r="BM288" s="139"/>
      <c r="BN288" s="139"/>
      <c r="BO288" s="139"/>
      <c r="BP288" s="139"/>
      <c r="BQ288" s="139"/>
      <c r="BR288" s="139"/>
      <c r="BS288" s="139"/>
      <c r="BT288" s="139"/>
      <c r="BU288" s="139"/>
      <c r="BV288" s="139"/>
      <c r="BW288" s="139"/>
      <c r="BX288" s="139"/>
      <c r="BY288" s="139"/>
      <c r="BZ288" s="139"/>
      <c r="CA288" s="139"/>
      <c r="CB288" s="139"/>
      <c r="CC288" s="139"/>
      <c r="CD288" s="139"/>
      <c r="CE288" s="139"/>
      <c r="CF288" s="139"/>
      <c r="CG288" s="139"/>
      <c r="CH288" s="139"/>
      <c r="CI288" s="139"/>
      <c r="CJ288" s="139"/>
      <c r="CK288" s="139"/>
      <c r="CL288" s="139"/>
      <c r="CM288" s="139"/>
      <c r="CN288" s="139"/>
      <c r="CO288" s="139"/>
      <c r="CP288" s="139"/>
      <c r="CQ288" s="139"/>
    </row>
    <row r="289" spans="1:95" ht="16.5" customHeight="1">
      <c r="A289" s="92"/>
      <c r="B289" s="92"/>
      <c r="C289" s="92"/>
      <c r="D289" s="92"/>
      <c r="E289" s="92"/>
      <c r="F289" s="92"/>
      <c r="G289" s="139"/>
      <c r="H289" s="167"/>
      <c r="I289" s="167"/>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139"/>
      <c r="AN289" s="139"/>
      <c r="AO289" s="139"/>
      <c r="AP289" s="139"/>
      <c r="AQ289" s="139"/>
      <c r="AR289" s="139"/>
      <c r="AS289" s="139"/>
      <c r="AT289" s="139"/>
      <c r="AU289" s="139"/>
      <c r="AV289" s="139"/>
      <c r="AW289" s="139"/>
      <c r="AX289" s="139"/>
      <c r="AY289" s="139"/>
      <c r="AZ289" s="139"/>
      <c r="BA289" s="139"/>
      <c r="BB289" s="139"/>
      <c r="BC289" s="139"/>
      <c r="BD289" s="139"/>
      <c r="BE289" s="139"/>
      <c r="BF289" s="139"/>
      <c r="BG289" s="139"/>
      <c r="BH289" s="139"/>
      <c r="BI289" s="139"/>
      <c r="BJ289" s="139"/>
      <c r="BK289" s="139"/>
      <c r="BL289" s="139"/>
      <c r="BM289" s="139"/>
      <c r="BN289" s="139"/>
      <c r="BO289" s="139"/>
      <c r="BP289" s="139"/>
      <c r="BQ289" s="139"/>
      <c r="BR289" s="139"/>
      <c r="BS289" s="139"/>
      <c r="BT289" s="139"/>
      <c r="BU289" s="139"/>
      <c r="BV289" s="139"/>
      <c r="BW289" s="139"/>
      <c r="BX289" s="139"/>
      <c r="BY289" s="139"/>
      <c r="BZ289" s="139"/>
      <c r="CA289" s="139"/>
      <c r="CB289" s="139"/>
      <c r="CC289" s="139"/>
      <c r="CD289" s="139"/>
      <c r="CE289" s="139"/>
      <c r="CF289" s="139"/>
      <c r="CG289" s="139"/>
      <c r="CH289" s="139"/>
      <c r="CI289" s="139"/>
      <c r="CJ289" s="139"/>
      <c r="CK289" s="139"/>
      <c r="CL289" s="139"/>
      <c r="CM289" s="139"/>
      <c r="CN289" s="139"/>
      <c r="CO289" s="139"/>
      <c r="CP289" s="139"/>
      <c r="CQ289" s="139"/>
    </row>
    <row r="290" spans="1:95" ht="16.5" customHeight="1">
      <c r="A290" s="92"/>
      <c r="B290" s="92"/>
      <c r="C290" s="92"/>
      <c r="D290" s="92"/>
      <c r="E290" s="92"/>
      <c r="F290" s="92"/>
      <c r="G290" s="139"/>
      <c r="H290" s="167"/>
      <c r="I290" s="167"/>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39"/>
      <c r="AL290" s="139"/>
      <c r="AM290" s="139"/>
      <c r="AN290" s="139"/>
      <c r="AO290" s="139"/>
      <c r="AP290" s="139"/>
      <c r="AQ290" s="139"/>
      <c r="AR290" s="139"/>
      <c r="AS290" s="139"/>
      <c r="AT290" s="139"/>
      <c r="AU290" s="139"/>
      <c r="AV290" s="139"/>
      <c r="AW290" s="139"/>
      <c r="AX290" s="139"/>
      <c r="AY290" s="139"/>
      <c r="AZ290" s="139"/>
      <c r="BA290" s="139"/>
      <c r="BB290" s="139"/>
      <c r="BC290" s="139"/>
      <c r="BD290" s="139"/>
      <c r="BE290" s="139"/>
      <c r="BF290" s="139"/>
      <c r="BG290" s="139"/>
      <c r="BH290" s="139"/>
      <c r="BI290" s="139"/>
      <c r="BJ290" s="139"/>
      <c r="BK290" s="139"/>
      <c r="BL290" s="139"/>
      <c r="BM290" s="139"/>
      <c r="BN290" s="139"/>
      <c r="BO290" s="139"/>
      <c r="BP290" s="139"/>
      <c r="BQ290" s="139"/>
      <c r="BR290" s="139"/>
      <c r="BS290" s="139"/>
      <c r="BT290" s="139"/>
      <c r="BU290" s="139"/>
      <c r="BV290" s="139"/>
      <c r="BW290" s="139"/>
      <c r="BX290" s="139"/>
      <c r="BY290" s="139"/>
      <c r="BZ290" s="139"/>
      <c r="CA290" s="139"/>
      <c r="CB290" s="139"/>
      <c r="CC290" s="139"/>
      <c r="CD290" s="139"/>
      <c r="CE290" s="139"/>
      <c r="CF290" s="139"/>
      <c r="CG290" s="139"/>
      <c r="CH290" s="139"/>
      <c r="CI290" s="139"/>
      <c r="CJ290" s="139"/>
      <c r="CK290" s="139"/>
      <c r="CL290" s="139"/>
      <c r="CM290" s="139"/>
      <c r="CN290" s="139"/>
      <c r="CO290" s="139"/>
      <c r="CP290" s="139"/>
      <c r="CQ290" s="139"/>
    </row>
    <row r="291" spans="1:95" ht="16.5" customHeight="1">
      <c r="A291" s="92"/>
      <c r="B291" s="92"/>
      <c r="C291" s="92"/>
      <c r="D291" s="92"/>
      <c r="E291" s="92"/>
      <c r="F291" s="92"/>
      <c r="G291" s="139"/>
      <c r="H291" s="167"/>
      <c r="I291" s="167"/>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L291" s="139"/>
      <c r="AM291" s="139"/>
      <c r="AN291" s="139"/>
      <c r="AO291" s="139"/>
      <c r="AP291" s="139"/>
      <c r="AQ291" s="139"/>
      <c r="AR291" s="139"/>
      <c r="AS291" s="139"/>
      <c r="AT291" s="139"/>
      <c r="AU291" s="139"/>
      <c r="AV291" s="139"/>
      <c r="AW291" s="139"/>
      <c r="AX291" s="139"/>
      <c r="AY291" s="139"/>
      <c r="AZ291" s="139"/>
      <c r="BA291" s="139"/>
      <c r="BB291" s="139"/>
      <c r="BC291" s="139"/>
      <c r="BD291" s="139"/>
      <c r="BE291" s="139"/>
      <c r="BF291" s="139"/>
      <c r="BG291" s="139"/>
      <c r="BH291" s="139"/>
      <c r="BI291" s="139"/>
      <c r="BJ291" s="139"/>
      <c r="BK291" s="139"/>
      <c r="BL291" s="139"/>
      <c r="BM291" s="139"/>
      <c r="BN291" s="139"/>
      <c r="BO291" s="139"/>
      <c r="BP291" s="139"/>
      <c r="BQ291" s="139"/>
      <c r="BR291" s="139"/>
      <c r="BS291" s="139"/>
      <c r="BT291" s="139"/>
      <c r="BU291" s="139"/>
      <c r="BV291" s="139"/>
      <c r="BW291" s="139"/>
      <c r="BX291" s="139"/>
      <c r="BY291" s="139"/>
      <c r="BZ291" s="139"/>
      <c r="CA291" s="139"/>
      <c r="CB291" s="139"/>
      <c r="CC291" s="139"/>
      <c r="CD291" s="139"/>
      <c r="CE291" s="139"/>
      <c r="CF291" s="139"/>
      <c r="CG291" s="139"/>
      <c r="CH291" s="139"/>
      <c r="CI291" s="139"/>
      <c r="CJ291" s="139"/>
      <c r="CK291" s="139"/>
      <c r="CL291" s="139"/>
      <c r="CM291" s="139"/>
      <c r="CN291" s="139"/>
      <c r="CO291" s="139"/>
      <c r="CP291" s="139"/>
      <c r="CQ291" s="139"/>
    </row>
    <row r="292" spans="1:95" ht="16.5" customHeight="1">
      <c r="A292" s="92"/>
      <c r="B292" s="92"/>
      <c r="C292" s="92"/>
      <c r="D292" s="92"/>
      <c r="E292" s="92"/>
      <c r="F292" s="92"/>
      <c r="G292" s="139"/>
      <c r="H292" s="167"/>
      <c r="I292" s="167"/>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39"/>
      <c r="AL292" s="139"/>
      <c r="AM292" s="139"/>
      <c r="AN292" s="139"/>
      <c r="AO292" s="139"/>
      <c r="AP292" s="139"/>
      <c r="AQ292" s="139"/>
      <c r="AR292" s="139"/>
      <c r="AS292" s="139"/>
      <c r="AT292" s="139"/>
      <c r="AU292" s="139"/>
      <c r="AV292" s="139"/>
      <c r="AW292" s="139"/>
      <c r="AX292" s="139"/>
      <c r="AY292" s="139"/>
      <c r="AZ292" s="139"/>
      <c r="BA292" s="139"/>
      <c r="BB292" s="139"/>
      <c r="BC292" s="139"/>
      <c r="BD292" s="139"/>
      <c r="BE292" s="139"/>
      <c r="BF292" s="139"/>
      <c r="BG292" s="139"/>
      <c r="BH292" s="139"/>
      <c r="BI292" s="139"/>
      <c r="BJ292" s="139"/>
      <c r="BK292" s="139"/>
      <c r="BL292" s="139"/>
      <c r="BM292" s="139"/>
      <c r="BN292" s="139"/>
      <c r="BO292" s="139"/>
      <c r="BP292" s="139"/>
      <c r="BQ292" s="139"/>
      <c r="BR292" s="139"/>
      <c r="BS292" s="139"/>
      <c r="BT292" s="139"/>
      <c r="BU292" s="139"/>
      <c r="BV292" s="139"/>
      <c r="BW292" s="139"/>
      <c r="BX292" s="139"/>
      <c r="BY292" s="139"/>
      <c r="BZ292" s="139"/>
      <c r="CA292" s="139"/>
      <c r="CB292" s="139"/>
      <c r="CC292" s="139"/>
      <c r="CD292" s="139"/>
      <c r="CE292" s="139"/>
      <c r="CF292" s="139"/>
      <c r="CG292" s="139"/>
      <c r="CH292" s="139"/>
      <c r="CI292" s="139"/>
      <c r="CJ292" s="139"/>
      <c r="CK292" s="139"/>
      <c r="CL292" s="139"/>
      <c r="CM292" s="139"/>
      <c r="CN292" s="139"/>
      <c r="CO292" s="139"/>
      <c r="CP292" s="139"/>
      <c r="CQ292" s="139"/>
    </row>
    <row r="293" spans="1:95" ht="16.5" customHeight="1">
      <c r="A293" s="92"/>
      <c r="B293" s="92"/>
      <c r="C293" s="92"/>
      <c r="D293" s="92"/>
      <c r="E293" s="92"/>
      <c r="F293" s="92"/>
      <c r="G293" s="139"/>
      <c r="H293" s="167"/>
      <c r="I293" s="167"/>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39"/>
      <c r="AL293" s="139"/>
      <c r="AM293" s="139"/>
      <c r="AN293" s="139"/>
      <c r="AO293" s="139"/>
      <c r="AP293" s="139"/>
      <c r="AQ293" s="139"/>
      <c r="AR293" s="139"/>
      <c r="AS293" s="139"/>
      <c r="AT293" s="139"/>
      <c r="AU293" s="139"/>
      <c r="AV293" s="139"/>
      <c r="AW293" s="139"/>
      <c r="AX293" s="139"/>
      <c r="AY293" s="139"/>
      <c r="AZ293" s="139"/>
      <c r="BA293" s="139"/>
      <c r="BB293" s="139"/>
      <c r="BC293" s="139"/>
      <c r="BD293" s="139"/>
      <c r="BE293" s="139"/>
      <c r="BF293" s="139"/>
      <c r="BG293" s="139"/>
      <c r="BH293" s="139"/>
      <c r="BI293" s="139"/>
      <c r="BJ293" s="139"/>
      <c r="BK293" s="139"/>
      <c r="BL293" s="139"/>
      <c r="BM293" s="139"/>
      <c r="BN293" s="139"/>
      <c r="BO293" s="139"/>
      <c r="BP293" s="139"/>
      <c r="BQ293" s="139"/>
      <c r="BR293" s="139"/>
      <c r="BS293" s="139"/>
      <c r="BT293" s="139"/>
      <c r="BU293" s="139"/>
      <c r="BV293" s="139"/>
      <c r="BW293" s="139"/>
      <c r="BX293" s="139"/>
      <c r="BY293" s="139"/>
      <c r="BZ293" s="139"/>
      <c r="CA293" s="139"/>
      <c r="CB293" s="139"/>
      <c r="CC293" s="139"/>
      <c r="CD293" s="139"/>
      <c r="CE293" s="139"/>
      <c r="CF293" s="139"/>
      <c r="CG293" s="139"/>
      <c r="CH293" s="139"/>
      <c r="CI293" s="139"/>
      <c r="CJ293" s="139"/>
      <c r="CK293" s="139"/>
      <c r="CL293" s="139"/>
      <c r="CM293" s="139"/>
      <c r="CN293" s="139"/>
      <c r="CO293" s="139"/>
      <c r="CP293" s="139"/>
      <c r="CQ293" s="139"/>
    </row>
    <row r="294" spans="1:95" ht="16.5" customHeight="1">
      <c r="A294" s="92"/>
      <c r="B294" s="92"/>
      <c r="C294" s="92"/>
      <c r="D294" s="92"/>
      <c r="E294" s="92"/>
      <c r="F294" s="92"/>
      <c r="G294" s="139"/>
      <c r="H294" s="167"/>
      <c r="I294" s="167"/>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39"/>
      <c r="AL294" s="139"/>
      <c r="AM294" s="139"/>
      <c r="AN294" s="139"/>
      <c r="AO294" s="139"/>
      <c r="AP294" s="139"/>
      <c r="AQ294" s="139"/>
      <c r="AR294" s="139"/>
      <c r="AS294" s="139"/>
      <c r="AT294" s="139"/>
      <c r="AU294" s="139"/>
      <c r="AV294" s="139"/>
      <c r="AW294" s="139"/>
      <c r="AX294" s="139"/>
      <c r="AY294" s="139"/>
      <c r="AZ294" s="139"/>
      <c r="BA294" s="139"/>
      <c r="BB294" s="139"/>
      <c r="BC294" s="139"/>
      <c r="BD294" s="139"/>
      <c r="BE294" s="139"/>
      <c r="BF294" s="139"/>
      <c r="BG294" s="139"/>
      <c r="BH294" s="139"/>
      <c r="BI294" s="139"/>
      <c r="BJ294" s="139"/>
      <c r="BK294" s="139"/>
      <c r="BL294" s="139"/>
      <c r="BM294" s="139"/>
      <c r="BN294" s="139"/>
      <c r="BO294" s="139"/>
      <c r="BP294" s="139"/>
      <c r="BQ294" s="139"/>
      <c r="BR294" s="139"/>
      <c r="BS294" s="139"/>
      <c r="BT294" s="139"/>
      <c r="BU294" s="139"/>
      <c r="BV294" s="139"/>
      <c r="BW294" s="139"/>
      <c r="BX294" s="139"/>
      <c r="BY294" s="139"/>
      <c r="BZ294" s="139"/>
      <c r="CA294" s="139"/>
      <c r="CB294" s="139"/>
      <c r="CC294" s="139"/>
      <c r="CD294" s="139"/>
      <c r="CE294" s="139"/>
      <c r="CF294" s="139"/>
      <c r="CG294" s="139"/>
      <c r="CH294" s="139"/>
      <c r="CI294" s="139"/>
      <c r="CJ294" s="139"/>
      <c r="CK294" s="139"/>
      <c r="CL294" s="139"/>
      <c r="CM294" s="139"/>
      <c r="CN294" s="139"/>
      <c r="CO294" s="139"/>
      <c r="CP294" s="139"/>
      <c r="CQ294" s="139"/>
    </row>
    <row r="295" spans="1:95" ht="16.5" customHeight="1">
      <c r="A295" s="92"/>
      <c r="B295" s="92"/>
      <c r="C295" s="92"/>
      <c r="D295" s="92"/>
      <c r="E295" s="92"/>
      <c r="F295" s="92"/>
      <c r="G295" s="139"/>
      <c r="H295" s="167"/>
      <c r="I295" s="167"/>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39"/>
      <c r="AL295" s="139"/>
      <c r="AM295" s="139"/>
      <c r="AN295" s="139"/>
      <c r="AO295" s="139"/>
      <c r="AP295" s="139"/>
      <c r="AQ295" s="139"/>
      <c r="AR295" s="139"/>
      <c r="AS295" s="139"/>
      <c r="AT295" s="139"/>
      <c r="AU295" s="139"/>
      <c r="AV295" s="139"/>
      <c r="AW295" s="139"/>
      <c r="AX295" s="139"/>
      <c r="AY295" s="139"/>
      <c r="AZ295" s="139"/>
      <c r="BA295" s="139"/>
      <c r="BB295" s="139"/>
      <c r="BC295" s="139"/>
      <c r="BD295" s="139"/>
      <c r="BE295" s="139"/>
      <c r="BF295" s="139"/>
      <c r="BG295" s="139"/>
      <c r="BH295" s="139"/>
      <c r="BI295" s="139"/>
      <c r="BJ295" s="139"/>
      <c r="BK295" s="139"/>
      <c r="BL295" s="139"/>
      <c r="BM295" s="139"/>
      <c r="BN295" s="139"/>
      <c r="BO295" s="139"/>
      <c r="BP295" s="139"/>
      <c r="BQ295" s="139"/>
      <c r="BR295" s="139"/>
      <c r="BS295" s="139"/>
      <c r="BT295" s="139"/>
      <c r="BU295" s="139"/>
      <c r="BV295" s="139"/>
      <c r="BW295" s="139"/>
      <c r="BX295" s="139"/>
      <c r="BY295" s="139"/>
      <c r="BZ295" s="139"/>
      <c r="CA295" s="139"/>
      <c r="CB295" s="139"/>
      <c r="CC295" s="139"/>
      <c r="CD295" s="139"/>
      <c r="CE295" s="139"/>
      <c r="CF295" s="139"/>
      <c r="CG295" s="139"/>
      <c r="CH295" s="139"/>
      <c r="CI295" s="139"/>
      <c r="CJ295" s="139"/>
      <c r="CK295" s="139"/>
      <c r="CL295" s="139"/>
      <c r="CM295" s="139"/>
      <c r="CN295" s="139"/>
      <c r="CO295" s="139"/>
      <c r="CP295" s="139"/>
      <c r="CQ295" s="139"/>
    </row>
    <row r="296" spans="1:95" ht="16.5" customHeight="1">
      <c r="A296" s="92"/>
      <c r="B296" s="92"/>
      <c r="C296" s="92"/>
      <c r="D296" s="92"/>
      <c r="E296" s="92"/>
      <c r="F296" s="92"/>
      <c r="G296" s="139"/>
      <c r="H296" s="167"/>
      <c r="I296" s="167"/>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L296" s="139"/>
      <c r="AM296" s="139"/>
      <c r="AN296" s="139"/>
      <c r="AO296" s="139"/>
      <c r="AP296" s="139"/>
      <c r="AQ296" s="139"/>
      <c r="AR296" s="139"/>
      <c r="AS296" s="139"/>
      <c r="AT296" s="139"/>
      <c r="AU296" s="139"/>
      <c r="AV296" s="139"/>
      <c r="AW296" s="139"/>
      <c r="AX296" s="139"/>
      <c r="AY296" s="139"/>
      <c r="AZ296" s="139"/>
      <c r="BA296" s="139"/>
      <c r="BB296" s="139"/>
      <c r="BC296" s="139"/>
      <c r="BD296" s="139"/>
      <c r="BE296" s="139"/>
      <c r="BF296" s="139"/>
      <c r="BG296" s="139"/>
      <c r="BH296" s="139"/>
      <c r="BI296" s="139"/>
      <c r="BJ296" s="139"/>
      <c r="BK296" s="139"/>
      <c r="BL296" s="139"/>
      <c r="BM296" s="139"/>
      <c r="BN296" s="139"/>
      <c r="BO296" s="139"/>
      <c r="BP296" s="139"/>
      <c r="BQ296" s="139"/>
      <c r="BR296" s="139"/>
      <c r="BS296" s="139"/>
      <c r="BT296" s="139"/>
      <c r="BU296" s="139"/>
      <c r="BV296" s="139"/>
      <c r="BW296" s="139"/>
      <c r="BX296" s="139"/>
      <c r="BY296" s="139"/>
      <c r="BZ296" s="139"/>
      <c r="CA296" s="139"/>
      <c r="CB296" s="139"/>
      <c r="CC296" s="139"/>
      <c r="CD296" s="139"/>
      <c r="CE296" s="139"/>
      <c r="CF296" s="139"/>
      <c r="CG296" s="139"/>
      <c r="CH296" s="139"/>
      <c r="CI296" s="139"/>
      <c r="CJ296" s="139"/>
      <c r="CK296" s="139"/>
      <c r="CL296" s="139"/>
      <c r="CM296" s="139"/>
      <c r="CN296" s="139"/>
      <c r="CO296" s="139"/>
      <c r="CP296" s="139"/>
      <c r="CQ296" s="139"/>
    </row>
    <row r="297" spans="1:95" ht="16.5" customHeight="1">
      <c r="A297" s="92"/>
      <c r="B297" s="92"/>
      <c r="C297" s="92"/>
      <c r="D297" s="92"/>
      <c r="E297" s="92"/>
      <c r="F297" s="92"/>
      <c r="G297" s="139"/>
      <c r="H297" s="167"/>
      <c r="I297" s="167"/>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39"/>
      <c r="AL297" s="139"/>
      <c r="AM297" s="139"/>
      <c r="AN297" s="139"/>
      <c r="AO297" s="139"/>
      <c r="AP297" s="139"/>
      <c r="AQ297" s="139"/>
      <c r="AR297" s="139"/>
      <c r="AS297" s="139"/>
      <c r="AT297" s="139"/>
      <c r="AU297" s="139"/>
      <c r="AV297" s="139"/>
      <c r="AW297" s="139"/>
      <c r="AX297" s="139"/>
      <c r="AY297" s="139"/>
      <c r="AZ297" s="139"/>
      <c r="BA297" s="139"/>
      <c r="BB297" s="139"/>
      <c r="BC297" s="139"/>
      <c r="BD297" s="139"/>
      <c r="BE297" s="139"/>
      <c r="BF297" s="139"/>
      <c r="BG297" s="139"/>
      <c r="BH297" s="139"/>
      <c r="BI297" s="139"/>
      <c r="BJ297" s="139"/>
      <c r="BK297" s="139"/>
      <c r="BL297" s="139"/>
      <c r="BM297" s="139"/>
      <c r="BN297" s="139"/>
      <c r="BO297" s="139"/>
      <c r="BP297" s="139"/>
      <c r="BQ297" s="139"/>
      <c r="BR297" s="139"/>
      <c r="BS297" s="139"/>
      <c r="BT297" s="139"/>
      <c r="BU297" s="139"/>
      <c r="BV297" s="139"/>
      <c r="BW297" s="139"/>
      <c r="BX297" s="139"/>
      <c r="BY297" s="139"/>
      <c r="BZ297" s="139"/>
      <c r="CA297" s="139"/>
      <c r="CB297" s="139"/>
      <c r="CC297" s="139"/>
      <c r="CD297" s="139"/>
      <c r="CE297" s="139"/>
      <c r="CF297" s="139"/>
      <c r="CG297" s="139"/>
      <c r="CH297" s="139"/>
      <c r="CI297" s="139"/>
      <c r="CJ297" s="139"/>
      <c r="CK297" s="139"/>
      <c r="CL297" s="139"/>
      <c r="CM297" s="139"/>
      <c r="CN297" s="139"/>
      <c r="CO297" s="139"/>
      <c r="CP297" s="139"/>
      <c r="CQ297" s="139"/>
    </row>
    <row r="298" spans="1:95" ht="16.5" customHeight="1">
      <c r="A298" s="92"/>
      <c r="B298" s="92"/>
      <c r="C298" s="92"/>
      <c r="D298" s="92"/>
      <c r="E298" s="92"/>
      <c r="F298" s="92"/>
      <c r="G298" s="139"/>
      <c r="H298" s="167"/>
      <c r="I298" s="167"/>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39"/>
      <c r="AL298" s="139"/>
      <c r="AM298" s="139"/>
      <c r="AN298" s="139"/>
      <c r="AO298" s="139"/>
      <c r="AP298" s="139"/>
      <c r="AQ298" s="139"/>
      <c r="AR298" s="139"/>
      <c r="AS298" s="139"/>
      <c r="AT298" s="139"/>
      <c r="AU298" s="139"/>
      <c r="AV298" s="139"/>
      <c r="AW298" s="139"/>
      <c r="AX298" s="139"/>
      <c r="AY298" s="139"/>
      <c r="AZ298" s="139"/>
      <c r="BA298" s="139"/>
      <c r="BB298" s="139"/>
      <c r="BC298" s="139"/>
      <c r="BD298" s="139"/>
      <c r="BE298" s="139"/>
      <c r="BF298" s="139"/>
      <c r="BG298" s="139"/>
      <c r="BH298" s="139"/>
      <c r="BI298" s="139"/>
      <c r="BJ298" s="139"/>
      <c r="BK298" s="139"/>
      <c r="BL298" s="139"/>
      <c r="BM298" s="139"/>
      <c r="BN298" s="139"/>
      <c r="BO298" s="139"/>
      <c r="BP298" s="139"/>
      <c r="BQ298" s="139"/>
      <c r="BR298" s="139"/>
      <c r="BS298" s="139"/>
      <c r="BT298" s="139"/>
      <c r="BU298" s="139"/>
      <c r="BV298" s="139"/>
      <c r="BW298" s="139"/>
      <c r="BX298" s="139"/>
      <c r="BY298" s="139"/>
      <c r="BZ298" s="139"/>
      <c r="CA298" s="139"/>
      <c r="CB298" s="139"/>
      <c r="CC298" s="139"/>
      <c r="CD298" s="139"/>
      <c r="CE298" s="139"/>
      <c r="CF298" s="139"/>
      <c r="CG298" s="139"/>
      <c r="CH298" s="139"/>
      <c r="CI298" s="139"/>
      <c r="CJ298" s="139"/>
      <c r="CK298" s="139"/>
      <c r="CL298" s="139"/>
      <c r="CM298" s="139"/>
      <c r="CN298" s="139"/>
      <c r="CO298" s="139"/>
      <c r="CP298" s="139"/>
      <c r="CQ298" s="139"/>
    </row>
    <row r="299" spans="1:95" ht="16.5" customHeight="1">
      <c r="A299" s="92"/>
      <c r="B299" s="92"/>
      <c r="C299" s="92"/>
      <c r="D299" s="92"/>
      <c r="E299" s="92"/>
      <c r="F299" s="92"/>
      <c r="G299" s="139"/>
      <c r="H299" s="167"/>
      <c r="I299" s="167"/>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39"/>
      <c r="BC299" s="139"/>
      <c r="BD299" s="139"/>
      <c r="BE299" s="139"/>
      <c r="BF299" s="139"/>
      <c r="BG299" s="139"/>
      <c r="BH299" s="139"/>
      <c r="BI299" s="139"/>
      <c r="BJ299" s="139"/>
      <c r="BK299" s="139"/>
      <c r="BL299" s="139"/>
      <c r="BM299" s="139"/>
      <c r="BN299" s="139"/>
      <c r="BO299" s="139"/>
      <c r="BP299" s="139"/>
      <c r="BQ299" s="139"/>
      <c r="BR299" s="139"/>
      <c r="BS299" s="139"/>
      <c r="BT299" s="139"/>
      <c r="BU299" s="139"/>
      <c r="BV299" s="139"/>
      <c r="BW299" s="139"/>
      <c r="BX299" s="139"/>
      <c r="BY299" s="139"/>
      <c r="BZ299" s="139"/>
      <c r="CA299" s="139"/>
      <c r="CB299" s="139"/>
      <c r="CC299" s="139"/>
      <c r="CD299" s="139"/>
      <c r="CE299" s="139"/>
      <c r="CF299" s="139"/>
      <c r="CG299" s="139"/>
      <c r="CH299" s="139"/>
      <c r="CI299" s="139"/>
      <c r="CJ299" s="139"/>
      <c r="CK299" s="139"/>
      <c r="CL299" s="139"/>
      <c r="CM299" s="139"/>
      <c r="CN299" s="139"/>
      <c r="CO299" s="139"/>
      <c r="CP299" s="139"/>
      <c r="CQ299" s="139"/>
    </row>
    <row r="300" spans="1:95" ht="16.5" customHeight="1">
      <c r="A300" s="92"/>
      <c r="B300" s="92"/>
      <c r="C300" s="92"/>
      <c r="D300" s="92"/>
      <c r="E300" s="92"/>
      <c r="F300" s="92"/>
      <c r="G300" s="139"/>
      <c r="H300" s="167"/>
      <c r="I300" s="167"/>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139"/>
      <c r="AL300" s="139"/>
      <c r="AM300" s="139"/>
      <c r="AN300" s="139"/>
      <c r="AO300" s="139"/>
      <c r="AP300" s="139"/>
      <c r="AQ300" s="139"/>
      <c r="AR300" s="139"/>
      <c r="AS300" s="139"/>
      <c r="AT300" s="139"/>
      <c r="AU300" s="139"/>
      <c r="AV300" s="139"/>
      <c r="AW300" s="139"/>
      <c r="AX300" s="139"/>
      <c r="AY300" s="139"/>
      <c r="AZ300" s="139"/>
      <c r="BA300" s="139"/>
      <c r="BB300" s="139"/>
      <c r="BC300" s="139"/>
      <c r="BD300" s="139"/>
      <c r="BE300" s="139"/>
      <c r="BF300" s="139"/>
      <c r="BG300" s="139"/>
      <c r="BH300" s="139"/>
      <c r="BI300" s="139"/>
      <c r="BJ300" s="139"/>
      <c r="BK300" s="139"/>
      <c r="BL300" s="139"/>
      <c r="BM300" s="139"/>
      <c r="BN300" s="139"/>
      <c r="BO300" s="139"/>
      <c r="BP300" s="139"/>
      <c r="BQ300" s="139"/>
      <c r="BR300" s="139"/>
      <c r="BS300" s="139"/>
      <c r="BT300" s="139"/>
      <c r="BU300" s="139"/>
      <c r="BV300" s="139"/>
      <c r="BW300" s="139"/>
      <c r="BX300" s="139"/>
      <c r="BY300" s="139"/>
      <c r="BZ300" s="139"/>
      <c r="CA300" s="139"/>
      <c r="CB300" s="139"/>
      <c r="CC300" s="139"/>
      <c r="CD300" s="139"/>
      <c r="CE300" s="139"/>
      <c r="CF300" s="139"/>
      <c r="CG300" s="139"/>
      <c r="CH300" s="139"/>
      <c r="CI300" s="139"/>
      <c r="CJ300" s="139"/>
      <c r="CK300" s="139"/>
      <c r="CL300" s="139"/>
      <c r="CM300" s="139"/>
      <c r="CN300" s="139"/>
      <c r="CO300" s="139"/>
      <c r="CP300" s="139"/>
      <c r="CQ300" s="139"/>
    </row>
    <row r="301" spans="1:95" ht="16.5" customHeight="1">
      <c r="A301" s="92"/>
      <c r="B301" s="92"/>
      <c r="C301" s="92"/>
      <c r="D301" s="92"/>
      <c r="E301" s="92"/>
      <c r="F301" s="92"/>
      <c r="G301" s="139"/>
      <c r="H301" s="167"/>
      <c r="I301" s="167"/>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39"/>
      <c r="AL301" s="139"/>
      <c r="AM301" s="139"/>
      <c r="AN301" s="139"/>
      <c r="AO301" s="139"/>
      <c r="AP301" s="139"/>
      <c r="AQ301" s="139"/>
      <c r="AR301" s="139"/>
      <c r="AS301" s="139"/>
      <c r="AT301" s="139"/>
      <c r="AU301" s="139"/>
      <c r="AV301" s="139"/>
      <c r="AW301" s="139"/>
      <c r="AX301" s="139"/>
      <c r="AY301" s="139"/>
      <c r="AZ301" s="139"/>
      <c r="BA301" s="139"/>
      <c r="BB301" s="139"/>
      <c r="BC301" s="139"/>
      <c r="BD301" s="139"/>
      <c r="BE301" s="139"/>
      <c r="BF301" s="139"/>
      <c r="BG301" s="139"/>
      <c r="BH301" s="139"/>
      <c r="BI301" s="139"/>
      <c r="BJ301" s="139"/>
      <c r="BK301" s="139"/>
      <c r="BL301" s="139"/>
      <c r="BM301" s="139"/>
      <c r="BN301" s="139"/>
      <c r="BO301" s="139"/>
      <c r="BP301" s="139"/>
      <c r="BQ301" s="139"/>
      <c r="BR301" s="139"/>
      <c r="BS301" s="139"/>
      <c r="BT301" s="139"/>
      <c r="BU301" s="139"/>
      <c r="BV301" s="139"/>
      <c r="BW301" s="139"/>
      <c r="BX301" s="139"/>
      <c r="BY301" s="139"/>
      <c r="BZ301" s="139"/>
      <c r="CA301" s="139"/>
      <c r="CB301" s="139"/>
      <c r="CC301" s="139"/>
      <c r="CD301" s="139"/>
      <c r="CE301" s="139"/>
      <c r="CF301" s="139"/>
      <c r="CG301" s="139"/>
      <c r="CH301" s="139"/>
      <c r="CI301" s="139"/>
      <c r="CJ301" s="139"/>
      <c r="CK301" s="139"/>
      <c r="CL301" s="139"/>
      <c r="CM301" s="139"/>
      <c r="CN301" s="139"/>
      <c r="CO301" s="139"/>
      <c r="CP301" s="139"/>
      <c r="CQ301" s="139"/>
    </row>
    <row r="302" spans="1:95" ht="16.5" customHeight="1">
      <c r="A302" s="92"/>
      <c r="B302" s="92"/>
      <c r="C302" s="92"/>
      <c r="D302" s="92"/>
      <c r="E302" s="92"/>
      <c r="F302" s="92"/>
      <c r="G302" s="139"/>
      <c r="H302" s="167"/>
      <c r="I302" s="167"/>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39"/>
      <c r="AL302" s="139"/>
      <c r="AM302" s="139"/>
      <c r="AN302" s="139"/>
      <c r="AO302" s="139"/>
      <c r="AP302" s="139"/>
      <c r="AQ302" s="139"/>
      <c r="AR302" s="139"/>
      <c r="AS302" s="139"/>
      <c r="AT302" s="139"/>
      <c r="AU302" s="139"/>
      <c r="AV302" s="139"/>
      <c r="AW302" s="139"/>
      <c r="AX302" s="139"/>
      <c r="AY302" s="139"/>
      <c r="AZ302" s="139"/>
      <c r="BA302" s="139"/>
      <c r="BB302" s="139"/>
      <c r="BC302" s="139"/>
      <c r="BD302" s="139"/>
      <c r="BE302" s="139"/>
      <c r="BF302" s="139"/>
      <c r="BG302" s="139"/>
      <c r="BH302" s="139"/>
      <c r="BI302" s="139"/>
      <c r="BJ302" s="139"/>
      <c r="BK302" s="139"/>
      <c r="BL302" s="139"/>
      <c r="BM302" s="139"/>
      <c r="BN302" s="139"/>
      <c r="BO302" s="139"/>
      <c r="BP302" s="139"/>
      <c r="BQ302" s="139"/>
      <c r="BR302" s="139"/>
      <c r="BS302" s="139"/>
      <c r="BT302" s="139"/>
      <c r="BU302" s="139"/>
      <c r="BV302" s="139"/>
      <c r="BW302" s="139"/>
      <c r="BX302" s="139"/>
      <c r="BY302" s="139"/>
      <c r="BZ302" s="139"/>
      <c r="CA302" s="139"/>
      <c r="CB302" s="139"/>
      <c r="CC302" s="139"/>
      <c r="CD302" s="139"/>
      <c r="CE302" s="139"/>
      <c r="CF302" s="139"/>
      <c r="CG302" s="139"/>
      <c r="CH302" s="139"/>
      <c r="CI302" s="139"/>
      <c r="CJ302" s="139"/>
      <c r="CK302" s="139"/>
      <c r="CL302" s="139"/>
      <c r="CM302" s="139"/>
      <c r="CN302" s="139"/>
      <c r="CO302" s="139"/>
      <c r="CP302" s="139"/>
      <c r="CQ302" s="139"/>
    </row>
    <row r="303" spans="1:95" ht="16.5" customHeight="1">
      <c r="A303" s="92"/>
      <c r="B303" s="92"/>
      <c r="C303" s="92"/>
      <c r="D303" s="92"/>
      <c r="E303" s="92"/>
      <c r="F303" s="92"/>
      <c r="G303" s="139"/>
      <c r="H303" s="167"/>
      <c r="I303" s="167"/>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39"/>
      <c r="AL303" s="139"/>
      <c r="AM303" s="139"/>
      <c r="AN303" s="139"/>
      <c r="AO303" s="139"/>
      <c r="AP303" s="139"/>
      <c r="AQ303" s="139"/>
      <c r="AR303" s="139"/>
      <c r="AS303" s="139"/>
      <c r="AT303" s="139"/>
      <c r="AU303" s="139"/>
      <c r="AV303" s="139"/>
      <c r="AW303" s="139"/>
      <c r="AX303" s="139"/>
      <c r="AY303" s="139"/>
      <c r="AZ303" s="139"/>
      <c r="BA303" s="139"/>
      <c r="BB303" s="139"/>
      <c r="BC303" s="139"/>
      <c r="BD303" s="139"/>
      <c r="BE303" s="139"/>
      <c r="BF303" s="139"/>
      <c r="BG303" s="139"/>
      <c r="BH303" s="139"/>
      <c r="BI303" s="139"/>
      <c r="BJ303" s="139"/>
      <c r="BK303" s="139"/>
      <c r="BL303" s="139"/>
      <c r="BM303" s="139"/>
      <c r="BN303" s="139"/>
      <c r="BO303" s="139"/>
      <c r="BP303" s="139"/>
      <c r="BQ303" s="139"/>
      <c r="BR303" s="139"/>
      <c r="BS303" s="139"/>
      <c r="BT303" s="139"/>
      <c r="BU303" s="139"/>
      <c r="BV303" s="139"/>
      <c r="BW303" s="139"/>
      <c r="BX303" s="139"/>
      <c r="BY303" s="139"/>
      <c r="BZ303" s="139"/>
      <c r="CA303" s="139"/>
      <c r="CB303" s="139"/>
      <c r="CC303" s="139"/>
      <c r="CD303" s="139"/>
      <c r="CE303" s="139"/>
      <c r="CF303" s="139"/>
      <c r="CG303" s="139"/>
      <c r="CH303" s="139"/>
      <c r="CI303" s="139"/>
      <c r="CJ303" s="139"/>
      <c r="CK303" s="139"/>
      <c r="CL303" s="139"/>
      <c r="CM303" s="139"/>
      <c r="CN303" s="139"/>
      <c r="CO303" s="139"/>
      <c r="CP303" s="139"/>
      <c r="CQ303" s="139"/>
    </row>
    <row r="304" spans="1:95" ht="16.5" customHeight="1">
      <c r="A304" s="92"/>
      <c r="B304" s="92"/>
      <c r="C304" s="92"/>
      <c r="D304" s="92"/>
      <c r="E304" s="92"/>
      <c r="F304" s="92"/>
      <c r="G304" s="139"/>
      <c r="H304" s="167"/>
      <c r="I304" s="167"/>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39"/>
      <c r="AL304" s="139"/>
      <c r="AM304" s="139"/>
      <c r="AN304" s="139"/>
      <c r="AO304" s="139"/>
      <c r="AP304" s="139"/>
      <c r="AQ304" s="139"/>
      <c r="AR304" s="139"/>
      <c r="AS304" s="139"/>
      <c r="AT304" s="139"/>
      <c r="AU304" s="139"/>
      <c r="AV304" s="139"/>
      <c r="AW304" s="139"/>
      <c r="AX304" s="139"/>
      <c r="AY304" s="139"/>
      <c r="AZ304" s="139"/>
      <c r="BA304" s="139"/>
      <c r="BB304" s="139"/>
      <c r="BC304" s="139"/>
      <c r="BD304" s="139"/>
      <c r="BE304" s="139"/>
      <c r="BF304" s="139"/>
      <c r="BG304" s="139"/>
      <c r="BH304" s="139"/>
      <c r="BI304" s="139"/>
      <c r="BJ304" s="139"/>
      <c r="BK304" s="139"/>
      <c r="BL304" s="139"/>
      <c r="BM304" s="139"/>
      <c r="BN304" s="139"/>
      <c r="BO304" s="139"/>
      <c r="BP304" s="139"/>
      <c r="BQ304" s="139"/>
      <c r="BR304" s="139"/>
      <c r="BS304" s="139"/>
      <c r="BT304" s="139"/>
      <c r="BU304" s="139"/>
      <c r="BV304" s="139"/>
      <c r="BW304" s="139"/>
      <c r="BX304" s="139"/>
      <c r="BY304" s="139"/>
      <c r="BZ304" s="139"/>
      <c r="CA304" s="139"/>
      <c r="CB304" s="139"/>
      <c r="CC304" s="139"/>
      <c r="CD304" s="139"/>
      <c r="CE304" s="139"/>
      <c r="CF304" s="139"/>
      <c r="CG304" s="139"/>
      <c r="CH304" s="139"/>
      <c r="CI304" s="139"/>
      <c r="CJ304" s="139"/>
      <c r="CK304" s="139"/>
      <c r="CL304" s="139"/>
      <c r="CM304" s="139"/>
      <c r="CN304" s="139"/>
      <c r="CO304" s="139"/>
      <c r="CP304" s="139"/>
      <c r="CQ304" s="139"/>
    </row>
    <row r="305" spans="1:95" ht="16.5" customHeight="1">
      <c r="A305" s="92"/>
      <c r="B305" s="92"/>
      <c r="C305" s="92"/>
      <c r="D305" s="92"/>
      <c r="E305" s="92"/>
      <c r="F305" s="92"/>
      <c r="G305" s="139"/>
      <c r="H305" s="167"/>
      <c r="I305" s="167"/>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39"/>
      <c r="AL305" s="139"/>
      <c r="AM305" s="139"/>
      <c r="AN305" s="139"/>
      <c r="AO305" s="139"/>
      <c r="AP305" s="139"/>
      <c r="AQ305" s="139"/>
      <c r="AR305" s="139"/>
      <c r="AS305" s="139"/>
      <c r="AT305" s="139"/>
      <c r="AU305" s="139"/>
      <c r="AV305" s="139"/>
      <c r="AW305" s="139"/>
      <c r="AX305" s="139"/>
      <c r="AY305" s="139"/>
      <c r="AZ305" s="139"/>
      <c r="BA305" s="139"/>
      <c r="BB305" s="139"/>
      <c r="BC305" s="139"/>
      <c r="BD305" s="139"/>
      <c r="BE305" s="139"/>
      <c r="BF305" s="139"/>
      <c r="BG305" s="139"/>
      <c r="BH305" s="139"/>
      <c r="BI305" s="139"/>
      <c r="BJ305" s="139"/>
      <c r="BK305" s="139"/>
      <c r="BL305" s="139"/>
      <c r="BM305" s="139"/>
      <c r="BN305" s="139"/>
      <c r="BO305" s="139"/>
      <c r="BP305" s="139"/>
      <c r="BQ305" s="139"/>
      <c r="BR305" s="139"/>
      <c r="BS305" s="139"/>
      <c r="BT305" s="139"/>
      <c r="BU305" s="139"/>
      <c r="BV305" s="139"/>
      <c r="BW305" s="139"/>
      <c r="BX305" s="139"/>
      <c r="BY305" s="139"/>
      <c r="BZ305" s="139"/>
      <c r="CA305" s="139"/>
      <c r="CB305" s="139"/>
      <c r="CC305" s="139"/>
      <c r="CD305" s="139"/>
      <c r="CE305" s="139"/>
      <c r="CF305" s="139"/>
      <c r="CG305" s="139"/>
      <c r="CH305" s="139"/>
      <c r="CI305" s="139"/>
      <c r="CJ305" s="139"/>
      <c r="CK305" s="139"/>
      <c r="CL305" s="139"/>
      <c r="CM305" s="139"/>
      <c r="CN305" s="139"/>
      <c r="CO305" s="139"/>
      <c r="CP305" s="139"/>
      <c r="CQ305" s="139"/>
    </row>
    <row r="306" spans="1:95" ht="16.5" customHeight="1">
      <c r="A306" s="92"/>
      <c r="B306" s="92"/>
      <c r="C306" s="92"/>
      <c r="D306" s="92"/>
      <c r="E306" s="92"/>
      <c r="F306" s="92"/>
      <c r="G306" s="139"/>
      <c r="H306" s="167"/>
      <c r="I306" s="167"/>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39"/>
      <c r="AL306" s="139"/>
      <c r="AM306" s="139"/>
      <c r="AN306" s="139"/>
      <c r="AO306" s="139"/>
      <c r="AP306" s="139"/>
      <c r="AQ306" s="139"/>
      <c r="AR306" s="139"/>
      <c r="AS306" s="139"/>
      <c r="AT306" s="139"/>
      <c r="AU306" s="139"/>
      <c r="AV306" s="139"/>
      <c r="AW306" s="139"/>
      <c r="AX306" s="139"/>
      <c r="AY306" s="139"/>
      <c r="AZ306" s="139"/>
      <c r="BA306" s="139"/>
      <c r="BB306" s="139"/>
      <c r="BC306" s="139"/>
      <c r="BD306" s="139"/>
      <c r="BE306" s="139"/>
      <c r="BF306" s="139"/>
      <c r="BG306" s="139"/>
      <c r="BH306" s="139"/>
      <c r="BI306" s="139"/>
      <c r="BJ306" s="139"/>
      <c r="BK306" s="139"/>
      <c r="BL306" s="139"/>
      <c r="BM306" s="139"/>
      <c r="BN306" s="139"/>
      <c r="BO306" s="139"/>
      <c r="BP306" s="139"/>
      <c r="BQ306" s="139"/>
      <c r="BR306" s="139"/>
      <c r="BS306" s="139"/>
      <c r="BT306" s="139"/>
      <c r="BU306" s="139"/>
      <c r="BV306" s="139"/>
      <c r="BW306" s="139"/>
      <c r="BX306" s="139"/>
      <c r="BY306" s="139"/>
      <c r="BZ306" s="139"/>
      <c r="CA306" s="139"/>
      <c r="CB306" s="139"/>
      <c r="CC306" s="139"/>
      <c r="CD306" s="139"/>
      <c r="CE306" s="139"/>
      <c r="CF306" s="139"/>
      <c r="CG306" s="139"/>
      <c r="CH306" s="139"/>
      <c r="CI306" s="139"/>
      <c r="CJ306" s="139"/>
      <c r="CK306" s="139"/>
      <c r="CL306" s="139"/>
      <c r="CM306" s="139"/>
      <c r="CN306" s="139"/>
      <c r="CO306" s="139"/>
      <c r="CP306" s="139"/>
      <c r="CQ306" s="139"/>
    </row>
    <row r="307" spans="1:95" ht="16.5" customHeight="1">
      <c r="A307" s="92"/>
      <c r="B307" s="92"/>
      <c r="C307" s="92"/>
      <c r="D307" s="92"/>
      <c r="E307" s="92"/>
      <c r="F307" s="92"/>
      <c r="G307" s="139"/>
      <c r="H307" s="167"/>
      <c r="I307" s="167"/>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39"/>
      <c r="AY307" s="139"/>
      <c r="AZ307" s="139"/>
      <c r="BA307" s="139"/>
      <c r="BB307" s="139"/>
      <c r="BC307" s="139"/>
      <c r="BD307" s="139"/>
      <c r="BE307" s="139"/>
      <c r="BF307" s="139"/>
      <c r="BG307" s="139"/>
      <c r="BH307" s="139"/>
      <c r="BI307" s="139"/>
      <c r="BJ307" s="139"/>
      <c r="BK307" s="139"/>
      <c r="BL307" s="139"/>
      <c r="BM307" s="139"/>
      <c r="BN307" s="139"/>
      <c r="BO307" s="139"/>
      <c r="BP307" s="139"/>
      <c r="BQ307" s="139"/>
      <c r="BR307" s="139"/>
      <c r="BS307" s="139"/>
      <c r="BT307" s="139"/>
      <c r="BU307" s="139"/>
      <c r="BV307" s="139"/>
      <c r="BW307" s="139"/>
      <c r="BX307" s="139"/>
      <c r="BY307" s="139"/>
      <c r="BZ307" s="139"/>
      <c r="CA307" s="139"/>
      <c r="CB307" s="139"/>
      <c r="CC307" s="139"/>
      <c r="CD307" s="139"/>
      <c r="CE307" s="139"/>
      <c r="CF307" s="139"/>
      <c r="CG307" s="139"/>
      <c r="CH307" s="139"/>
      <c r="CI307" s="139"/>
      <c r="CJ307" s="139"/>
      <c r="CK307" s="139"/>
      <c r="CL307" s="139"/>
      <c r="CM307" s="139"/>
      <c r="CN307" s="139"/>
      <c r="CO307" s="139"/>
      <c r="CP307" s="139"/>
      <c r="CQ307" s="139"/>
    </row>
    <row r="308" spans="1:95" ht="16.5" customHeight="1">
      <c r="A308" s="92"/>
      <c r="B308" s="92"/>
      <c r="C308" s="92"/>
      <c r="D308" s="92"/>
      <c r="E308" s="92"/>
      <c r="F308" s="92"/>
      <c r="G308" s="139"/>
      <c r="H308" s="167"/>
      <c r="I308" s="167"/>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39"/>
      <c r="AY308" s="139"/>
      <c r="AZ308" s="139"/>
      <c r="BA308" s="139"/>
      <c r="BB308" s="139"/>
      <c r="BC308" s="139"/>
      <c r="BD308" s="139"/>
      <c r="BE308" s="139"/>
      <c r="BF308" s="139"/>
      <c r="BG308" s="139"/>
      <c r="BH308" s="139"/>
      <c r="BI308" s="139"/>
      <c r="BJ308" s="139"/>
      <c r="BK308" s="139"/>
      <c r="BL308" s="139"/>
      <c r="BM308" s="139"/>
      <c r="BN308" s="139"/>
      <c r="BO308" s="139"/>
      <c r="BP308" s="139"/>
      <c r="BQ308" s="139"/>
      <c r="BR308" s="139"/>
      <c r="BS308" s="139"/>
      <c r="BT308" s="139"/>
      <c r="BU308" s="139"/>
      <c r="BV308" s="139"/>
      <c r="BW308" s="139"/>
      <c r="BX308" s="139"/>
      <c r="BY308" s="139"/>
      <c r="BZ308" s="139"/>
      <c r="CA308" s="139"/>
      <c r="CB308" s="139"/>
      <c r="CC308" s="139"/>
      <c r="CD308" s="139"/>
      <c r="CE308" s="139"/>
      <c r="CF308" s="139"/>
      <c r="CG308" s="139"/>
      <c r="CH308" s="139"/>
      <c r="CI308" s="139"/>
      <c r="CJ308" s="139"/>
      <c r="CK308" s="139"/>
      <c r="CL308" s="139"/>
      <c r="CM308" s="139"/>
      <c r="CN308" s="139"/>
      <c r="CO308" s="139"/>
      <c r="CP308" s="139"/>
      <c r="CQ308" s="139"/>
    </row>
    <row r="309" spans="1:95" ht="16.5" customHeight="1">
      <c r="A309" s="92"/>
      <c r="B309" s="92"/>
      <c r="C309" s="92"/>
      <c r="D309" s="92"/>
      <c r="E309" s="92"/>
      <c r="F309" s="92"/>
      <c r="G309" s="139"/>
      <c r="H309" s="167"/>
      <c r="I309" s="167"/>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L309" s="139"/>
      <c r="AM309" s="139"/>
      <c r="AN309" s="139"/>
      <c r="AO309" s="139"/>
      <c r="AP309" s="139"/>
      <c r="AQ309" s="139"/>
      <c r="AR309" s="139"/>
      <c r="AS309" s="139"/>
      <c r="AT309" s="139"/>
      <c r="AU309" s="139"/>
      <c r="AV309" s="139"/>
      <c r="AW309" s="139"/>
      <c r="AX309" s="139"/>
      <c r="AY309" s="139"/>
      <c r="AZ309" s="139"/>
      <c r="BA309" s="139"/>
      <c r="BB309" s="139"/>
      <c r="BC309" s="139"/>
      <c r="BD309" s="139"/>
      <c r="BE309" s="139"/>
      <c r="BF309" s="139"/>
      <c r="BG309" s="139"/>
      <c r="BH309" s="139"/>
      <c r="BI309" s="139"/>
      <c r="BJ309" s="139"/>
      <c r="BK309" s="139"/>
      <c r="BL309" s="139"/>
      <c r="BM309" s="139"/>
      <c r="BN309" s="139"/>
      <c r="BO309" s="139"/>
      <c r="BP309" s="139"/>
      <c r="BQ309" s="139"/>
      <c r="BR309" s="139"/>
      <c r="BS309" s="139"/>
      <c r="BT309" s="139"/>
      <c r="BU309" s="139"/>
      <c r="BV309" s="139"/>
      <c r="BW309" s="139"/>
      <c r="BX309" s="139"/>
      <c r="BY309" s="139"/>
      <c r="BZ309" s="139"/>
      <c r="CA309" s="139"/>
      <c r="CB309" s="139"/>
      <c r="CC309" s="139"/>
      <c r="CD309" s="139"/>
      <c r="CE309" s="139"/>
      <c r="CF309" s="139"/>
      <c r="CG309" s="139"/>
      <c r="CH309" s="139"/>
      <c r="CI309" s="139"/>
      <c r="CJ309" s="139"/>
      <c r="CK309" s="139"/>
      <c r="CL309" s="139"/>
      <c r="CM309" s="139"/>
      <c r="CN309" s="139"/>
      <c r="CO309" s="139"/>
      <c r="CP309" s="139"/>
      <c r="CQ309" s="139"/>
    </row>
    <row r="310" spans="1:95" ht="16.5" customHeight="1">
      <c r="A310" s="92"/>
      <c r="B310" s="92"/>
      <c r="C310" s="92"/>
      <c r="D310" s="92"/>
      <c r="E310" s="92"/>
      <c r="F310" s="92"/>
      <c r="G310" s="139"/>
      <c r="H310" s="167"/>
      <c r="I310" s="167"/>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c r="AM310" s="139"/>
      <c r="AN310" s="139"/>
      <c r="AO310" s="139"/>
      <c r="AP310" s="139"/>
      <c r="AQ310" s="139"/>
      <c r="AR310" s="139"/>
      <c r="AS310" s="139"/>
      <c r="AT310" s="139"/>
      <c r="AU310" s="139"/>
      <c r="AV310" s="139"/>
      <c r="AW310" s="139"/>
      <c r="AX310" s="139"/>
      <c r="AY310" s="139"/>
      <c r="AZ310" s="139"/>
      <c r="BA310" s="139"/>
      <c r="BB310" s="139"/>
      <c r="BC310" s="139"/>
      <c r="BD310" s="139"/>
      <c r="BE310" s="139"/>
      <c r="BF310" s="139"/>
      <c r="BG310" s="139"/>
      <c r="BH310" s="139"/>
      <c r="BI310" s="139"/>
      <c r="BJ310" s="139"/>
      <c r="BK310" s="139"/>
      <c r="BL310" s="139"/>
      <c r="BM310" s="139"/>
      <c r="BN310" s="139"/>
      <c r="BO310" s="139"/>
      <c r="BP310" s="139"/>
      <c r="BQ310" s="139"/>
      <c r="BR310" s="139"/>
      <c r="BS310" s="139"/>
      <c r="BT310" s="139"/>
      <c r="BU310" s="139"/>
      <c r="BV310" s="139"/>
      <c r="BW310" s="139"/>
      <c r="BX310" s="139"/>
      <c r="BY310" s="139"/>
      <c r="BZ310" s="139"/>
      <c r="CA310" s="139"/>
      <c r="CB310" s="139"/>
      <c r="CC310" s="139"/>
      <c r="CD310" s="139"/>
      <c r="CE310" s="139"/>
      <c r="CF310" s="139"/>
      <c r="CG310" s="139"/>
      <c r="CH310" s="139"/>
      <c r="CI310" s="139"/>
      <c r="CJ310" s="139"/>
      <c r="CK310" s="139"/>
      <c r="CL310" s="139"/>
      <c r="CM310" s="139"/>
      <c r="CN310" s="139"/>
      <c r="CO310" s="139"/>
      <c r="CP310" s="139"/>
      <c r="CQ310" s="139"/>
    </row>
    <row r="311" spans="1:95" ht="16.5" customHeight="1">
      <c r="A311" s="92"/>
      <c r="B311" s="92"/>
      <c r="C311" s="92"/>
      <c r="D311" s="92"/>
      <c r="E311" s="92"/>
      <c r="F311" s="92"/>
      <c r="G311" s="139"/>
      <c r="H311" s="167"/>
      <c r="I311" s="167"/>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L311" s="139"/>
      <c r="AM311" s="139"/>
      <c r="AN311" s="139"/>
      <c r="AO311" s="139"/>
      <c r="AP311" s="139"/>
      <c r="AQ311" s="139"/>
      <c r="AR311" s="139"/>
      <c r="AS311" s="139"/>
      <c r="AT311" s="139"/>
      <c r="AU311" s="139"/>
      <c r="AV311" s="139"/>
      <c r="AW311" s="139"/>
      <c r="AX311" s="139"/>
      <c r="AY311" s="139"/>
      <c r="AZ311" s="139"/>
      <c r="BA311" s="139"/>
      <c r="BB311" s="139"/>
      <c r="BC311" s="139"/>
      <c r="BD311" s="139"/>
      <c r="BE311" s="139"/>
      <c r="BF311" s="139"/>
      <c r="BG311" s="139"/>
      <c r="BH311" s="139"/>
      <c r="BI311" s="139"/>
      <c r="BJ311" s="139"/>
      <c r="BK311" s="139"/>
      <c r="BL311" s="139"/>
      <c r="BM311" s="139"/>
      <c r="BN311" s="139"/>
      <c r="BO311" s="139"/>
      <c r="BP311" s="139"/>
      <c r="BQ311" s="139"/>
      <c r="BR311" s="139"/>
      <c r="BS311" s="139"/>
      <c r="BT311" s="139"/>
      <c r="BU311" s="139"/>
      <c r="BV311" s="139"/>
      <c r="BW311" s="139"/>
      <c r="BX311" s="139"/>
      <c r="BY311" s="139"/>
      <c r="BZ311" s="139"/>
      <c r="CA311" s="139"/>
      <c r="CB311" s="139"/>
      <c r="CC311" s="139"/>
      <c r="CD311" s="139"/>
      <c r="CE311" s="139"/>
      <c r="CF311" s="139"/>
      <c r="CG311" s="139"/>
      <c r="CH311" s="139"/>
      <c r="CI311" s="139"/>
      <c r="CJ311" s="139"/>
      <c r="CK311" s="139"/>
      <c r="CL311" s="139"/>
      <c r="CM311" s="139"/>
      <c r="CN311" s="139"/>
      <c r="CO311" s="139"/>
      <c r="CP311" s="139"/>
      <c r="CQ311" s="139"/>
    </row>
    <row r="312" spans="1:95" ht="16.5" customHeight="1">
      <c r="A312" s="92"/>
      <c r="B312" s="92"/>
      <c r="C312" s="92"/>
      <c r="D312" s="92"/>
      <c r="E312" s="92"/>
      <c r="F312" s="92"/>
      <c r="G312" s="139"/>
      <c r="H312" s="167"/>
      <c r="I312" s="167"/>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39"/>
      <c r="AL312" s="139"/>
      <c r="AM312" s="139"/>
      <c r="AN312" s="139"/>
      <c r="AO312" s="139"/>
      <c r="AP312" s="139"/>
      <c r="AQ312" s="139"/>
      <c r="AR312" s="139"/>
      <c r="AS312" s="139"/>
      <c r="AT312" s="139"/>
      <c r="AU312" s="139"/>
      <c r="AV312" s="139"/>
      <c r="AW312" s="139"/>
      <c r="AX312" s="139"/>
      <c r="AY312" s="139"/>
      <c r="AZ312" s="139"/>
      <c r="BA312" s="139"/>
      <c r="BB312" s="139"/>
      <c r="BC312" s="139"/>
      <c r="BD312" s="139"/>
      <c r="BE312" s="139"/>
      <c r="BF312" s="139"/>
      <c r="BG312" s="139"/>
      <c r="BH312" s="139"/>
      <c r="BI312" s="139"/>
      <c r="BJ312" s="139"/>
      <c r="BK312" s="139"/>
      <c r="BL312" s="139"/>
      <c r="BM312" s="139"/>
      <c r="BN312" s="139"/>
      <c r="BO312" s="139"/>
      <c r="BP312" s="139"/>
      <c r="BQ312" s="139"/>
      <c r="BR312" s="139"/>
      <c r="BS312" s="139"/>
      <c r="BT312" s="139"/>
      <c r="BU312" s="139"/>
      <c r="BV312" s="139"/>
      <c r="BW312" s="139"/>
      <c r="BX312" s="139"/>
      <c r="BY312" s="139"/>
      <c r="BZ312" s="139"/>
      <c r="CA312" s="139"/>
      <c r="CB312" s="139"/>
      <c r="CC312" s="139"/>
      <c r="CD312" s="139"/>
      <c r="CE312" s="139"/>
      <c r="CF312" s="139"/>
      <c r="CG312" s="139"/>
      <c r="CH312" s="139"/>
      <c r="CI312" s="139"/>
      <c r="CJ312" s="139"/>
      <c r="CK312" s="139"/>
      <c r="CL312" s="139"/>
      <c r="CM312" s="139"/>
      <c r="CN312" s="139"/>
      <c r="CO312" s="139"/>
      <c r="CP312" s="139"/>
      <c r="CQ312" s="139"/>
    </row>
    <row r="313" spans="1:95" ht="16.5" customHeight="1">
      <c r="A313" s="92"/>
      <c r="B313" s="92"/>
      <c r="C313" s="92"/>
      <c r="D313" s="92"/>
      <c r="E313" s="92"/>
      <c r="F313" s="92"/>
      <c r="G313" s="139"/>
      <c r="H313" s="167"/>
      <c r="I313" s="167"/>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39"/>
      <c r="AL313" s="139"/>
      <c r="AM313" s="139"/>
      <c r="AN313" s="139"/>
      <c r="AO313" s="139"/>
      <c r="AP313" s="139"/>
      <c r="AQ313" s="139"/>
      <c r="AR313" s="139"/>
      <c r="AS313" s="139"/>
      <c r="AT313" s="139"/>
      <c r="AU313" s="139"/>
      <c r="AV313" s="139"/>
      <c r="AW313" s="139"/>
      <c r="AX313" s="139"/>
      <c r="AY313" s="139"/>
      <c r="AZ313" s="139"/>
      <c r="BA313" s="139"/>
      <c r="BB313" s="139"/>
      <c r="BC313" s="139"/>
      <c r="BD313" s="139"/>
      <c r="BE313" s="139"/>
      <c r="BF313" s="139"/>
      <c r="BG313" s="139"/>
      <c r="BH313" s="139"/>
      <c r="BI313" s="139"/>
      <c r="BJ313" s="139"/>
      <c r="BK313" s="139"/>
      <c r="BL313" s="139"/>
      <c r="BM313" s="139"/>
      <c r="BN313" s="139"/>
      <c r="BO313" s="139"/>
      <c r="BP313" s="139"/>
      <c r="BQ313" s="139"/>
      <c r="BR313" s="139"/>
      <c r="BS313" s="139"/>
      <c r="BT313" s="139"/>
      <c r="BU313" s="139"/>
      <c r="BV313" s="139"/>
      <c r="BW313" s="139"/>
      <c r="BX313" s="139"/>
      <c r="BY313" s="139"/>
      <c r="BZ313" s="139"/>
      <c r="CA313" s="139"/>
      <c r="CB313" s="139"/>
      <c r="CC313" s="139"/>
      <c r="CD313" s="139"/>
      <c r="CE313" s="139"/>
      <c r="CF313" s="139"/>
      <c r="CG313" s="139"/>
      <c r="CH313" s="139"/>
      <c r="CI313" s="139"/>
      <c r="CJ313" s="139"/>
      <c r="CK313" s="139"/>
      <c r="CL313" s="139"/>
      <c r="CM313" s="139"/>
      <c r="CN313" s="139"/>
      <c r="CO313" s="139"/>
      <c r="CP313" s="139"/>
      <c r="CQ313" s="139"/>
    </row>
    <row r="314" spans="1:95" ht="16.5" customHeight="1">
      <c r="A314" s="92"/>
      <c r="B314" s="92"/>
      <c r="C314" s="92"/>
      <c r="D314" s="92"/>
      <c r="E314" s="92"/>
      <c r="F314" s="92"/>
      <c r="G314" s="139"/>
      <c r="H314" s="167"/>
      <c r="I314" s="167"/>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39"/>
      <c r="AL314" s="139"/>
      <c r="AM314" s="139"/>
      <c r="AN314" s="139"/>
      <c r="AO314" s="139"/>
      <c r="AP314" s="139"/>
      <c r="AQ314" s="139"/>
      <c r="AR314" s="139"/>
      <c r="AS314" s="139"/>
      <c r="AT314" s="139"/>
      <c r="AU314" s="139"/>
      <c r="AV314" s="139"/>
      <c r="AW314" s="139"/>
      <c r="AX314" s="139"/>
      <c r="AY314" s="139"/>
      <c r="AZ314" s="139"/>
      <c r="BA314" s="139"/>
      <c r="BB314" s="139"/>
      <c r="BC314" s="139"/>
      <c r="BD314" s="139"/>
      <c r="BE314" s="139"/>
      <c r="BF314" s="139"/>
      <c r="BG314" s="139"/>
      <c r="BH314" s="139"/>
      <c r="BI314" s="139"/>
      <c r="BJ314" s="139"/>
      <c r="BK314" s="139"/>
      <c r="BL314" s="139"/>
      <c r="BM314" s="139"/>
      <c r="BN314" s="139"/>
      <c r="BO314" s="139"/>
      <c r="BP314" s="139"/>
      <c r="BQ314" s="139"/>
      <c r="BR314" s="139"/>
      <c r="BS314" s="139"/>
      <c r="BT314" s="139"/>
      <c r="BU314" s="139"/>
      <c r="BV314" s="139"/>
      <c r="BW314" s="139"/>
      <c r="BX314" s="139"/>
      <c r="BY314" s="139"/>
      <c r="BZ314" s="139"/>
      <c r="CA314" s="139"/>
      <c r="CB314" s="139"/>
      <c r="CC314" s="139"/>
      <c r="CD314" s="139"/>
      <c r="CE314" s="139"/>
      <c r="CF314" s="139"/>
      <c r="CG314" s="139"/>
      <c r="CH314" s="139"/>
      <c r="CI314" s="139"/>
      <c r="CJ314" s="139"/>
      <c r="CK314" s="139"/>
      <c r="CL314" s="139"/>
      <c r="CM314" s="139"/>
      <c r="CN314" s="139"/>
      <c r="CO314" s="139"/>
      <c r="CP314" s="139"/>
      <c r="CQ314" s="139"/>
    </row>
    <row r="315" spans="1:95" ht="16.5" customHeight="1">
      <c r="A315" s="92"/>
      <c r="B315" s="92"/>
      <c r="C315" s="92"/>
      <c r="D315" s="92"/>
      <c r="E315" s="92"/>
      <c r="F315" s="92"/>
      <c r="G315" s="139"/>
      <c r="H315" s="167"/>
      <c r="I315" s="167"/>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L315" s="139"/>
      <c r="AM315" s="139"/>
      <c r="AN315" s="139"/>
      <c r="AO315" s="139"/>
      <c r="AP315" s="139"/>
      <c r="AQ315" s="139"/>
      <c r="AR315" s="139"/>
      <c r="AS315" s="139"/>
      <c r="AT315" s="139"/>
      <c r="AU315" s="139"/>
      <c r="AV315" s="139"/>
      <c r="AW315" s="139"/>
      <c r="AX315" s="139"/>
      <c r="AY315" s="139"/>
      <c r="AZ315" s="139"/>
      <c r="BA315" s="139"/>
      <c r="BB315" s="139"/>
      <c r="BC315" s="139"/>
      <c r="BD315" s="139"/>
      <c r="BE315" s="139"/>
      <c r="BF315" s="139"/>
      <c r="BG315" s="139"/>
      <c r="BH315" s="139"/>
      <c r="BI315" s="139"/>
      <c r="BJ315" s="139"/>
      <c r="BK315" s="139"/>
      <c r="BL315" s="139"/>
      <c r="BM315" s="139"/>
      <c r="BN315" s="139"/>
      <c r="BO315" s="139"/>
      <c r="BP315" s="139"/>
      <c r="BQ315" s="139"/>
      <c r="BR315" s="139"/>
      <c r="BS315" s="139"/>
      <c r="BT315" s="139"/>
      <c r="BU315" s="139"/>
      <c r="BV315" s="139"/>
      <c r="BW315" s="139"/>
      <c r="BX315" s="139"/>
      <c r="BY315" s="139"/>
      <c r="BZ315" s="139"/>
      <c r="CA315" s="139"/>
      <c r="CB315" s="139"/>
      <c r="CC315" s="139"/>
      <c r="CD315" s="139"/>
      <c r="CE315" s="139"/>
      <c r="CF315" s="139"/>
      <c r="CG315" s="139"/>
      <c r="CH315" s="139"/>
      <c r="CI315" s="139"/>
      <c r="CJ315" s="139"/>
      <c r="CK315" s="139"/>
      <c r="CL315" s="139"/>
      <c r="CM315" s="139"/>
      <c r="CN315" s="139"/>
      <c r="CO315" s="139"/>
      <c r="CP315" s="139"/>
      <c r="CQ315" s="139"/>
    </row>
    <row r="316" spans="1:95" ht="16.5" customHeight="1">
      <c r="A316" s="92"/>
      <c r="B316" s="92"/>
      <c r="C316" s="92"/>
      <c r="D316" s="92"/>
      <c r="E316" s="92"/>
      <c r="F316" s="92"/>
      <c r="G316" s="139"/>
      <c r="H316" s="167"/>
      <c r="I316" s="167"/>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L316" s="139"/>
      <c r="AM316" s="139"/>
      <c r="AN316" s="139"/>
      <c r="AO316" s="139"/>
      <c r="AP316" s="139"/>
      <c r="AQ316" s="139"/>
      <c r="AR316" s="139"/>
      <c r="AS316" s="139"/>
      <c r="AT316" s="139"/>
      <c r="AU316" s="139"/>
      <c r="AV316" s="139"/>
      <c r="AW316" s="139"/>
      <c r="AX316" s="139"/>
      <c r="AY316" s="139"/>
      <c r="AZ316" s="139"/>
      <c r="BA316" s="139"/>
      <c r="BB316" s="139"/>
      <c r="BC316" s="139"/>
      <c r="BD316" s="139"/>
      <c r="BE316" s="139"/>
      <c r="BF316" s="139"/>
      <c r="BG316" s="139"/>
      <c r="BH316" s="139"/>
      <c r="BI316" s="139"/>
      <c r="BJ316" s="139"/>
      <c r="BK316" s="139"/>
      <c r="BL316" s="139"/>
      <c r="BM316" s="139"/>
      <c r="BN316" s="139"/>
      <c r="BO316" s="139"/>
      <c r="BP316" s="139"/>
      <c r="BQ316" s="139"/>
      <c r="BR316" s="139"/>
      <c r="BS316" s="139"/>
      <c r="BT316" s="139"/>
      <c r="BU316" s="139"/>
      <c r="BV316" s="139"/>
      <c r="BW316" s="139"/>
      <c r="BX316" s="139"/>
      <c r="BY316" s="139"/>
      <c r="BZ316" s="139"/>
      <c r="CA316" s="139"/>
      <c r="CB316" s="139"/>
      <c r="CC316" s="139"/>
      <c r="CD316" s="139"/>
      <c r="CE316" s="139"/>
      <c r="CF316" s="139"/>
      <c r="CG316" s="139"/>
      <c r="CH316" s="139"/>
      <c r="CI316" s="139"/>
      <c r="CJ316" s="139"/>
      <c r="CK316" s="139"/>
      <c r="CL316" s="139"/>
      <c r="CM316" s="139"/>
      <c r="CN316" s="139"/>
      <c r="CO316" s="139"/>
      <c r="CP316" s="139"/>
      <c r="CQ316" s="139"/>
    </row>
    <row r="317" spans="1:95" ht="16.5" customHeight="1">
      <c r="A317" s="92"/>
      <c r="B317" s="92"/>
      <c r="C317" s="92"/>
      <c r="D317" s="92"/>
      <c r="E317" s="92"/>
      <c r="F317" s="92"/>
      <c r="G317" s="139"/>
      <c r="H317" s="167"/>
      <c r="I317" s="167"/>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39"/>
      <c r="AL317" s="139"/>
      <c r="AM317" s="139"/>
      <c r="AN317" s="139"/>
      <c r="AO317" s="139"/>
      <c r="AP317" s="139"/>
      <c r="AQ317" s="139"/>
      <c r="AR317" s="139"/>
      <c r="AS317" s="139"/>
      <c r="AT317" s="139"/>
      <c r="AU317" s="139"/>
      <c r="AV317" s="139"/>
      <c r="AW317" s="139"/>
      <c r="AX317" s="139"/>
      <c r="AY317" s="139"/>
      <c r="AZ317" s="139"/>
      <c r="BA317" s="139"/>
      <c r="BB317" s="139"/>
      <c r="BC317" s="139"/>
      <c r="BD317" s="139"/>
      <c r="BE317" s="139"/>
      <c r="BF317" s="139"/>
      <c r="BG317" s="139"/>
      <c r="BH317" s="139"/>
      <c r="BI317" s="139"/>
      <c r="BJ317" s="139"/>
      <c r="BK317" s="139"/>
      <c r="BL317" s="139"/>
      <c r="BM317" s="139"/>
      <c r="BN317" s="139"/>
      <c r="BO317" s="139"/>
      <c r="BP317" s="139"/>
      <c r="BQ317" s="139"/>
      <c r="BR317" s="139"/>
      <c r="BS317" s="139"/>
      <c r="BT317" s="139"/>
      <c r="BU317" s="139"/>
      <c r="BV317" s="139"/>
      <c r="BW317" s="139"/>
      <c r="BX317" s="139"/>
      <c r="BY317" s="139"/>
      <c r="BZ317" s="139"/>
      <c r="CA317" s="139"/>
      <c r="CB317" s="139"/>
      <c r="CC317" s="139"/>
      <c r="CD317" s="139"/>
      <c r="CE317" s="139"/>
      <c r="CF317" s="139"/>
      <c r="CG317" s="139"/>
      <c r="CH317" s="139"/>
      <c r="CI317" s="139"/>
      <c r="CJ317" s="139"/>
      <c r="CK317" s="139"/>
      <c r="CL317" s="139"/>
      <c r="CM317" s="139"/>
      <c r="CN317" s="139"/>
      <c r="CO317" s="139"/>
      <c r="CP317" s="139"/>
      <c r="CQ317" s="139"/>
    </row>
    <row r="318" spans="1:95" ht="16.5" customHeight="1">
      <c r="A318" s="92"/>
      <c r="B318" s="92"/>
      <c r="C318" s="92"/>
      <c r="D318" s="92"/>
      <c r="E318" s="92"/>
      <c r="F318" s="92"/>
      <c r="G318" s="139"/>
      <c r="H318" s="167"/>
      <c r="I318" s="167"/>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L318" s="139"/>
      <c r="AM318" s="139"/>
      <c r="AN318" s="139"/>
      <c r="AO318" s="139"/>
      <c r="AP318" s="139"/>
      <c r="AQ318" s="139"/>
      <c r="AR318" s="139"/>
      <c r="AS318" s="139"/>
      <c r="AT318" s="139"/>
      <c r="AU318" s="139"/>
      <c r="AV318" s="139"/>
      <c r="AW318" s="139"/>
      <c r="AX318" s="139"/>
      <c r="AY318" s="139"/>
      <c r="AZ318" s="139"/>
      <c r="BA318" s="139"/>
      <c r="BB318" s="139"/>
      <c r="BC318" s="139"/>
      <c r="BD318" s="139"/>
      <c r="BE318" s="139"/>
      <c r="BF318" s="139"/>
      <c r="BG318" s="139"/>
      <c r="BH318" s="139"/>
      <c r="BI318" s="139"/>
      <c r="BJ318" s="139"/>
      <c r="BK318" s="139"/>
      <c r="BL318" s="139"/>
      <c r="BM318" s="139"/>
      <c r="BN318" s="139"/>
      <c r="BO318" s="139"/>
      <c r="BP318" s="139"/>
      <c r="BQ318" s="139"/>
      <c r="BR318" s="139"/>
      <c r="BS318" s="139"/>
      <c r="BT318" s="139"/>
      <c r="BU318" s="139"/>
      <c r="BV318" s="139"/>
      <c r="BW318" s="139"/>
      <c r="BX318" s="139"/>
      <c r="BY318" s="139"/>
      <c r="BZ318" s="139"/>
      <c r="CA318" s="139"/>
      <c r="CB318" s="139"/>
      <c r="CC318" s="139"/>
      <c r="CD318" s="139"/>
      <c r="CE318" s="139"/>
      <c r="CF318" s="139"/>
      <c r="CG318" s="139"/>
      <c r="CH318" s="139"/>
      <c r="CI318" s="139"/>
      <c r="CJ318" s="139"/>
      <c r="CK318" s="139"/>
      <c r="CL318" s="139"/>
      <c r="CM318" s="139"/>
      <c r="CN318" s="139"/>
      <c r="CO318" s="139"/>
      <c r="CP318" s="139"/>
      <c r="CQ318" s="139"/>
    </row>
    <row r="319" spans="1:95" ht="16.5" customHeight="1">
      <c r="A319" s="92"/>
      <c r="B319" s="92"/>
      <c r="C319" s="92"/>
      <c r="D319" s="92"/>
      <c r="E319" s="92"/>
      <c r="F319" s="92"/>
      <c r="G319" s="139"/>
      <c r="H319" s="167"/>
      <c r="I319" s="167"/>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39"/>
      <c r="AL319" s="139"/>
      <c r="AM319" s="139"/>
      <c r="AN319" s="139"/>
      <c r="AO319" s="139"/>
      <c r="AP319" s="139"/>
      <c r="AQ319" s="139"/>
      <c r="AR319" s="139"/>
      <c r="AS319" s="139"/>
      <c r="AT319" s="139"/>
      <c r="AU319" s="139"/>
      <c r="AV319" s="139"/>
      <c r="AW319" s="139"/>
      <c r="AX319" s="139"/>
      <c r="AY319" s="139"/>
      <c r="AZ319" s="139"/>
      <c r="BA319" s="139"/>
      <c r="BB319" s="139"/>
      <c r="BC319" s="139"/>
      <c r="BD319" s="139"/>
      <c r="BE319" s="139"/>
      <c r="BF319" s="139"/>
      <c r="BG319" s="139"/>
      <c r="BH319" s="139"/>
      <c r="BI319" s="139"/>
      <c r="BJ319" s="139"/>
      <c r="BK319" s="139"/>
      <c r="BL319" s="139"/>
      <c r="BM319" s="139"/>
      <c r="BN319" s="139"/>
      <c r="BO319" s="139"/>
      <c r="BP319" s="139"/>
      <c r="BQ319" s="139"/>
      <c r="BR319" s="139"/>
      <c r="BS319" s="139"/>
      <c r="BT319" s="139"/>
      <c r="BU319" s="139"/>
      <c r="BV319" s="139"/>
      <c r="BW319" s="139"/>
      <c r="BX319" s="139"/>
      <c r="BY319" s="139"/>
      <c r="BZ319" s="139"/>
      <c r="CA319" s="139"/>
      <c r="CB319" s="139"/>
      <c r="CC319" s="139"/>
      <c r="CD319" s="139"/>
      <c r="CE319" s="139"/>
      <c r="CF319" s="139"/>
      <c r="CG319" s="139"/>
      <c r="CH319" s="139"/>
      <c r="CI319" s="139"/>
      <c r="CJ319" s="139"/>
      <c r="CK319" s="139"/>
      <c r="CL319" s="139"/>
      <c r="CM319" s="139"/>
      <c r="CN319" s="139"/>
      <c r="CO319" s="139"/>
      <c r="CP319" s="139"/>
      <c r="CQ319" s="139"/>
    </row>
    <row r="320" spans="1:95" ht="16.5" customHeight="1">
      <c r="A320" s="92"/>
      <c r="B320" s="92"/>
      <c r="C320" s="92"/>
      <c r="D320" s="92"/>
      <c r="E320" s="92"/>
      <c r="F320" s="92"/>
      <c r="G320" s="139"/>
      <c r="H320" s="167"/>
      <c r="I320" s="167"/>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39"/>
      <c r="AL320" s="139"/>
      <c r="AM320" s="139"/>
      <c r="AN320" s="139"/>
      <c r="AO320" s="139"/>
      <c r="AP320" s="139"/>
      <c r="AQ320" s="139"/>
      <c r="AR320" s="139"/>
      <c r="AS320" s="139"/>
      <c r="AT320" s="139"/>
      <c r="AU320" s="139"/>
      <c r="AV320" s="139"/>
      <c r="AW320" s="139"/>
      <c r="AX320" s="139"/>
      <c r="AY320" s="139"/>
      <c r="AZ320" s="139"/>
      <c r="BA320" s="139"/>
      <c r="BB320" s="139"/>
      <c r="BC320" s="139"/>
      <c r="BD320" s="139"/>
      <c r="BE320" s="139"/>
      <c r="BF320" s="139"/>
      <c r="BG320" s="139"/>
      <c r="BH320" s="139"/>
      <c r="BI320" s="139"/>
      <c r="BJ320" s="139"/>
      <c r="BK320" s="139"/>
      <c r="BL320" s="139"/>
      <c r="BM320" s="139"/>
      <c r="BN320" s="139"/>
      <c r="BO320" s="139"/>
      <c r="BP320" s="139"/>
      <c r="BQ320" s="139"/>
      <c r="BR320" s="139"/>
      <c r="BS320" s="139"/>
      <c r="BT320" s="139"/>
      <c r="BU320" s="139"/>
      <c r="BV320" s="139"/>
      <c r="BW320" s="139"/>
      <c r="BX320" s="139"/>
      <c r="BY320" s="139"/>
      <c r="BZ320" s="139"/>
      <c r="CA320" s="139"/>
      <c r="CB320" s="139"/>
      <c r="CC320" s="139"/>
      <c r="CD320" s="139"/>
      <c r="CE320" s="139"/>
      <c r="CF320" s="139"/>
      <c r="CG320" s="139"/>
      <c r="CH320" s="139"/>
      <c r="CI320" s="139"/>
      <c r="CJ320" s="139"/>
      <c r="CK320" s="139"/>
      <c r="CL320" s="139"/>
      <c r="CM320" s="139"/>
      <c r="CN320" s="139"/>
      <c r="CO320" s="139"/>
      <c r="CP320" s="139"/>
      <c r="CQ320" s="139"/>
    </row>
    <row r="321" spans="1:95" ht="16.5" customHeight="1">
      <c r="A321" s="92"/>
      <c r="B321" s="92"/>
      <c r="C321" s="92"/>
      <c r="D321" s="92"/>
      <c r="E321" s="92"/>
      <c r="F321" s="92"/>
      <c r="G321" s="139"/>
      <c r="H321" s="167"/>
      <c r="I321" s="167"/>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39"/>
      <c r="AL321" s="139"/>
      <c r="AM321" s="139"/>
      <c r="AN321" s="139"/>
      <c r="AO321" s="139"/>
      <c r="AP321" s="139"/>
      <c r="AQ321" s="139"/>
      <c r="AR321" s="139"/>
      <c r="AS321" s="139"/>
      <c r="AT321" s="139"/>
      <c r="AU321" s="139"/>
      <c r="AV321" s="139"/>
      <c r="AW321" s="139"/>
      <c r="AX321" s="139"/>
      <c r="AY321" s="139"/>
      <c r="AZ321" s="139"/>
      <c r="BA321" s="139"/>
      <c r="BB321" s="139"/>
      <c r="BC321" s="139"/>
      <c r="BD321" s="139"/>
      <c r="BE321" s="139"/>
      <c r="BF321" s="139"/>
      <c r="BG321" s="139"/>
      <c r="BH321" s="139"/>
      <c r="BI321" s="139"/>
      <c r="BJ321" s="139"/>
      <c r="BK321" s="139"/>
      <c r="BL321" s="139"/>
      <c r="BM321" s="139"/>
      <c r="BN321" s="139"/>
      <c r="BO321" s="139"/>
      <c r="BP321" s="139"/>
      <c r="BQ321" s="139"/>
      <c r="BR321" s="139"/>
      <c r="BS321" s="139"/>
      <c r="BT321" s="139"/>
      <c r="BU321" s="139"/>
      <c r="BV321" s="139"/>
      <c r="BW321" s="139"/>
      <c r="BX321" s="139"/>
      <c r="BY321" s="139"/>
      <c r="BZ321" s="139"/>
      <c r="CA321" s="139"/>
      <c r="CB321" s="139"/>
      <c r="CC321" s="139"/>
      <c r="CD321" s="139"/>
      <c r="CE321" s="139"/>
      <c r="CF321" s="139"/>
      <c r="CG321" s="139"/>
      <c r="CH321" s="139"/>
      <c r="CI321" s="139"/>
      <c r="CJ321" s="139"/>
      <c r="CK321" s="139"/>
      <c r="CL321" s="139"/>
      <c r="CM321" s="139"/>
      <c r="CN321" s="139"/>
      <c r="CO321" s="139"/>
      <c r="CP321" s="139"/>
      <c r="CQ321" s="139"/>
    </row>
    <row r="322" spans="1:95" ht="16.5" customHeight="1">
      <c r="A322" s="92"/>
      <c r="B322" s="92"/>
      <c r="C322" s="92"/>
      <c r="D322" s="92"/>
      <c r="E322" s="92"/>
      <c r="F322" s="92"/>
      <c r="G322" s="139"/>
      <c r="H322" s="167"/>
      <c r="I322" s="167"/>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39"/>
      <c r="AL322" s="139"/>
      <c r="AM322" s="139"/>
      <c r="AN322" s="139"/>
      <c r="AO322" s="139"/>
      <c r="AP322" s="139"/>
      <c r="AQ322" s="139"/>
      <c r="AR322" s="139"/>
      <c r="AS322" s="139"/>
      <c r="AT322" s="139"/>
      <c r="AU322" s="139"/>
      <c r="AV322" s="139"/>
      <c r="AW322" s="139"/>
      <c r="AX322" s="139"/>
      <c r="AY322" s="139"/>
      <c r="AZ322" s="139"/>
      <c r="BA322" s="139"/>
      <c r="BB322" s="139"/>
      <c r="BC322" s="139"/>
      <c r="BD322" s="139"/>
      <c r="BE322" s="139"/>
      <c r="BF322" s="139"/>
      <c r="BG322" s="139"/>
      <c r="BH322" s="139"/>
      <c r="BI322" s="139"/>
      <c r="BJ322" s="139"/>
      <c r="BK322" s="139"/>
      <c r="BL322" s="139"/>
      <c r="BM322" s="139"/>
      <c r="BN322" s="139"/>
      <c r="BO322" s="139"/>
      <c r="BP322" s="139"/>
      <c r="BQ322" s="139"/>
      <c r="BR322" s="139"/>
      <c r="BS322" s="139"/>
      <c r="BT322" s="139"/>
      <c r="BU322" s="139"/>
      <c r="BV322" s="139"/>
      <c r="BW322" s="139"/>
      <c r="BX322" s="139"/>
      <c r="BY322" s="139"/>
      <c r="BZ322" s="139"/>
      <c r="CA322" s="139"/>
      <c r="CB322" s="139"/>
      <c r="CC322" s="139"/>
      <c r="CD322" s="139"/>
      <c r="CE322" s="139"/>
      <c r="CF322" s="139"/>
      <c r="CG322" s="139"/>
      <c r="CH322" s="139"/>
      <c r="CI322" s="139"/>
      <c r="CJ322" s="139"/>
      <c r="CK322" s="139"/>
      <c r="CL322" s="139"/>
      <c r="CM322" s="139"/>
      <c r="CN322" s="139"/>
      <c r="CO322" s="139"/>
      <c r="CP322" s="139"/>
      <c r="CQ322" s="139"/>
    </row>
    <row r="323" spans="1:95" ht="16.5" customHeight="1">
      <c r="A323" s="92"/>
      <c r="B323" s="92"/>
      <c r="C323" s="92"/>
      <c r="D323" s="92"/>
      <c r="E323" s="92"/>
      <c r="F323" s="92"/>
      <c r="G323" s="139"/>
      <c r="H323" s="167"/>
      <c r="I323" s="167"/>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39"/>
      <c r="AL323" s="139"/>
      <c r="AM323" s="139"/>
      <c r="AN323" s="139"/>
      <c r="AO323" s="139"/>
      <c r="AP323" s="139"/>
      <c r="AQ323" s="139"/>
      <c r="AR323" s="139"/>
      <c r="AS323" s="139"/>
      <c r="AT323" s="139"/>
      <c r="AU323" s="139"/>
      <c r="AV323" s="139"/>
      <c r="AW323" s="139"/>
      <c r="AX323" s="139"/>
      <c r="AY323" s="139"/>
      <c r="AZ323" s="139"/>
      <c r="BA323" s="139"/>
      <c r="BB323" s="139"/>
      <c r="BC323" s="139"/>
      <c r="BD323" s="139"/>
      <c r="BE323" s="139"/>
      <c r="BF323" s="139"/>
      <c r="BG323" s="139"/>
      <c r="BH323" s="139"/>
      <c r="BI323" s="139"/>
      <c r="BJ323" s="139"/>
      <c r="BK323" s="139"/>
      <c r="BL323" s="139"/>
      <c r="BM323" s="139"/>
      <c r="BN323" s="139"/>
      <c r="BO323" s="139"/>
      <c r="BP323" s="139"/>
      <c r="BQ323" s="139"/>
      <c r="BR323" s="139"/>
      <c r="BS323" s="139"/>
      <c r="BT323" s="139"/>
      <c r="BU323" s="139"/>
      <c r="BV323" s="139"/>
      <c r="BW323" s="139"/>
      <c r="BX323" s="139"/>
      <c r="BY323" s="139"/>
      <c r="BZ323" s="139"/>
      <c r="CA323" s="139"/>
      <c r="CB323" s="139"/>
      <c r="CC323" s="139"/>
      <c r="CD323" s="139"/>
      <c r="CE323" s="139"/>
      <c r="CF323" s="139"/>
      <c r="CG323" s="139"/>
      <c r="CH323" s="139"/>
      <c r="CI323" s="139"/>
      <c r="CJ323" s="139"/>
      <c r="CK323" s="139"/>
      <c r="CL323" s="139"/>
      <c r="CM323" s="139"/>
      <c r="CN323" s="139"/>
      <c r="CO323" s="139"/>
      <c r="CP323" s="139"/>
      <c r="CQ323" s="139"/>
    </row>
    <row r="324" spans="1:95" ht="16.5" customHeight="1">
      <c r="A324" s="92"/>
      <c r="B324" s="92"/>
      <c r="C324" s="92"/>
      <c r="D324" s="92"/>
      <c r="E324" s="92"/>
      <c r="F324" s="92"/>
      <c r="G324" s="139"/>
      <c r="H324" s="167"/>
      <c r="I324" s="167"/>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39"/>
      <c r="AL324" s="139"/>
      <c r="AM324" s="139"/>
      <c r="AN324" s="139"/>
      <c r="AO324" s="139"/>
      <c r="AP324" s="139"/>
      <c r="AQ324" s="139"/>
      <c r="AR324" s="139"/>
      <c r="AS324" s="139"/>
      <c r="AT324" s="139"/>
      <c r="AU324" s="139"/>
      <c r="AV324" s="139"/>
      <c r="AW324" s="139"/>
      <c r="AX324" s="139"/>
      <c r="AY324" s="139"/>
      <c r="AZ324" s="139"/>
      <c r="BA324" s="139"/>
      <c r="BB324" s="139"/>
      <c r="BC324" s="139"/>
      <c r="BD324" s="139"/>
      <c r="BE324" s="139"/>
      <c r="BF324" s="139"/>
      <c r="BG324" s="139"/>
      <c r="BH324" s="139"/>
      <c r="BI324" s="139"/>
      <c r="BJ324" s="139"/>
      <c r="BK324" s="139"/>
      <c r="BL324" s="139"/>
      <c r="BM324" s="139"/>
      <c r="BN324" s="139"/>
      <c r="BO324" s="139"/>
      <c r="BP324" s="139"/>
      <c r="BQ324" s="139"/>
      <c r="BR324" s="139"/>
      <c r="BS324" s="139"/>
      <c r="BT324" s="139"/>
      <c r="BU324" s="139"/>
      <c r="BV324" s="139"/>
      <c r="BW324" s="139"/>
      <c r="BX324" s="139"/>
      <c r="BY324" s="139"/>
      <c r="BZ324" s="139"/>
      <c r="CA324" s="139"/>
      <c r="CB324" s="139"/>
      <c r="CC324" s="139"/>
      <c r="CD324" s="139"/>
      <c r="CE324" s="139"/>
      <c r="CF324" s="139"/>
      <c r="CG324" s="139"/>
      <c r="CH324" s="139"/>
      <c r="CI324" s="139"/>
      <c r="CJ324" s="139"/>
      <c r="CK324" s="139"/>
      <c r="CL324" s="139"/>
      <c r="CM324" s="139"/>
      <c r="CN324" s="139"/>
      <c r="CO324" s="139"/>
      <c r="CP324" s="139"/>
      <c r="CQ324" s="139"/>
    </row>
    <row r="325" spans="1:95" ht="16.5" customHeight="1">
      <c r="A325" s="92"/>
      <c r="B325" s="92"/>
      <c r="C325" s="92"/>
      <c r="D325" s="92"/>
      <c r="E325" s="92"/>
      <c r="F325" s="92"/>
      <c r="G325" s="139"/>
      <c r="H325" s="167"/>
      <c r="I325" s="167"/>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39"/>
      <c r="AL325" s="139"/>
      <c r="AM325" s="139"/>
      <c r="AN325" s="139"/>
      <c r="AO325" s="139"/>
      <c r="AP325" s="139"/>
      <c r="AQ325" s="139"/>
      <c r="AR325" s="139"/>
      <c r="AS325" s="139"/>
      <c r="AT325" s="139"/>
      <c r="AU325" s="139"/>
      <c r="AV325" s="139"/>
      <c r="AW325" s="139"/>
      <c r="AX325" s="139"/>
      <c r="AY325" s="139"/>
      <c r="AZ325" s="139"/>
      <c r="BA325" s="139"/>
      <c r="BB325" s="139"/>
      <c r="BC325" s="139"/>
      <c r="BD325" s="139"/>
      <c r="BE325" s="139"/>
      <c r="BF325" s="139"/>
      <c r="BG325" s="139"/>
      <c r="BH325" s="139"/>
      <c r="BI325" s="139"/>
      <c r="BJ325" s="139"/>
      <c r="BK325" s="139"/>
      <c r="BL325" s="139"/>
      <c r="BM325" s="139"/>
      <c r="BN325" s="139"/>
      <c r="BO325" s="139"/>
      <c r="BP325" s="139"/>
      <c r="BQ325" s="139"/>
      <c r="BR325" s="139"/>
      <c r="BS325" s="139"/>
      <c r="BT325" s="139"/>
      <c r="BU325" s="139"/>
      <c r="BV325" s="139"/>
      <c r="BW325" s="139"/>
      <c r="BX325" s="139"/>
      <c r="BY325" s="139"/>
      <c r="BZ325" s="139"/>
      <c r="CA325" s="139"/>
      <c r="CB325" s="139"/>
      <c r="CC325" s="139"/>
      <c r="CD325" s="139"/>
      <c r="CE325" s="139"/>
      <c r="CF325" s="139"/>
      <c r="CG325" s="139"/>
      <c r="CH325" s="139"/>
      <c r="CI325" s="139"/>
      <c r="CJ325" s="139"/>
      <c r="CK325" s="139"/>
      <c r="CL325" s="139"/>
      <c r="CM325" s="139"/>
      <c r="CN325" s="139"/>
      <c r="CO325" s="139"/>
      <c r="CP325" s="139"/>
      <c r="CQ325" s="139"/>
    </row>
    <row r="326" spans="1:95" ht="16.5" customHeight="1">
      <c r="A326" s="92"/>
      <c r="B326" s="92"/>
      <c r="C326" s="92"/>
      <c r="D326" s="92"/>
      <c r="E326" s="92"/>
      <c r="F326" s="92"/>
      <c r="G326" s="139"/>
      <c r="H326" s="167"/>
      <c r="I326" s="167"/>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39"/>
      <c r="AL326" s="139"/>
      <c r="AM326" s="139"/>
      <c r="AN326" s="139"/>
      <c r="AO326" s="139"/>
      <c r="AP326" s="139"/>
      <c r="AQ326" s="139"/>
      <c r="AR326" s="139"/>
      <c r="AS326" s="139"/>
      <c r="AT326" s="139"/>
      <c r="AU326" s="139"/>
      <c r="AV326" s="139"/>
      <c r="AW326" s="139"/>
      <c r="AX326" s="139"/>
      <c r="AY326" s="139"/>
      <c r="AZ326" s="139"/>
      <c r="BA326" s="139"/>
      <c r="BB326" s="139"/>
      <c r="BC326" s="139"/>
      <c r="BD326" s="139"/>
      <c r="BE326" s="139"/>
      <c r="BF326" s="139"/>
      <c r="BG326" s="139"/>
      <c r="BH326" s="139"/>
      <c r="BI326" s="139"/>
      <c r="BJ326" s="139"/>
      <c r="BK326" s="139"/>
      <c r="BL326" s="139"/>
      <c r="BM326" s="139"/>
      <c r="BN326" s="139"/>
      <c r="BO326" s="139"/>
      <c r="BP326" s="139"/>
      <c r="BQ326" s="139"/>
      <c r="BR326" s="139"/>
      <c r="BS326" s="139"/>
      <c r="BT326" s="139"/>
      <c r="BU326" s="139"/>
      <c r="BV326" s="139"/>
      <c r="BW326" s="139"/>
      <c r="BX326" s="139"/>
      <c r="BY326" s="139"/>
      <c r="BZ326" s="139"/>
      <c r="CA326" s="139"/>
      <c r="CB326" s="139"/>
      <c r="CC326" s="139"/>
      <c r="CD326" s="139"/>
      <c r="CE326" s="139"/>
      <c r="CF326" s="139"/>
      <c r="CG326" s="139"/>
      <c r="CH326" s="139"/>
      <c r="CI326" s="139"/>
      <c r="CJ326" s="139"/>
      <c r="CK326" s="139"/>
      <c r="CL326" s="139"/>
      <c r="CM326" s="139"/>
      <c r="CN326" s="139"/>
      <c r="CO326" s="139"/>
      <c r="CP326" s="139"/>
      <c r="CQ326" s="139"/>
    </row>
    <row r="327" spans="1:95" ht="16.5" customHeight="1">
      <c r="A327" s="92"/>
      <c r="B327" s="92"/>
      <c r="C327" s="92"/>
      <c r="D327" s="92"/>
      <c r="E327" s="92"/>
      <c r="F327" s="92"/>
      <c r="G327" s="139"/>
      <c r="H327" s="167"/>
      <c r="I327" s="167"/>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39"/>
      <c r="AL327" s="139"/>
      <c r="AM327" s="139"/>
      <c r="AN327" s="139"/>
      <c r="AO327" s="139"/>
      <c r="AP327" s="139"/>
      <c r="AQ327" s="139"/>
      <c r="AR327" s="139"/>
      <c r="AS327" s="139"/>
      <c r="AT327" s="139"/>
      <c r="AU327" s="139"/>
      <c r="AV327" s="139"/>
      <c r="AW327" s="139"/>
      <c r="AX327" s="139"/>
      <c r="AY327" s="139"/>
      <c r="AZ327" s="139"/>
      <c r="BA327" s="139"/>
      <c r="BB327" s="139"/>
      <c r="BC327" s="139"/>
      <c r="BD327" s="139"/>
      <c r="BE327" s="139"/>
      <c r="BF327" s="139"/>
      <c r="BG327" s="139"/>
      <c r="BH327" s="139"/>
      <c r="BI327" s="139"/>
      <c r="BJ327" s="139"/>
      <c r="BK327" s="139"/>
      <c r="BL327" s="139"/>
      <c r="BM327" s="139"/>
      <c r="BN327" s="139"/>
      <c r="BO327" s="139"/>
      <c r="BP327" s="139"/>
      <c r="BQ327" s="139"/>
      <c r="BR327" s="139"/>
      <c r="BS327" s="139"/>
      <c r="BT327" s="139"/>
      <c r="BU327" s="139"/>
      <c r="BV327" s="139"/>
      <c r="BW327" s="139"/>
      <c r="BX327" s="139"/>
      <c r="BY327" s="139"/>
      <c r="BZ327" s="139"/>
      <c r="CA327" s="139"/>
      <c r="CB327" s="139"/>
      <c r="CC327" s="139"/>
      <c r="CD327" s="139"/>
      <c r="CE327" s="139"/>
      <c r="CF327" s="139"/>
      <c r="CG327" s="139"/>
      <c r="CH327" s="139"/>
      <c r="CI327" s="139"/>
      <c r="CJ327" s="139"/>
      <c r="CK327" s="139"/>
      <c r="CL327" s="139"/>
      <c r="CM327" s="139"/>
      <c r="CN327" s="139"/>
      <c r="CO327" s="139"/>
      <c r="CP327" s="139"/>
      <c r="CQ327" s="139"/>
    </row>
    <row r="328" spans="1:95" ht="16.5" customHeight="1">
      <c r="A328" s="92"/>
      <c r="B328" s="92"/>
      <c r="C328" s="92"/>
      <c r="D328" s="92"/>
      <c r="E328" s="92"/>
      <c r="F328" s="92"/>
      <c r="G328" s="139"/>
      <c r="H328" s="167"/>
      <c r="I328" s="167"/>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39"/>
      <c r="AL328" s="139"/>
      <c r="AM328" s="139"/>
      <c r="AN328" s="139"/>
      <c r="AO328" s="139"/>
      <c r="AP328" s="139"/>
      <c r="AQ328" s="139"/>
      <c r="AR328" s="139"/>
      <c r="AS328" s="139"/>
      <c r="AT328" s="139"/>
      <c r="AU328" s="139"/>
      <c r="AV328" s="139"/>
      <c r="AW328" s="139"/>
      <c r="AX328" s="139"/>
      <c r="AY328" s="139"/>
      <c r="AZ328" s="139"/>
      <c r="BA328" s="139"/>
      <c r="BB328" s="139"/>
      <c r="BC328" s="139"/>
      <c r="BD328" s="139"/>
      <c r="BE328" s="139"/>
      <c r="BF328" s="139"/>
      <c r="BG328" s="139"/>
      <c r="BH328" s="139"/>
      <c r="BI328" s="139"/>
      <c r="BJ328" s="139"/>
      <c r="BK328" s="139"/>
      <c r="BL328" s="139"/>
      <c r="BM328" s="139"/>
      <c r="BN328" s="139"/>
      <c r="BO328" s="139"/>
      <c r="BP328" s="139"/>
      <c r="BQ328" s="139"/>
      <c r="BR328" s="139"/>
      <c r="BS328" s="139"/>
      <c r="BT328" s="139"/>
      <c r="BU328" s="139"/>
      <c r="BV328" s="139"/>
      <c r="BW328" s="139"/>
      <c r="BX328" s="139"/>
      <c r="BY328" s="139"/>
      <c r="BZ328" s="139"/>
      <c r="CA328" s="139"/>
      <c r="CB328" s="139"/>
      <c r="CC328" s="139"/>
      <c r="CD328" s="139"/>
      <c r="CE328" s="139"/>
      <c r="CF328" s="139"/>
      <c r="CG328" s="139"/>
      <c r="CH328" s="139"/>
      <c r="CI328" s="139"/>
      <c r="CJ328" s="139"/>
      <c r="CK328" s="139"/>
      <c r="CL328" s="139"/>
      <c r="CM328" s="139"/>
      <c r="CN328" s="139"/>
      <c r="CO328" s="139"/>
      <c r="CP328" s="139"/>
      <c r="CQ328" s="139"/>
    </row>
    <row r="329" spans="1:95" ht="16.5" customHeight="1">
      <c r="A329" s="92"/>
      <c r="B329" s="92"/>
      <c r="C329" s="92"/>
      <c r="D329" s="92"/>
      <c r="E329" s="92"/>
      <c r="F329" s="92"/>
      <c r="G329" s="139"/>
      <c r="H329" s="167"/>
      <c r="I329" s="167"/>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39"/>
      <c r="AL329" s="139"/>
      <c r="AM329" s="139"/>
      <c r="AN329" s="139"/>
      <c r="AO329" s="139"/>
      <c r="AP329" s="139"/>
      <c r="AQ329" s="139"/>
      <c r="AR329" s="139"/>
      <c r="AS329" s="139"/>
      <c r="AT329" s="139"/>
      <c r="AU329" s="139"/>
      <c r="AV329" s="139"/>
      <c r="AW329" s="139"/>
      <c r="AX329" s="139"/>
      <c r="AY329" s="139"/>
      <c r="AZ329" s="139"/>
      <c r="BA329" s="139"/>
      <c r="BB329" s="139"/>
      <c r="BC329" s="139"/>
      <c r="BD329" s="139"/>
      <c r="BE329" s="139"/>
      <c r="BF329" s="139"/>
      <c r="BG329" s="139"/>
      <c r="BH329" s="139"/>
      <c r="BI329" s="139"/>
      <c r="BJ329" s="139"/>
      <c r="BK329" s="139"/>
      <c r="BL329" s="139"/>
      <c r="BM329" s="139"/>
      <c r="BN329" s="139"/>
      <c r="BO329" s="139"/>
      <c r="BP329" s="139"/>
      <c r="BQ329" s="139"/>
      <c r="BR329" s="139"/>
      <c r="BS329" s="139"/>
      <c r="BT329" s="139"/>
      <c r="BU329" s="139"/>
      <c r="BV329" s="139"/>
      <c r="BW329" s="139"/>
      <c r="BX329" s="139"/>
      <c r="BY329" s="139"/>
      <c r="BZ329" s="139"/>
      <c r="CA329" s="139"/>
      <c r="CB329" s="139"/>
      <c r="CC329" s="139"/>
      <c r="CD329" s="139"/>
      <c r="CE329" s="139"/>
      <c r="CF329" s="139"/>
      <c r="CG329" s="139"/>
      <c r="CH329" s="139"/>
      <c r="CI329" s="139"/>
      <c r="CJ329" s="139"/>
      <c r="CK329" s="139"/>
      <c r="CL329" s="139"/>
      <c r="CM329" s="139"/>
      <c r="CN329" s="139"/>
      <c r="CO329" s="139"/>
      <c r="CP329" s="139"/>
      <c r="CQ329" s="139"/>
    </row>
    <row r="330" spans="1:95" ht="16.5" customHeight="1">
      <c r="A330" s="92"/>
      <c r="B330" s="92"/>
      <c r="C330" s="92"/>
      <c r="D330" s="92"/>
      <c r="E330" s="92"/>
      <c r="F330" s="92"/>
      <c r="G330" s="139"/>
      <c r="H330" s="167"/>
      <c r="I330" s="167"/>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39"/>
      <c r="AL330" s="139"/>
      <c r="AM330" s="139"/>
      <c r="AN330" s="139"/>
      <c r="AO330" s="139"/>
      <c r="AP330" s="139"/>
      <c r="AQ330" s="139"/>
      <c r="AR330" s="139"/>
      <c r="AS330" s="139"/>
      <c r="AT330" s="139"/>
      <c r="AU330" s="139"/>
      <c r="AV330" s="139"/>
      <c r="AW330" s="139"/>
      <c r="AX330" s="139"/>
      <c r="AY330" s="139"/>
      <c r="AZ330" s="139"/>
      <c r="BA330" s="139"/>
      <c r="BB330" s="139"/>
      <c r="BC330" s="139"/>
      <c r="BD330" s="139"/>
      <c r="BE330" s="139"/>
      <c r="BF330" s="139"/>
      <c r="BG330" s="139"/>
      <c r="BH330" s="139"/>
      <c r="BI330" s="139"/>
      <c r="BJ330" s="139"/>
      <c r="BK330" s="139"/>
      <c r="BL330" s="139"/>
      <c r="BM330" s="139"/>
      <c r="BN330" s="139"/>
      <c r="BO330" s="139"/>
      <c r="BP330" s="139"/>
      <c r="BQ330" s="139"/>
      <c r="BR330" s="139"/>
      <c r="BS330" s="139"/>
      <c r="BT330" s="139"/>
      <c r="BU330" s="139"/>
      <c r="BV330" s="139"/>
      <c r="BW330" s="139"/>
      <c r="BX330" s="139"/>
      <c r="BY330" s="139"/>
      <c r="BZ330" s="139"/>
      <c r="CA330" s="139"/>
      <c r="CB330" s="139"/>
      <c r="CC330" s="139"/>
      <c r="CD330" s="139"/>
      <c r="CE330" s="139"/>
      <c r="CF330" s="139"/>
      <c r="CG330" s="139"/>
      <c r="CH330" s="139"/>
      <c r="CI330" s="139"/>
      <c r="CJ330" s="139"/>
      <c r="CK330" s="139"/>
      <c r="CL330" s="139"/>
      <c r="CM330" s="139"/>
      <c r="CN330" s="139"/>
      <c r="CO330" s="139"/>
      <c r="CP330" s="139"/>
      <c r="CQ330" s="139"/>
    </row>
    <row r="331" spans="1:95" ht="16.5" customHeight="1">
      <c r="A331" s="92"/>
      <c r="B331" s="92"/>
      <c r="C331" s="92"/>
      <c r="D331" s="92"/>
      <c r="E331" s="92"/>
      <c r="F331" s="92"/>
      <c r="G331" s="139"/>
      <c r="H331" s="167"/>
      <c r="I331" s="167"/>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c r="AH331" s="139"/>
      <c r="AI331" s="139"/>
      <c r="AJ331" s="139"/>
      <c r="AK331" s="139"/>
      <c r="AL331" s="139"/>
      <c r="AM331" s="139"/>
      <c r="AN331" s="139"/>
      <c r="AO331" s="139"/>
      <c r="AP331" s="139"/>
      <c r="AQ331" s="139"/>
      <c r="AR331" s="139"/>
      <c r="AS331" s="139"/>
      <c r="AT331" s="139"/>
      <c r="AU331" s="139"/>
      <c r="AV331" s="139"/>
      <c r="AW331" s="139"/>
      <c r="AX331" s="139"/>
      <c r="AY331" s="139"/>
      <c r="AZ331" s="139"/>
      <c r="BA331" s="139"/>
      <c r="BB331" s="139"/>
      <c r="BC331" s="139"/>
      <c r="BD331" s="139"/>
      <c r="BE331" s="139"/>
      <c r="BF331" s="139"/>
      <c r="BG331" s="139"/>
      <c r="BH331" s="139"/>
      <c r="BI331" s="139"/>
      <c r="BJ331" s="139"/>
      <c r="BK331" s="139"/>
      <c r="BL331" s="139"/>
      <c r="BM331" s="139"/>
      <c r="BN331" s="139"/>
      <c r="BO331" s="139"/>
      <c r="BP331" s="139"/>
      <c r="BQ331" s="139"/>
      <c r="BR331" s="139"/>
      <c r="BS331" s="139"/>
      <c r="BT331" s="139"/>
      <c r="BU331" s="139"/>
      <c r="BV331" s="139"/>
      <c r="BW331" s="139"/>
      <c r="BX331" s="139"/>
      <c r="BY331" s="139"/>
      <c r="BZ331" s="139"/>
      <c r="CA331" s="139"/>
      <c r="CB331" s="139"/>
      <c r="CC331" s="139"/>
      <c r="CD331" s="139"/>
      <c r="CE331" s="139"/>
      <c r="CF331" s="139"/>
      <c r="CG331" s="139"/>
      <c r="CH331" s="139"/>
      <c r="CI331" s="139"/>
      <c r="CJ331" s="139"/>
      <c r="CK331" s="139"/>
      <c r="CL331" s="139"/>
      <c r="CM331" s="139"/>
      <c r="CN331" s="139"/>
      <c r="CO331" s="139"/>
      <c r="CP331" s="139"/>
      <c r="CQ331" s="139"/>
    </row>
    <row r="332" spans="1:95" ht="16.5" customHeight="1">
      <c r="A332" s="92"/>
      <c r="B332" s="92"/>
      <c r="C332" s="92"/>
      <c r="D332" s="92"/>
      <c r="E332" s="92"/>
      <c r="F332" s="92"/>
      <c r="G332" s="139"/>
      <c r="H332" s="167"/>
      <c r="I332" s="167"/>
      <c r="J332" s="139"/>
      <c r="K332" s="139"/>
      <c r="L332" s="139"/>
      <c r="M332" s="139"/>
      <c r="N332" s="139"/>
      <c r="O332" s="139"/>
      <c r="P332" s="139"/>
      <c r="Q332" s="139"/>
      <c r="R332" s="139"/>
      <c r="S332" s="139"/>
      <c r="T332" s="139"/>
      <c r="U332" s="139"/>
      <c r="V332" s="139"/>
      <c r="W332" s="139"/>
      <c r="X332" s="139"/>
      <c r="Y332" s="139"/>
      <c r="Z332" s="139"/>
      <c r="AA332" s="139"/>
      <c r="AB332" s="139"/>
      <c r="AC332" s="139"/>
      <c r="AD332" s="139"/>
      <c r="AE332" s="139"/>
      <c r="AF332" s="139"/>
      <c r="AG332" s="139"/>
      <c r="AH332" s="139"/>
      <c r="AI332" s="139"/>
      <c r="AJ332" s="139"/>
      <c r="AK332" s="139"/>
      <c r="AL332" s="139"/>
      <c r="AM332" s="139"/>
      <c r="AN332" s="139"/>
      <c r="AO332" s="139"/>
      <c r="AP332" s="139"/>
      <c r="AQ332" s="139"/>
      <c r="AR332" s="139"/>
      <c r="AS332" s="139"/>
      <c r="AT332" s="139"/>
      <c r="AU332" s="139"/>
      <c r="AV332" s="139"/>
      <c r="AW332" s="139"/>
      <c r="AX332" s="139"/>
      <c r="AY332" s="139"/>
      <c r="AZ332" s="139"/>
      <c r="BA332" s="139"/>
      <c r="BB332" s="139"/>
      <c r="BC332" s="139"/>
      <c r="BD332" s="139"/>
      <c r="BE332" s="139"/>
      <c r="BF332" s="139"/>
      <c r="BG332" s="139"/>
      <c r="BH332" s="139"/>
      <c r="BI332" s="139"/>
      <c r="BJ332" s="139"/>
      <c r="BK332" s="139"/>
      <c r="BL332" s="139"/>
      <c r="BM332" s="139"/>
      <c r="BN332" s="139"/>
      <c r="BO332" s="139"/>
      <c r="BP332" s="139"/>
      <c r="BQ332" s="139"/>
      <c r="BR332" s="139"/>
      <c r="BS332" s="139"/>
      <c r="BT332" s="139"/>
      <c r="BU332" s="139"/>
      <c r="BV332" s="139"/>
      <c r="BW332" s="139"/>
      <c r="BX332" s="139"/>
      <c r="BY332" s="139"/>
      <c r="BZ332" s="139"/>
      <c r="CA332" s="139"/>
      <c r="CB332" s="139"/>
      <c r="CC332" s="139"/>
      <c r="CD332" s="139"/>
      <c r="CE332" s="139"/>
      <c r="CF332" s="139"/>
      <c r="CG332" s="139"/>
      <c r="CH332" s="139"/>
      <c r="CI332" s="139"/>
      <c r="CJ332" s="139"/>
      <c r="CK332" s="139"/>
      <c r="CL332" s="139"/>
      <c r="CM332" s="139"/>
      <c r="CN332" s="139"/>
      <c r="CO332" s="139"/>
      <c r="CP332" s="139"/>
      <c r="CQ332" s="139"/>
    </row>
    <row r="333" spans="1:95" ht="16.5" customHeight="1">
      <c r="A333" s="92"/>
      <c r="B333" s="92"/>
      <c r="C333" s="92"/>
      <c r="D333" s="92"/>
      <c r="E333" s="92"/>
      <c r="F333" s="92"/>
      <c r="G333" s="139"/>
      <c r="H333" s="167"/>
      <c r="I333" s="167"/>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c r="AG333" s="139"/>
      <c r="AH333" s="139"/>
      <c r="AI333" s="139"/>
      <c r="AJ333" s="139"/>
      <c r="AK333" s="139"/>
      <c r="AL333" s="139"/>
      <c r="AM333" s="139"/>
      <c r="AN333" s="139"/>
      <c r="AO333" s="139"/>
      <c r="AP333" s="139"/>
      <c r="AQ333" s="139"/>
      <c r="AR333" s="139"/>
      <c r="AS333" s="139"/>
      <c r="AT333" s="139"/>
      <c r="AU333" s="139"/>
      <c r="AV333" s="139"/>
      <c r="AW333" s="139"/>
      <c r="AX333" s="139"/>
      <c r="AY333" s="139"/>
      <c r="AZ333" s="139"/>
      <c r="BA333" s="139"/>
      <c r="BB333" s="139"/>
      <c r="BC333" s="139"/>
      <c r="BD333" s="139"/>
      <c r="BE333" s="139"/>
      <c r="BF333" s="139"/>
      <c r="BG333" s="139"/>
      <c r="BH333" s="139"/>
      <c r="BI333" s="139"/>
      <c r="BJ333" s="139"/>
      <c r="BK333" s="139"/>
      <c r="BL333" s="139"/>
      <c r="BM333" s="139"/>
      <c r="BN333" s="139"/>
      <c r="BO333" s="139"/>
      <c r="BP333" s="139"/>
      <c r="BQ333" s="139"/>
      <c r="BR333" s="139"/>
      <c r="BS333" s="139"/>
      <c r="BT333" s="139"/>
      <c r="BU333" s="139"/>
      <c r="BV333" s="139"/>
      <c r="BW333" s="139"/>
      <c r="BX333" s="139"/>
      <c r="BY333" s="139"/>
      <c r="BZ333" s="139"/>
      <c r="CA333" s="139"/>
      <c r="CB333" s="139"/>
      <c r="CC333" s="139"/>
      <c r="CD333" s="139"/>
      <c r="CE333" s="139"/>
      <c r="CF333" s="139"/>
      <c r="CG333" s="139"/>
      <c r="CH333" s="139"/>
      <c r="CI333" s="139"/>
      <c r="CJ333" s="139"/>
      <c r="CK333" s="139"/>
      <c r="CL333" s="139"/>
      <c r="CM333" s="139"/>
      <c r="CN333" s="139"/>
      <c r="CO333" s="139"/>
      <c r="CP333" s="139"/>
      <c r="CQ333" s="139"/>
    </row>
    <row r="334" spans="1:95" ht="16.5" customHeight="1">
      <c r="A334" s="92"/>
      <c r="B334" s="92"/>
      <c r="C334" s="92"/>
      <c r="D334" s="92"/>
      <c r="E334" s="92"/>
      <c r="F334" s="92"/>
      <c r="G334" s="139"/>
      <c r="H334" s="167"/>
      <c r="I334" s="167"/>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39"/>
      <c r="AL334" s="139"/>
      <c r="AM334" s="139"/>
      <c r="AN334" s="139"/>
      <c r="AO334" s="139"/>
      <c r="AP334" s="139"/>
      <c r="AQ334" s="139"/>
      <c r="AR334" s="139"/>
      <c r="AS334" s="139"/>
      <c r="AT334" s="139"/>
      <c r="AU334" s="139"/>
      <c r="AV334" s="139"/>
      <c r="AW334" s="139"/>
      <c r="AX334" s="139"/>
      <c r="AY334" s="139"/>
      <c r="AZ334" s="139"/>
      <c r="BA334" s="139"/>
      <c r="BB334" s="139"/>
      <c r="BC334" s="139"/>
      <c r="BD334" s="139"/>
      <c r="BE334" s="139"/>
      <c r="BF334" s="139"/>
      <c r="BG334" s="139"/>
      <c r="BH334" s="139"/>
      <c r="BI334" s="139"/>
      <c r="BJ334" s="139"/>
      <c r="BK334" s="139"/>
      <c r="BL334" s="139"/>
      <c r="BM334" s="139"/>
      <c r="BN334" s="139"/>
      <c r="BO334" s="139"/>
      <c r="BP334" s="139"/>
      <c r="BQ334" s="139"/>
      <c r="BR334" s="139"/>
      <c r="BS334" s="139"/>
      <c r="BT334" s="139"/>
      <c r="BU334" s="139"/>
      <c r="BV334" s="139"/>
      <c r="BW334" s="139"/>
      <c r="BX334" s="139"/>
      <c r="BY334" s="139"/>
      <c r="BZ334" s="139"/>
      <c r="CA334" s="139"/>
      <c r="CB334" s="139"/>
      <c r="CC334" s="139"/>
      <c r="CD334" s="139"/>
      <c r="CE334" s="139"/>
      <c r="CF334" s="139"/>
      <c r="CG334" s="139"/>
      <c r="CH334" s="139"/>
      <c r="CI334" s="139"/>
      <c r="CJ334" s="139"/>
      <c r="CK334" s="139"/>
      <c r="CL334" s="139"/>
      <c r="CM334" s="139"/>
      <c r="CN334" s="139"/>
      <c r="CO334" s="139"/>
      <c r="CP334" s="139"/>
      <c r="CQ334" s="139"/>
    </row>
    <row r="335" spans="1:95" ht="16.5" customHeight="1">
      <c r="A335" s="92"/>
      <c r="B335" s="92"/>
      <c r="C335" s="92"/>
      <c r="D335" s="92"/>
      <c r="E335" s="92"/>
      <c r="F335" s="92"/>
      <c r="G335" s="139"/>
      <c r="H335" s="167"/>
      <c r="I335" s="167"/>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39"/>
      <c r="AL335" s="139"/>
      <c r="AM335" s="139"/>
      <c r="AN335" s="139"/>
      <c r="AO335" s="139"/>
      <c r="AP335" s="139"/>
      <c r="AQ335" s="139"/>
      <c r="AR335" s="139"/>
      <c r="AS335" s="139"/>
      <c r="AT335" s="139"/>
      <c r="AU335" s="139"/>
      <c r="AV335" s="139"/>
      <c r="AW335" s="139"/>
      <c r="AX335" s="139"/>
      <c r="AY335" s="139"/>
      <c r="AZ335" s="139"/>
      <c r="BA335" s="139"/>
      <c r="BB335" s="139"/>
      <c r="BC335" s="139"/>
      <c r="BD335" s="139"/>
      <c r="BE335" s="139"/>
      <c r="BF335" s="139"/>
      <c r="BG335" s="139"/>
      <c r="BH335" s="139"/>
      <c r="BI335" s="139"/>
      <c r="BJ335" s="139"/>
      <c r="BK335" s="139"/>
      <c r="BL335" s="139"/>
      <c r="BM335" s="139"/>
      <c r="BN335" s="139"/>
      <c r="BO335" s="139"/>
      <c r="BP335" s="139"/>
      <c r="BQ335" s="139"/>
      <c r="BR335" s="139"/>
      <c r="BS335" s="139"/>
      <c r="BT335" s="139"/>
      <c r="BU335" s="139"/>
      <c r="BV335" s="139"/>
      <c r="BW335" s="139"/>
      <c r="BX335" s="139"/>
      <c r="BY335" s="139"/>
      <c r="BZ335" s="139"/>
      <c r="CA335" s="139"/>
      <c r="CB335" s="139"/>
      <c r="CC335" s="139"/>
      <c r="CD335" s="139"/>
      <c r="CE335" s="139"/>
      <c r="CF335" s="139"/>
      <c r="CG335" s="139"/>
      <c r="CH335" s="139"/>
      <c r="CI335" s="139"/>
      <c r="CJ335" s="139"/>
      <c r="CK335" s="139"/>
      <c r="CL335" s="139"/>
      <c r="CM335" s="139"/>
      <c r="CN335" s="139"/>
      <c r="CO335" s="139"/>
      <c r="CP335" s="139"/>
      <c r="CQ335" s="139"/>
    </row>
    <row r="336" spans="1:95" ht="16.5" customHeight="1">
      <c r="A336" s="92"/>
      <c r="B336" s="92"/>
      <c r="C336" s="92"/>
      <c r="D336" s="92"/>
      <c r="E336" s="92"/>
      <c r="F336" s="92"/>
      <c r="G336" s="139"/>
      <c r="H336" s="167"/>
      <c r="I336" s="167"/>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39"/>
      <c r="AL336" s="139"/>
      <c r="AM336" s="139"/>
      <c r="AN336" s="139"/>
      <c r="AO336" s="139"/>
      <c r="AP336" s="139"/>
      <c r="AQ336" s="139"/>
      <c r="AR336" s="139"/>
      <c r="AS336" s="139"/>
      <c r="AT336" s="139"/>
      <c r="AU336" s="139"/>
      <c r="AV336" s="139"/>
      <c r="AW336" s="139"/>
      <c r="AX336" s="139"/>
      <c r="AY336" s="139"/>
      <c r="AZ336" s="139"/>
      <c r="BA336" s="139"/>
      <c r="BB336" s="139"/>
      <c r="BC336" s="139"/>
      <c r="BD336" s="139"/>
      <c r="BE336" s="139"/>
      <c r="BF336" s="139"/>
      <c r="BG336" s="139"/>
      <c r="BH336" s="139"/>
      <c r="BI336" s="139"/>
      <c r="BJ336" s="139"/>
      <c r="BK336" s="139"/>
      <c r="BL336" s="139"/>
      <c r="BM336" s="139"/>
      <c r="BN336" s="139"/>
      <c r="BO336" s="139"/>
      <c r="BP336" s="139"/>
      <c r="BQ336" s="139"/>
      <c r="BR336" s="139"/>
      <c r="BS336" s="139"/>
      <c r="BT336" s="139"/>
      <c r="BU336" s="139"/>
      <c r="BV336" s="139"/>
      <c r="BW336" s="139"/>
      <c r="BX336" s="139"/>
      <c r="BY336" s="139"/>
      <c r="BZ336" s="139"/>
      <c r="CA336" s="139"/>
      <c r="CB336" s="139"/>
      <c r="CC336" s="139"/>
      <c r="CD336" s="139"/>
      <c r="CE336" s="139"/>
      <c r="CF336" s="139"/>
      <c r="CG336" s="139"/>
      <c r="CH336" s="139"/>
      <c r="CI336" s="139"/>
      <c r="CJ336" s="139"/>
      <c r="CK336" s="139"/>
      <c r="CL336" s="139"/>
      <c r="CM336" s="139"/>
      <c r="CN336" s="139"/>
      <c r="CO336" s="139"/>
      <c r="CP336" s="139"/>
      <c r="CQ336" s="139"/>
    </row>
    <row r="337" spans="1:95" ht="16.5" customHeight="1">
      <c r="A337" s="92"/>
      <c r="B337" s="92"/>
      <c r="C337" s="92"/>
      <c r="D337" s="92"/>
      <c r="E337" s="92"/>
      <c r="F337" s="92"/>
      <c r="G337" s="139"/>
      <c r="H337" s="167"/>
      <c r="I337" s="167"/>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39"/>
      <c r="AL337" s="139"/>
      <c r="AM337" s="139"/>
      <c r="AN337" s="139"/>
      <c r="AO337" s="139"/>
      <c r="AP337" s="139"/>
      <c r="AQ337" s="139"/>
      <c r="AR337" s="139"/>
      <c r="AS337" s="139"/>
      <c r="AT337" s="139"/>
      <c r="AU337" s="139"/>
      <c r="AV337" s="139"/>
      <c r="AW337" s="139"/>
      <c r="AX337" s="139"/>
      <c r="AY337" s="139"/>
      <c r="AZ337" s="139"/>
      <c r="BA337" s="139"/>
      <c r="BB337" s="139"/>
      <c r="BC337" s="139"/>
      <c r="BD337" s="139"/>
      <c r="BE337" s="139"/>
      <c r="BF337" s="139"/>
      <c r="BG337" s="139"/>
      <c r="BH337" s="139"/>
      <c r="BI337" s="139"/>
      <c r="BJ337" s="139"/>
      <c r="BK337" s="139"/>
      <c r="BL337" s="139"/>
      <c r="BM337" s="139"/>
      <c r="BN337" s="139"/>
      <c r="BO337" s="139"/>
      <c r="BP337" s="139"/>
      <c r="BQ337" s="139"/>
      <c r="BR337" s="139"/>
      <c r="BS337" s="139"/>
      <c r="BT337" s="139"/>
      <c r="BU337" s="139"/>
      <c r="BV337" s="139"/>
      <c r="BW337" s="139"/>
      <c r="BX337" s="139"/>
      <c r="BY337" s="139"/>
      <c r="BZ337" s="139"/>
      <c r="CA337" s="139"/>
      <c r="CB337" s="139"/>
      <c r="CC337" s="139"/>
      <c r="CD337" s="139"/>
      <c r="CE337" s="139"/>
      <c r="CF337" s="139"/>
      <c r="CG337" s="139"/>
      <c r="CH337" s="139"/>
      <c r="CI337" s="139"/>
      <c r="CJ337" s="139"/>
      <c r="CK337" s="139"/>
      <c r="CL337" s="139"/>
      <c r="CM337" s="139"/>
      <c r="CN337" s="139"/>
      <c r="CO337" s="139"/>
      <c r="CP337" s="139"/>
      <c r="CQ337" s="139"/>
    </row>
    <row r="338" spans="1:95" ht="16.5" customHeight="1">
      <c r="A338" s="92"/>
      <c r="B338" s="92"/>
      <c r="C338" s="92"/>
      <c r="D338" s="92"/>
      <c r="E338" s="92"/>
      <c r="F338" s="92"/>
      <c r="G338" s="139"/>
      <c r="H338" s="167"/>
      <c r="I338" s="167"/>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39"/>
      <c r="AL338" s="139"/>
      <c r="AM338" s="139"/>
      <c r="AN338" s="139"/>
      <c r="AO338" s="139"/>
      <c r="AP338" s="139"/>
      <c r="AQ338" s="139"/>
      <c r="AR338" s="139"/>
      <c r="AS338" s="139"/>
      <c r="AT338" s="139"/>
      <c r="AU338" s="139"/>
      <c r="AV338" s="139"/>
      <c r="AW338" s="139"/>
      <c r="AX338" s="139"/>
      <c r="AY338" s="139"/>
      <c r="AZ338" s="139"/>
      <c r="BA338" s="139"/>
      <c r="BB338" s="139"/>
      <c r="BC338" s="139"/>
      <c r="BD338" s="139"/>
      <c r="BE338" s="139"/>
      <c r="BF338" s="139"/>
      <c r="BG338" s="139"/>
      <c r="BH338" s="139"/>
      <c r="BI338" s="139"/>
      <c r="BJ338" s="139"/>
      <c r="BK338" s="139"/>
      <c r="BL338" s="139"/>
      <c r="BM338" s="139"/>
      <c r="BN338" s="139"/>
      <c r="BO338" s="139"/>
      <c r="BP338" s="139"/>
      <c r="BQ338" s="139"/>
      <c r="BR338" s="139"/>
      <c r="BS338" s="139"/>
      <c r="BT338" s="139"/>
      <c r="BU338" s="139"/>
      <c r="BV338" s="139"/>
      <c r="BW338" s="139"/>
      <c r="BX338" s="139"/>
      <c r="BY338" s="139"/>
      <c r="BZ338" s="139"/>
      <c r="CA338" s="139"/>
      <c r="CB338" s="139"/>
      <c r="CC338" s="139"/>
      <c r="CD338" s="139"/>
      <c r="CE338" s="139"/>
      <c r="CF338" s="139"/>
      <c r="CG338" s="139"/>
      <c r="CH338" s="139"/>
      <c r="CI338" s="139"/>
      <c r="CJ338" s="139"/>
      <c r="CK338" s="139"/>
      <c r="CL338" s="139"/>
      <c r="CM338" s="139"/>
      <c r="CN338" s="139"/>
      <c r="CO338" s="139"/>
      <c r="CP338" s="139"/>
      <c r="CQ338" s="139"/>
    </row>
    <row r="339" spans="1:95" ht="16.5" customHeight="1">
      <c r="A339" s="92"/>
      <c r="B339" s="92"/>
      <c r="C339" s="92"/>
      <c r="D339" s="92"/>
      <c r="E339" s="92"/>
      <c r="F339" s="92"/>
      <c r="G339" s="139"/>
      <c r="H339" s="167"/>
      <c r="I339" s="167"/>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39"/>
      <c r="AL339" s="139"/>
      <c r="AM339" s="139"/>
      <c r="AN339" s="139"/>
      <c r="AO339" s="139"/>
      <c r="AP339" s="139"/>
      <c r="AQ339" s="139"/>
      <c r="AR339" s="139"/>
      <c r="AS339" s="139"/>
      <c r="AT339" s="139"/>
      <c r="AU339" s="139"/>
      <c r="AV339" s="139"/>
      <c r="AW339" s="139"/>
      <c r="AX339" s="139"/>
      <c r="AY339" s="139"/>
      <c r="AZ339" s="139"/>
      <c r="BA339" s="139"/>
      <c r="BB339" s="139"/>
      <c r="BC339" s="139"/>
      <c r="BD339" s="139"/>
      <c r="BE339" s="139"/>
      <c r="BF339" s="139"/>
      <c r="BG339" s="139"/>
      <c r="BH339" s="139"/>
      <c r="BI339" s="139"/>
      <c r="BJ339" s="139"/>
      <c r="BK339" s="139"/>
      <c r="BL339" s="139"/>
      <c r="BM339" s="139"/>
      <c r="BN339" s="139"/>
      <c r="BO339" s="139"/>
      <c r="BP339" s="139"/>
      <c r="BQ339" s="139"/>
      <c r="BR339" s="139"/>
      <c r="BS339" s="139"/>
      <c r="BT339" s="139"/>
      <c r="BU339" s="139"/>
      <c r="BV339" s="139"/>
      <c r="BW339" s="139"/>
      <c r="BX339" s="139"/>
      <c r="BY339" s="139"/>
      <c r="BZ339" s="139"/>
      <c r="CA339" s="139"/>
      <c r="CB339" s="139"/>
      <c r="CC339" s="139"/>
      <c r="CD339" s="139"/>
      <c r="CE339" s="139"/>
      <c r="CF339" s="139"/>
      <c r="CG339" s="139"/>
      <c r="CH339" s="139"/>
      <c r="CI339" s="139"/>
      <c r="CJ339" s="139"/>
      <c r="CK339" s="139"/>
      <c r="CL339" s="139"/>
      <c r="CM339" s="139"/>
      <c r="CN339" s="139"/>
      <c r="CO339" s="139"/>
      <c r="CP339" s="139"/>
      <c r="CQ339" s="139"/>
    </row>
    <row r="340" spans="1:95" ht="16.5" customHeight="1">
      <c r="A340" s="92"/>
      <c r="B340" s="92"/>
      <c r="C340" s="92"/>
      <c r="D340" s="92"/>
      <c r="E340" s="92"/>
      <c r="F340" s="92"/>
      <c r="G340" s="139"/>
      <c r="H340" s="167"/>
      <c r="I340" s="167"/>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39"/>
      <c r="AL340" s="139"/>
      <c r="AM340" s="139"/>
      <c r="AN340" s="139"/>
      <c r="AO340" s="139"/>
      <c r="AP340" s="139"/>
      <c r="AQ340" s="139"/>
      <c r="AR340" s="139"/>
      <c r="AS340" s="139"/>
      <c r="AT340" s="139"/>
      <c r="AU340" s="139"/>
      <c r="AV340" s="139"/>
      <c r="AW340" s="139"/>
      <c r="AX340" s="139"/>
      <c r="AY340" s="139"/>
      <c r="AZ340" s="139"/>
      <c r="BA340" s="139"/>
      <c r="BB340" s="139"/>
      <c r="BC340" s="139"/>
      <c r="BD340" s="139"/>
      <c r="BE340" s="139"/>
      <c r="BF340" s="139"/>
      <c r="BG340" s="139"/>
      <c r="BH340" s="139"/>
      <c r="BI340" s="139"/>
      <c r="BJ340" s="139"/>
      <c r="BK340" s="139"/>
      <c r="BL340" s="139"/>
      <c r="BM340" s="139"/>
      <c r="BN340" s="139"/>
      <c r="BO340" s="139"/>
      <c r="BP340" s="139"/>
      <c r="BQ340" s="139"/>
      <c r="BR340" s="139"/>
      <c r="BS340" s="139"/>
      <c r="BT340" s="139"/>
      <c r="BU340" s="139"/>
      <c r="BV340" s="139"/>
      <c r="BW340" s="139"/>
      <c r="BX340" s="139"/>
      <c r="BY340" s="139"/>
      <c r="BZ340" s="139"/>
      <c r="CA340" s="139"/>
      <c r="CB340" s="139"/>
      <c r="CC340" s="139"/>
      <c r="CD340" s="139"/>
      <c r="CE340" s="139"/>
      <c r="CF340" s="139"/>
      <c r="CG340" s="139"/>
      <c r="CH340" s="139"/>
      <c r="CI340" s="139"/>
      <c r="CJ340" s="139"/>
      <c r="CK340" s="139"/>
      <c r="CL340" s="139"/>
      <c r="CM340" s="139"/>
      <c r="CN340" s="139"/>
      <c r="CO340" s="139"/>
      <c r="CP340" s="139"/>
      <c r="CQ340" s="139"/>
    </row>
    <row r="341" spans="1:95" ht="16.5" customHeight="1">
      <c r="A341" s="92"/>
      <c r="B341" s="92"/>
      <c r="C341" s="92"/>
      <c r="D341" s="92"/>
      <c r="E341" s="92"/>
      <c r="F341" s="92"/>
      <c r="G341" s="139"/>
      <c r="H341" s="167"/>
      <c r="I341" s="167"/>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39"/>
      <c r="AL341" s="139"/>
      <c r="AM341" s="139"/>
      <c r="AN341" s="139"/>
      <c r="AO341" s="139"/>
      <c r="AP341" s="139"/>
      <c r="AQ341" s="139"/>
      <c r="AR341" s="139"/>
      <c r="AS341" s="139"/>
      <c r="AT341" s="139"/>
      <c r="AU341" s="139"/>
      <c r="AV341" s="139"/>
      <c r="AW341" s="139"/>
      <c r="AX341" s="139"/>
      <c r="AY341" s="139"/>
      <c r="AZ341" s="139"/>
      <c r="BA341" s="139"/>
      <c r="BB341" s="139"/>
      <c r="BC341" s="139"/>
      <c r="BD341" s="139"/>
      <c r="BE341" s="139"/>
      <c r="BF341" s="139"/>
      <c r="BG341" s="139"/>
      <c r="BH341" s="139"/>
      <c r="BI341" s="139"/>
      <c r="BJ341" s="139"/>
      <c r="BK341" s="139"/>
      <c r="BL341" s="139"/>
      <c r="BM341" s="139"/>
      <c r="BN341" s="139"/>
      <c r="BO341" s="139"/>
      <c r="BP341" s="139"/>
      <c r="BQ341" s="139"/>
      <c r="BR341" s="139"/>
      <c r="BS341" s="139"/>
      <c r="BT341" s="139"/>
      <c r="BU341" s="139"/>
      <c r="BV341" s="139"/>
      <c r="BW341" s="139"/>
      <c r="BX341" s="139"/>
      <c r="BY341" s="139"/>
      <c r="BZ341" s="139"/>
      <c r="CA341" s="139"/>
      <c r="CB341" s="139"/>
      <c r="CC341" s="139"/>
      <c r="CD341" s="139"/>
      <c r="CE341" s="139"/>
      <c r="CF341" s="139"/>
      <c r="CG341" s="139"/>
      <c r="CH341" s="139"/>
      <c r="CI341" s="139"/>
      <c r="CJ341" s="139"/>
      <c r="CK341" s="139"/>
      <c r="CL341" s="139"/>
      <c r="CM341" s="139"/>
      <c r="CN341" s="139"/>
      <c r="CO341" s="139"/>
      <c r="CP341" s="139"/>
      <c r="CQ341" s="139"/>
    </row>
    <row r="342" spans="1:95" ht="16.5" customHeight="1">
      <c r="A342" s="92"/>
      <c r="B342" s="92"/>
      <c r="C342" s="92"/>
      <c r="D342" s="92"/>
      <c r="E342" s="92"/>
      <c r="F342" s="92"/>
      <c r="G342" s="139"/>
      <c r="H342" s="167"/>
      <c r="I342" s="167"/>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39"/>
      <c r="AL342" s="139"/>
      <c r="AM342" s="139"/>
      <c r="AN342" s="139"/>
      <c r="AO342" s="139"/>
      <c r="AP342" s="139"/>
      <c r="AQ342" s="139"/>
      <c r="AR342" s="139"/>
      <c r="AS342" s="139"/>
      <c r="AT342" s="139"/>
      <c r="AU342" s="139"/>
      <c r="AV342" s="139"/>
      <c r="AW342" s="139"/>
      <c r="AX342" s="139"/>
      <c r="AY342" s="139"/>
      <c r="AZ342" s="139"/>
      <c r="BA342" s="139"/>
      <c r="BB342" s="139"/>
      <c r="BC342" s="139"/>
      <c r="BD342" s="139"/>
      <c r="BE342" s="139"/>
      <c r="BF342" s="139"/>
      <c r="BG342" s="139"/>
      <c r="BH342" s="139"/>
      <c r="BI342" s="139"/>
      <c r="BJ342" s="139"/>
      <c r="BK342" s="139"/>
      <c r="BL342" s="139"/>
      <c r="BM342" s="139"/>
      <c r="BN342" s="139"/>
      <c r="BO342" s="139"/>
      <c r="BP342" s="139"/>
      <c r="BQ342" s="139"/>
      <c r="BR342" s="139"/>
      <c r="BS342" s="139"/>
      <c r="BT342" s="139"/>
      <c r="BU342" s="139"/>
      <c r="BV342" s="139"/>
      <c r="BW342" s="139"/>
      <c r="BX342" s="139"/>
      <c r="BY342" s="139"/>
      <c r="BZ342" s="139"/>
      <c r="CA342" s="139"/>
      <c r="CB342" s="139"/>
      <c r="CC342" s="139"/>
      <c r="CD342" s="139"/>
      <c r="CE342" s="139"/>
      <c r="CF342" s="139"/>
      <c r="CG342" s="139"/>
      <c r="CH342" s="139"/>
      <c r="CI342" s="139"/>
      <c r="CJ342" s="139"/>
      <c r="CK342" s="139"/>
      <c r="CL342" s="139"/>
      <c r="CM342" s="139"/>
      <c r="CN342" s="139"/>
      <c r="CO342" s="139"/>
      <c r="CP342" s="139"/>
      <c r="CQ342" s="139"/>
    </row>
    <row r="343" spans="1:95" ht="16.5" customHeight="1">
      <c r="A343" s="92"/>
      <c r="B343" s="92"/>
      <c r="C343" s="92"/>
      <c r="D343" s="92"/>
      <c r="E343" s="92"/>
      <c r="F343" s="92"/>
      <c r="G343" s="139"/>
      <c r="H343" s="167"/>
      <c r="I343" s="167"/>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39"/>
      <c r="AL343" s="139"/>
      <c r="AM343" s="139"/>
      <c r="AN343" s="139"/>
      <c r="AO343" s="139"/>
      <c r="AP343" s="139"/>
      <c r="AQ343" s="139"/>
      <c r="AR343" s="139"/>
      <c r="AS343" s="139"/>
      <c r="AT343" s="139"/>
      <c r="AU343" s="139"/>
      <c r="AV343" s="139"/>
      <c r="AW343" s="139"/>
      <c r="AX343" s="139"/>
      <c r="AY343" s="139"/>
      <c r="AZ343" s="139"/>
      <c r="BA343" s="139"/>
      <c r="BB343" s="139"/>
      <c r="BC343" s="139"/>
      <c r="BD343" s="139"/>
      <c r="BE343" s="139"/>
      <c r="BF343" s="139"/>
      <c r="BG343" s="139"/>
      <c r="BH343" s="139"/>
      <c r="BI343" s="139"/>
      <c r="BJ343" s="139"/>
      <c r="BK343" s="139"/>
      <c r="BL343" s="139"/>
      <c r="BM343" s="139"/>
      <c r="BN343" s="139"/>
      <c r="BO343" s="139"/>
      <c r="BP343" s="139"/>
      <c r="BQ343" s="139"/>
      <c r="BR343" s="139"/>
      <c r="BS343" s="139"/>
      <c r="BT343" s="139"/>
      <c r="BU343" s="139"/>
      <c r="BV343" s="139"/>
      <c r="BW343" s="139"/>
      <c r="BX343" s="139"/>
      <c r="BY343" s="139"/>
      <c r="BZ343" s="139"/>
      <c r="CA343" s="139"/>
      <c r="CB343" s="139"/>
      <c r="CC343" s="139"/>
      <c r="CD343" s="139"/>
      <c r="CE343" s="139"/>
      <c r="CF343" s="139"/>
      <c r="CG343" s="139"/>
      <c r="CH343" s="139"/>
      <c r="CI343" s="139"/>
      <c r="CJ343" s="139"/>
      <c r="CK343" s="139"/>
      <c r="CL343" s="139"/>
      <c r="CM343" s="139"/>
      <c r="CN343" s="139"/>
      <c r="CO343" s="139"/>
      <c r="CP343" s="139"/>
      <c r="CQ343" s="139"/>
    </row>
    <row r="344" spans="1:95" ht="16.5" customHeight="1">
      <c r="A344" s="92"/>
      <c r="B344" s="92"/>
      <c r="C344" s="92"/>
      <c r="D344" s="92"/>
      <c r="E344" s="92"/>
      <c r="F344" s="92"/>
      <c r="G344" s="139"/>
      <c r="H344" s="167"/>
      <c r="I344" s="167"/>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39"/>
      <c r="AL344" s="139"/>
      <c r="AM344" s="139"/>
      <c r="AN344" s="139"/>
      <c r="AO344" s="139"/>
      <c r="AP344" s="139"/>
      <c r="AQ344" s="139"/>
      <c r="AR344" s="139"/>
      <c r="AS344" s="139"/>
      <c r="AT344" s="139"/>
      <c r="AU344" s="139"/>
      <c r="AV344" s="139"/>
      <c r="AW344" s="139"/>
      <c r="AX344" s="139"/>
      <c r="AY344" s="139"/>
      <c r="AZ344" s="139"/>
      <c r="BA344" s="139"/>
      <c r="BB344" s="139"/>
      <c r="BC344" s="139"/>
      <c r="BD344" s="139"/>
      <c r="BE344" s="139"/>
      <c r="BF344" s="139"/>
      <c r="BG344" s="139"/>
      <c r="BH344" s="139"/>
      <c r="BI344" s="139"/>
      <c r="BJ344" s="139"/>
      <c r="BK344" s="139"/>
      <c r="BL344" s="139"/>
      <c r="BM344" s="139"/>
      <c r="BN344" s="139"/>
      <c r="BO344" s="139"/>
      <c r="BP344" s="139"/>
      <c r="BQ344" s="139"/>
      <c r="BR344" s="139"/>
      <c r="BS344" s="139"/>
      <c r="BT344" s="139"/>
      <c r="BU344" s="139"/>
      <c r="BV344" s="139"/>
      <c r="BW344" s="139"/>
      <c r="BX344" s="139"/>
      <c r="BY344" s="139"/>
      <c r="BZ344" s="139"/>
      <c r="CA344" s="139"/>
      <c r="CB344" s="139"/>
      <c r="CC344" s="139"/>
      <c r="CD344" s="139"/>
      <c r="CE344" s="139"/>
      <c r="CF344" s="139"/>
      <c r="CG344" s="139"/>
      <c r="CH344" s="139"/>
      <c r="CI344" s="139"/>
      <c r="CJ344" s="139"/>
      <c r="CK344" s="139"/>
      <c r="CL344" s="139"/>
      <c r="CM344" s="139"/>
      <c r="CN344" s="139"/>
      <c r="CO344" s="139"/>
      <c r="CP344" s="139"/>
      <c r="CQ344" s="139"/>
    </row>
    <row r="345" spans="1:95" ht="16.5" customHeight="1">
      <c r="A345" s="92"/>
      <c r="B345" s="92"/>
      <c r="C345" s="92"/>
      <c r="D345" s="92"/>
      <c r="E345" s="92"/>
      <c r="F345" s="92"/>
      <c r="G345" s="139"/>
      <c r="H345" s="167"/>
      <c r="I345" s="167"/>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39"/>
      <c r="AL345" s="139"/>
      <c r="AM345" s="139"/>
      <c r="AN345" s="139"/>
      <c r="AO345" s="139"/>
      <c r="AP345" s="139"/>
      <c r="AQ345" s="139"/>
      <c r="AR345" s="139"/>
      <c r="AS345" s="139"/>
      <c r="AT345" s="139"/>
      <c r="AU345" s="139"/>
      <c r="AV345" s="139"/>
      <c r="AW345" s="139"/>
      <c r="AX345" s="139"/>
      <c r="AY345" s="139"/>
      <c r="AZ345" s="139"/>
      <c r="BA345" s="139"/>
      <c r="BB345" s="139"/>
      <c r="BC345" s="139"/>
      <c r="BD345" s="139"/>
      <c r="BE345" s="139"/>
      <c r="BF345" s="139"/>
      <c r="BG345" s="139"/>
      <c r="BH345" s="139"/>
      <c r="BI345" s="139"/>
      <c r="BJ345" s="139"/>
      <c r="BK345" s="139"/>
      <c r="BL345" s="139"/>
      <c r="BM345" s="139"/>
      <c r="BN345" s="139"/>
      <c r="BO345" s="139"/>
      <c r="BP345" s="139"/>
      <c r="BQ345" s="139"/>
      <c r="BR345" s="139"/>
      <c r="BS345" s="139"/>
      <c r="BT345" s="139"/>
      <c r="BU345" s="139"/>
      <c r="BV345" s="139"/>
      <c r="BW345" s="139"/>
      <c r="BX345" s="139"/>
      <c r="BY345" s="139"/>
      <c r="BZ345" s="139"/>
      <c r="CA345" s="139"/>
      <c r="CB345" s="139"/>
      <c r="CC345" s="139"/>
      <c r="CD345" s="139"/>
      <c r="CE345" s="139"/>
      <c r="CF345" s="139"/>
      <c r="CG345" s="139"/>
      <c r="CH345" s="139"/>
      <c r="CI345" s="139"/>
      <c r="CJ345" s="139"/>
      <c r="CK345" s="139"/>
      <c r="CL345" s="139"/>
      <c r="CM345" s="139"/>
      <c r="CN345" s="139"/>
      <c r="CO345" s="139"/>
      <c r="CP345" s="139"/>
      <c r="CQ345" s="139"/>
    </row>
    <row r="346" spans="1:95" ht="16.5" customHeight="1">
      <c r="A346" s="92"/>
      <c r="B346" s="92"/>
      <c r="C346" s="92"/>
      <c r="D346" s="92"/>
      <c r="E346" s="92"/>
      <c r="F346" s="92"/>
      <c r="G346" s="139"/>
      <c r="H346" s="167"/>
      <c r="I346" s="167"/>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39"/>
      <c r="AL346" s="139"/>
      <c r="AM346" s="139"/>
      <c r="AN346" s="139"/>
      <c r="AO346" s="139"/>
      <c r="AP346" s="139"/>
      <c r="AQ346" s="139"/>
      <c r="AR346" s="139"/>
      <c r="AS346" s="139"/>
      <c r="AT346" s="139"/>
      <c r="AU346" s="139"/>
      <c r="AV346" s="139"/>
      <c r="AW346" s="139"/>
      <c r="AX346" s="139"/>
      <c r="AY346" s="139"/>
      <c r="AZ346" s="139"/>
      <c r="BA346" s="139"/>
      <c r="BB346" s="139"/>
      <c r="BC346" s="139"/>
      <c r="BD346" s="139"/>
      <c r="BE346" s="139"/>
      <c r="BF346" s="139"/>
      <c r="BG346" s="139"/>
      <c r="BH346" s="139"/>
      <c r="BI346" s="139"/>
      <c r="BJ346" s="139"/>
      <c r="BK346" s="139"/>
      <c r="BL346" s="139"/>
      <c r="BM346" s="139"/>
      <c r="BN346" s="139"/>
      <c r="BO346" s="139"/>
      <c r="BP346" s="139"/>
      <c r="BQ346" s="139"/>
      <c r="BR346" s="139"/>
      <c r="BS346" s="139"/>
      <c r="BT346" s="139"/>
      <c r="BU346" s="139"/>
      <c r="BV346" s="139"/>
      <c r="BW346" s="139"/>
      <c r="BX346" s="139"/>
      <c r="BY346" s="139"/>
      <c r="BZ346" s="139"/>
      <c r="CA346" s="139"/>
      <c r="CB346" s="139"/>
      <c r="CC346" s="139"/>
      <c r="CD346" s="139"/>
      <c r="CE346" s="139"/>
      <c r="CF346" s="139"/>
      <c r="CG346" s="139"/>
      <c r="CH346" s="139"/>
      <c r="CI346" s="139"/>
      <c r="CJ346" s="139"/>
      <c r="CK346" s="139"/>
      <c r="CL346" s="139"/>
      <c r="CM346" s="139"/>
      <c r="CN346" s="139"/>
      <c r="CO346" s="139"/>
      <c r="CP346" s="139"/>
      <c r="CQ346" s="139"/>
    </row>
    <row r="347" spans="1:95" ht="16.5" customHeight="1">
      <c r="A347" s="92"/>
      <c r="B347" s="92"/>
      <c r="C347" s="92"/>
      <c r="D347" s="92"/>
      <c r="E347" s="92"/>
      <c r="F347" s="92"/>
      <c r="G347" s="139"/>
      <c r="H347" s="167"/>
      <c r="I347" s="167"/>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39"/>
      <c r="AL347" s="139"/>
      <c r="AM347" s="139"/>
      <c r="AN347" s="139"/>
      <c r="AO347" s="139"/>
      <c r="AP347" s="139"/>
      <c r="AQ347" s="139"/>
      <c r="AR347" s="139"/>
      <c r="AS347" s="139"/>
      <c r="AT347" s="139"/>
      <c r="AU347" s="139"/>
      <c r="AV347" s="139"/>
      <c r="AW347" s="139"/>
      <c r="AX347" s="139"/>
      <c r="AY347" s="139"/>
      <c r="AZ347" s="139"/>
      <c r="BA347" s="139"/>
      <c r="BB347" s="139"/>
      <c r="BC347" s="139"/>
      <c r="BD347" s="139"/>
      <c r="BE347" s="139"/>
      <c r="BF347" s="139"/>
      <c r="BG347" s="139"/>
      <c r="BH347" s="139"/>
      <c r="BI347" s="139"/>
      <c r="BJ347" s="139"/>
      <c r="BK347" s="139"/>
      <c r="BL347" s="139"/>
      <c r="BM347" s="139"/>
      <c r="BN347" s="139"/>
      <c r="BO347" s="139"/>
      <c r="BP347" s="139"/>
      <c r="BQ347" s="139"/>
      <c r="BR347" s="139"/>
      <c r="BS347" s="139"/>
      <c r="BT347" s="139"/>
      <c r="BU347" s="139"/>
      <c r="BV347" s="139"/>
      <c r="BW347" s="139"/>
      <c r="BX347" s="139"/>
      <c r="BY347" s="139"/>
      <c r="BZ347" s="139"/>
      <c r="CA347" s="139"/>
      <c r="CB347" s="139"/>
      <c r="CC347" s="139"/>
      <c r="CD347" s="139"/>
      <c r="CE347" s="139"/>
      <c r="CF347" s="139"/>
      <c r="CG347" s="139"/>
      <c r="CH347" s="139"/>
      <c r="CI347" s="139"/>
      <c r="CJ347" s="139"/>
      <c r="CK347" s="139"/>
      <c r="CL347" s="139"/>
      <c r="CM347" s="139"/>
      <c r="CN347" s="139"/>
      <c r="CO347" s="139"/>
      <c r="CP347" s="139"/>
      <c r="CQ347" s="139"/>
    </row>
    <row r="348" spans="1:95" ht="16.5" customHeight="1">
      <c r="A348" s="92"/>
      <c r="B348" s="92"/>
      <c r="C348" s="92"/>
      <c r="D348" s="92"/>
      <c r="E348" s="92"/>
      <c r="F348" s="92"/>
      <c r="G348" s="139"/>
      <c r="H348" s="167"/>
      <c r="I348" s="167"/>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c r="AL348" s="139"/>
      <c r="AM348" s="139"/>
      <c r="AN348" s="139"/>
      <c r="AO348" s="139"/>
      <c r="AP348" s="139"/>
      <c r="AQ348" s="139"/>
      <c r="AR348" s="139"/>
      <c r="AS348" s="139"/>
      <c r="AT348" s="139"/>
      <c r="AU348" s="139"/>
      <c r="AV348" s="139"/>
      <c r="AW348" s="139"/>
      <c r="AX348" s="139"/>
      <c r="AY348" s="139"/>
      <c r="AZ348" s="139"/>
      <c r="BA348" s="139"/>
      <c r="BB348" s="139"/>
      <c r="BC348" s="139"/>
      <c r="BD348" s="139"/>
      <c r="BE348" s="139"/>
      <c r="BF348" s="139"/>
      <c r="BG348" s="139"/>
      <c r="BH348" s="139"/>
      <c r="BI348" s="139"/>
      <c r="BJ348" s="139"/>
      <c r="BK348" s="139"/>
      <c r="BL348" s="139"/>
      <c r="BM348" s="139"/>
      <c r="BN348" s="139"/>
      <c r="BO348" s="139"/>
      <c r="BP348" s="139"/>
      <c r="BQ348" s="139"/>
      <c r="BR348" s="139"/>
      <c r="BS348" s="139"/>
      <c r="BT348" s="139"/>
      <c r="BU348" s="139"/>
      <c r="BV348" s="139"/>
      <c r="BW348" s="139"/>
      <c r="BX348" s="139"/>
      <c r="BY348" s="139"/>
      <c r="BZ348" s="139"/>
      <c r="CA348" s="139"/>
      <c r="CB348" s="139"/>
      <c r="CC348" s="139"/>
      <c r="CD348" s="139"/>
      <c r="CE348" s="139"/>
      <c r="CF348" s="139"/>
      <c r="CG348" s="139"/>
      <c r="CH348" s="139"/>
      <c r="CI348" s="139"/>
      <c r="CJ348" s="139"/>
      <c r="CK348" s="139"/>
      <c r="CL348" s="139"/>
      <c r="CM348" s="139"/>
      <c r="CN348" s="139"/>
      <c r="CO348" s="139"/>
      <c r="CP348" s="139"/>
      <c r="CQ348" s="139"/>
    </row>
    <row r="349" spans="1:95" ht="16.5" customHeight="1">
      <c r="A349" s="92"/>
      <c r="B349" s="92"/>
      <c r="C349" s="92"/>
      <c r="D349" s="92"/>
      <c r="E349" s="92"/>
      <c r="F349" s="92"/>
      <c r="G349" s="139"/>
      <c r="H349" s="167"/>
      <c r="I349" s="167"/>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39"/>
      <c r="AL349" s="139"/>
      <c r="AM349" s="139"/>
      <c r="AN349" s="139"/>
      <c r="AO349" s="139"/>
      <c r="AP349" s="139"/>
      <c r="AQ349" s="139"/>
      <c r="AR349" s="139"/>
      <c r="AS349" s="139"/>
      <c r="AT349" s="139"/>
      <c r="AU349" s="139"/>
      <c r="AV349" s="139"/>
      <c r="AW349" s="139"/>
      <c r="AX349" s="139"/>
      <c r="AY349" s="139"/>
      <c r="AZ349" s="139"/>
      <c r="BA349" s="139"/>
      <c r="BB349" s="139"/>
      <c r="BC349" s="139"/>
      <c r="BD349" s="139"/>
      <c r="BE349" s="139"/>
      <c r="BF349" s="139"/>
      <c r="BG349" s="139"/>
      <c r="BH349" s="139"/>
      <c r="BI349" s="139"/>
      <c r="BJ349" s="139"/>
      <c r="BK349" s="139"/>
      <c r="BL349" s="139"/>
      <c r="BM349" s="139"/>
      <c r="BN349" s="139"/>
      <c r="BO349" s="139"/>
      <c r="BP349" s="139"/>
      <c r="BQ349" s="139"/>
      <c r="BR349" s="139"/>
      <c r="BS349" s="139"/>
      <c r="BT349" s="139"/>
      <c r="BU349" s="139"/>
      <c r="BV349" s="139"/>
      <c r="BW349" s="139"/>
      <c r="BX349" s="139"/>
      <c r="BY349" s="139"/>
      <c r="BZ349" s="139"/>
      <c r="CA349" s="139"/>
      <c r="CB349" s="139"/>
      <c r="CC349" s="139"/>
      <c r="CD349" s="139"/>
      <c r="CE349" s="139"/>
      <c r="CF349" s="139"/>
      <c r="CG349" s="139"/>
      <c r="CH349" s="139"/>
      <c r="CI349" s="139"/>
      <c r="CJ349" s="139"/>
      <c r="CK349" s="139"/>
      <c r="CL349" s="139"/>
      <c r="CM349" s="139"/>
      <c r="CN349" s="139"/>
      <c r="CO349" s="139"/>
      <c r="CP349" s="139"/>
      <c r="CQ349" s="139"/>
    </row>
    <row r="350" spans="1:95" ht="16.5" customHeight="1">
      <c r="A350" s="92"/>
      <c r="B350" s="92"/>
      <c r="C350" s="92"/>
      <c r="D350" s="92"/>
      <c r="E350" s="92"/>
      <c r="F350" s="92"/>
      <c r="G350" s="139"/>
      <c r="H350" s="167"/>
      <c r="I350" s="167"/>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39"/>
      <c r="AL350" s="139"/>
      <c r="AM350" s="139"/>
      <c r="AN350" s="139"/>
      <c r="AO350" s="139"/>
      <c r="AP350" s="139"/>
      <c r="AQ350" s="139"/>
      <c r="AR350" s="139"/>
      <c r="AS350" s="139"/>
      <c r="AT350" s="139"/>
      <c r="AU350" s="139"/>
      <c r="AV350" s="139"/>
      <c r="AW350" s="139"/>
      <c r="AX350" s="139"/>
      <c r="AY350" s="139"/>
      <c r="AZ350" s="139"/>
      <c r="BA350" s="139"/>
      <c r="BB350" s="139"/>
      <c r="BC350" s="139"/>
      <c r="BD350" s="139"/>
      <c r="BE350" s="139"/>
      <c r="BF350" s="139"/>
      <c r="BG350" s="139"/>
      <c r="BH350" s="139"/>
      <c r="BI350" s="139"/>
      <c r="BJ350" s="139"/>
      <c r="BK350" s="139"/>
      <c r="BL350" s="139"/>
      <c r="BM350" s="139"/>
      <c r="BN350" s="139"/>
      <c r="BO350" s="139"/>
      <c r="BP350" s="139"/>
      <c r="BQ350" s="139"/>
      <c r="BR350" s="139"/>
      <c r="BS350" s="139"/>
      <c r="BT350" s="139"/>
      <c r="BU350" s="139"/>
      <c r="BV350" s="139"/>
      <c r="BW350" s="139"/>
      <c r="BX350" s="139"/>
      <c r="BY350" s="139"/>
      <c r="BZ350" s="139"/>
      <c r="CA350" s="139"/>
      <c r="CB350" s="139"/>
      <c r="CC350" s="139"/>
      <c r="CD350" s="139"/>
      <c r="CE350" s="139"/>
      <c r="CF350" s="139"/>
      <c r="CG350" s="139"/>
      <c r="CH350" s="139"/>
      <c r="CI350" s="139"/>
      <c r="CJ350" s="139"/>
      <c r="CK350" s="139"/>
      <c r="CL350" s="139"/>
      <c r="CM350" s="139"/>
      <c r="CN350" s="139"/>
      <c r="CO350" s="139"/>
      <c r="CP350" s="139"/>
      <c r="CQ350" s="139"/>
    </row>
    <row r="351" spans="1:95" ht="16.5" customHeight="1">
      <c r="A351" s="92"/>
      <c r="B351" s="92"/>
      <c r="C351" s="92"/>
      <c r="D351" s="92"/>
      <c r="E351" s="92"/>
      <c r="F351" s="92"/>
      <c r="G351" s="139"/>
      <c r="H351" s="167"/>
      <c r="I351" s="167"/>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39"/>
      <c r="AL351" s="139"/>
      <c r="AM351" s="139"/>
      <c r="AN351" s="139"/>
      <c r="AO351" s="139"/>
      <c r="AP351" s="139"/>
      <c r="AQ351" s="139"/>
      <c r="AR351" s="139"/>
      <c r="AS351" s="139"/>
      <c r="AT351" s="139"/>
      <c r="AU351" s="139"/>
      <c r="AV351" s="139"/>
      <c r="AW351" s="139"/>
      <c r="AX351" s="139"/>
      <c r="AY351" s="139"/>
      <c r="AZ351" s="139"/>
      <c r="BA351" s="139"/>
      <c r="BB351" s="139"/>
      <c r="BC351" s="139"/>
      <c r="BD351" s="139"/>
      <c r="BE351" s="139"/>
      <c r="BF351" s="139"/>
      <c r="BG351" s="139"/>
      <c r="BH351" s="139"/>
      <c r="BI351" s="139"/>
      <c r="BJ351" s="139"/>
      <c r="BK351" s="139"/>
      <c r="BL351" s="139"/>
      <c r="BM351" s="139"/>
      <c r="BN351" s="139"/>
      <c r="BO351" s="139"/>
      <c r="BP351" s="139"/>
      <c r="BQ351" s="139"/>
      <c r="BR351" s="139"/>
      <c r="BS351" s="139"/>
      <c r="BT351" s="139"/>
      <c r="BU351" s="139"/>
      <c r="BV351" s="139"/>
      <c r="BW351" s="139"/>
      <c r="BX351" s="139"/>
      <c r="BY351" s="139"/>
      <c r="BZ351" s="139"/>
      <c r="CA351" s="139"/>
      <c r="CB351" s="139"/>
      <c r="CC351" s="139"/>
      <c r="CD351" s="139"/>
      <c r="CE351" s="139"/>
      <c r="CF351" s="139"/>
      <c r="CG351" s="139"/>
      <c r="CH351" s="139"/>
      <c r="CI351" s="139"/>
      <c r="CJ351" s="139"/>
      <c r="CK351" s="139"/>
      <c r="CL351" s="139"/>
      <c r="CM351" s="139"/>
      <c r="CN351" s="139"/>
      <c r="CO351" s="139"/>
      <c r="CP351" s="139"/>
      <c r="CQ351" s="139"/>
    </row>
    <row r="352" spans="1:95" ht="16.5" customHeight="1">
      <c r="A352" s="92"/>
      <c r="B352" s="92"/>
      <c r="C352" s="92"/>
      <c r="D352" s="92"/>
      <c r="E352" s="92"/>
      <c r="F352" s="92"/>
      <c r="G352" s="139"/>
      <c r="H352" s="167"/>
      <c r="I352" s="167"/>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39"/>
      <c r="AL352" s="139"/>
      <c r="AM352" s="139"/>
      <c r="AN352" s="139"/>
      <c r="AO352" s="139"/>
      <c r="AP352" s="139"/>
      <c r="AQ352" s="139"/>
      <c r="AR352" s="139"/>
      <c r="AS352" s="139"/>
      <c r="AT352" s="139"/>
      <c r="AU352" s="139"/>
      <c r="AV352" s="139"/>
      <c r="AW352" s="139"/>
      <c r="AX352" s="139"/>
      <c r="AY352" s="139"/>
      <c r="AZ352" s="139"/>
      <c r="BA352" s="139"/>
      <c r="BB352" s="139"/>
      <c r="BC352" s="139"/>
      <c r="BD352" s="139"/>
      <c r="BE352" s="139"/>
      <c r="BF352" s="139"/>
      <c r="BG352" s="139"/>
      <c r="BH352" s="139"/>
      <c r="BI352" s="139"/>
      <c r="BJ352" s="139"/>
      <c r="BK352" s="139"/>
      <c r="BL352" s="139"/>
      <c r="BM352" s="139"/>
      <c r="BN352" s="139"/>
      <c r="BO352" s="139"/>
      <c r="BP352" s="139"/>
      <c r="BQ352" s="139"/>
      <c r="BR352" s="139"/>
      <c r="BS352" s="139"/>
      <c r="BT352" s="139"/>
      <c r="BU352" s="139"/>
      <c r="BV352" s="139"/>
      <c r="BW352" s="139"/>
      <c r="BX352" s="139"/>
      <c r="BY352" s="139"/>
      <c r="BZ352" s="139"/>
      <c r="CA352" s="139"/>
      <c r="CB352" s="139"/>
      <c r="CC352" s="139"/>
      <c r="CD352" s="139"/>
      <c r="CE352" s="139"/>
      <c r="CF352" s="139"/>
      <c r="CG352" s="139"/>
      <c r="CH352" s="139"/>
      <c r="CI352" s="139"/>
      <c r="CJ352" s="139"/>
      <c r="CK352" s="139"/>
      <c r="CL352" s="139"/>
      <c r="CM352" s="139"/>
      <c r="CN352" s="139"/>
      <c r="CO352" s="139"/>
      <c r="CP352" s="139"/>
      <c r="CQ352" s="139"/>
    </row>
    <row r="353" spans="1:95" ht="16.5" customHeight="1">
      <c r="A353" s="92"/>
      <c r="B353" s="92"/>
      <c r="C353" s="92"/>
      <c r="D353" s="92"/>
      <c r="E353" s="92"/>
      <c r="F353" s="92"/>
      <c r="G353" s="139"/>
      <c r="H353" s="167"/>
      <c r="I353" s="167"/>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c r="AM353" s="139"/>
      <c r="AN353" s="139"/>
      <c r="AO353" s="139"/>
      <c r="AP353" s="139"/>
      <c r="AQ353" s="139"/>
      <c r="AR353" s="139"/>
      <c r="AS353" s="139"/>
      <c r="AT353" s="139"/>
      <c r="AU353" s="139"/>
      <c r="AV353" s="139"/>
      <c r="AW353" s="139"/>
      <c r="AX353" s="139"/>
      <c r="AY353" s="139"/>
      <c r="AZ353" s="139"/>
      <c r="BA353" s="139"/>
      <c r="BB353" s="139"/>
      <c r="BC353" s="139"/>
      <c r="BD353" s="139"/>
      <c r="BE353" s="139"/>
      <c r="BF353" s="139"/>
      <c r="BG353" s="139"/>
      <c r="BH353" s="139"/>
      <c r="BI353" s="139"/>
      <c r="BJ353" s="139"/>
      <c r="BK353" s="139"/>
      <c r="BL353" s="139"/>
      <c r="BM353" s="139"/>
      <c r="BN353" s="139"/>
      <c r="BO353" s="139"/>
      <c r="BP353" s="139"/>
      <c r="BQ353" s="139"/>
      <c r="BR353" s="139"/>
      <c r="BS353" s="139"/>
      <c r="BT353" s="139"/>
      <c r="BU353" s="139"/>
      <c r="BV353" s="139"/>
      <c r="BW353" s="139"/>
      <c r="BX353" s="139"/>
      <c r="BY353" s="139"/>
      <c r="BZ353" s="139"/>
      <c r="CA353" s="139"/>
      <c r="CB353" s="139"/>
      <c r="CC353" s="139"/>
      <c r="CD353" s="139"/>
      <c r="CE353" s="139"/>
      <c r="CF353" s="139"/>
      <c r="CG353" s="139"/>
      <c r="CH353" s="139"/>
      <c r="CI353" s="139"/>
      <c r="CJ353" s="139"/>
      <c r="CK353" s="139"/>
      <c r="CL353" s="139"/>
      <c r="CM353" s="139"/>
      <c r="CN353" s="139"/>
      <c r="CO353" s="139"/>
      <c r="CP353" s="139"/>
      <c r="CQ353" s="139"/>
    </row>
    <row r="354" spans="1:95" ht="16.5" customHeight="1">
      <c r="A354" s="92"/>
      <c r="B354" s="92"/>
      <c r="C354" s="92"/>
      <c r="D354" s="92"/>
      <c r="E354" s="92"/>
      <c r="F354" s="92"/>
      <c r="G354" s="139"/>
      <c r="H354" s="167"/>
      <c r="I354" s="167"/>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39"/>
      <c r="AL354" s="139"/>
      <c r="AM354" s="139"/>
      <c r="AN354" s="139"/>
      <c r="AO354" s="139"/>
      <c r="AP354" s="139"/>
      <c r="AQ354" s="139"/>
      <c r="AR354" s="139"/>
      <c r="AS354" s="139"/>
      <c r="AT354" s="139"/>
      <c r="AU354" s="139"/>
      <c r="AV354" s="139"/>
      <c r="AW354" s="139"/>
      <c r="AX354" s="139"/>
      <c r="AY354" s="139"/>
      <c r="AZ354" s="139"/>
      <c r="BA354" s="139"/>
      <c r="BB354" s="139"/>
      <c r="BC354" s="139"/>
      <c r="BD354" s="139"/>
      <c r="BE354" s="139"/>
      <c r="BF354" s="139"/>
      <c r="BG354" s="139"/>
      <c r="BH354" s="139"/>
      <c r="BI354" s="139"/>
      <c r="BJ354" s="139"/>
      <c r="BK354" s="139"/>
      <c r="BL354" s="139"/>
      <c r="BM354" s="139"/>
      <c r="BN354" s="139"/>
      <c r="BO354" s="139"/>
      <c r="BP354" s="139"/>
      <c r="BQ354" s="139"/>
      <c r="BR354" s="139"/>
      <c r="BS354" s="139"/>
      <c r="BT354" s="139"/>
      <c r="BU354" s="139"/>
      <c r="BV354" s="139"/>
      <c r="BW354" s="139"/>
      <c r="BX354" s="139"/>
      <c r="BY354" s="139"/>
      <c r="BZ354" s="139"/>
      <c r="CA354" s="139"/>
      <c r="CB354" s="139"/>
      <c r="CC354" s="139"/>
      <c r="CD354" s="139"/>
      <c r="CE354" s="139"/>
      <c r="CF354" s="139"/>
      <c r="CG354" s="139"/>
      <c r="CH354" s="139"/>
      <c r="CI354" s="139"/>
      <c r="CJ354" s="139"/>
      <c r="CK354" s="139"/>
      <c r="CL354" s="139"/>
      <c r="CM354" s="139"/>
      <c r="CN354" s="139"/>
      <c r="CO354" s="139"/>
      <c r="CP354" s="139"/>
      <c r="CQ354" s="139"/>
    </row>
    <row r="355" spans="1:95" ht="16.5" customHeight="1">
      <c r="A355" s="92"/>
      <c r="B355" s="92"/>
      <c r="C355" s="92"/>
      <c r="D355" s="92"/>
      <c r="E355" s="92"/>
      <c r="F355" s="92"/>
      <c r="G355" s="139"/>
      <c r="H355" s="167"/>
      <c r="I355" s="167"/>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39"/>
      <c r="AL355" s="139"/>
      <c r="AM355" s="139"/>
      <c r="AN355" s="139"/>
      <c r="AO355" s="139"/>
      <c r="AP355" s="139"/>
      <c r="AQ355" s="139"/>
      <c r="AR355" s="139"/>
      <c r="AS355" s="139"/>
      <c r="AT355" s="139"/>
      <c r="AU355" s="139"/>
      <c r="AV355" s="139"/>
      <c r="AW355" s="139"/>
      <c r="AX355" s="139"/>
      <c r="AY355" s="139"/>
      <c r="AZ355" s="139"/>
      <c r="BA355" s="139"/>
      <c r="BB355" s="139"/>
      <c r="BC355" s="139"/>
      <c r="BD355" s="139"/>
      <c r="BE355" s="139"/>
      <c r="BF355" s="139"/>
      <c r="BG355" s="139"/>
      <c r="BH355" s="139"/>
      <c r="BI355" s="139"/>
      <c r="BJ355" s="139"/>
      <c r="BK355" s="139"/>
      <c r="BL355" s="139"/>
      <c r="BM355" s="139"/>
      <c r="BN355" s="139"/>
      <c r="BO355" s="139"/>
      <c r="BP355" s="139"/>
      <c r="BQ355" s="139"/>
      <c r="BR355" s="139"/>
      <c r="BS355" s="139"/>
      <c r="BT355" s="139"/>
      <c r="BU355" s="139"/>
      <c r="BV355" s="139"/>
      <c r="BW355" s="139"/>
      <c r="BX355" s="139"/>
      <c r="BY355" s="139"/>
      <c r="BZ355" s="139"/>
      <c r="CA355" s="139"/>
      <c r="CB355" s="139"/>
      <c r="CC355" s="139"/>
      <c r="CD355" s="139"/>
      <c r="CE355" s="139"/>
      <c r="CF355" s="139"/>
      <c r="CG355" s="139"/>
      <c r="CH355" s="139"/>
      <c r="CI355" s="139"/>
      <c r="CJ355" s="139"/>
      <c r="CK355" s="139"/>
      <c r="CL355" s="139"/>
      <c r="CM355" s="139"/>
      <c r="CN355" s="139"/>
      <c r="CO355" s="139"/>
      <c r="CP355" s="139"/>
      <c r="CQ355" s="139"/>
    </row>
    <row r="356" spans="1:95" ht="16.5" customHeight="1">
      <c r="A356" s="92"/>
      <c r="B356" s="92"/>
      <c r="C356" s="92"/>
      <c r="D356" s="92"/>
      <c r="E356" s="92"/>
      <c r="F356" s="92"/>
      <c r="G356" s="139"/>
      <c r="H356" s="167"/>
      <c r="I356" s="167"/>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39"/>
      <c r="AL356" s="139"/>
      <c r="AM356" s="139"/>
      <c r="AN356" s="139"/>
      <c r="AO356" s="139"/>
      <c r="AP356" s="139"/>
      <c r="AQ356" s="139"/>
      <c r="AR356" s="139"/>
      <c r="AS356" s="139"/>
      <c r="AT356" s="139"/>
      <c r="AU356" s="139"/>
      <c r="AV356" s="139"/>
      <c r="AW356" s="139"/>
      <c r="AX356" s="139"/>
      <c r="AY356" s="139"/>
      <c r="AZ356" s="139"/>
      <c r="BA356" s="139"/>
      <c r="BB356" s="139"/>
      <c r="BC356" s="139"/>
      <c r="BD356" s="139"/>
      <c r="BE356" s="139"/>
      <c r="BF356" s="139"/>
      <c r="BG356" s="139"/>
      <c r="BH356" s="139"/>
      <c r="BI356" s="139"/>
      <c r="BJ356" s="139"/>
      <c r="BK356" s="139"/>
      <c r="BL356" s="139"/>
      <c r="BM356" s="139"/>
      <c r="BN356" s="139"/>
      <c r="BO356" s="139"/>
      <c r="BP356" s="139"/>
      <c r="BQ356" s="139"/>
      <c r="BR356" s="139"/>
      <c r="BS356" s="139"/>
      <c r="BT356" s="139"/>
      <c r="BU356" s="139"/>
      <c r="BV356" s="139"/>
      <c r="BW356" s="139"/>
      <c r="BX356" s="139"/>
      <c r="BY356" s="139"/>
      <c r="BZ356" s="139"/>
      <c r="CA356" s="139"/>
      <c r="CB356" s="139"/>
      <c r="CC356" s="139"/>
      <c r="CD356" s="139"/>
      <c r="CE356" s="139"/>
      <c r="CF356" s="139"/>
      <c r="CG356" s="139"/>
      <c r="CH356" s="139"/>
      <c r="CI356" s="139"/>
      <c r="CJ356" s="139"/>
      <c r="CK356" s="139"/>
      <c r="CL356" s="139"/>
      <c r="CM356" s="139"/>
      <c r="CN356" s="139"/>
      <c r="CO356" s="139"/>
      <c r="CP356" s="139"/>
      <c r="CQ356" s="139"/>
    </row>
    <row r="357" spans="1:95" ht="16.5" customHeight="1">
      <c r="A357" s="92"/>
      <c r="B357" s="92"/>
      <c r="C357" s="92"/>
      <c r="D357" s="92"/>
      <c r="E357" s="92"/>
      <c r="F357" s="92"/>
      <c r="G357" s="139"/>
      <c r="H357" s="167"/>
      <c r="I357" s="167"/>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39"/>
      <c r="AL357" s="139"/>
      <c r="AM357" s="139"/>
      <c r="AN357" s="139"/>
      <c r="AO357" s="139"/>
      <c r="AP357" s="139"/>
      <c r="AQ357" s="139"/>
      <c r="AR357" s="139"/>
      <c r="AS357" s="139"/>
      <c r="AT357" s="139"/>
      <c r="AU357" s="139"/>
      <c r="AV357" s="139"/>
      <c r="AW357" s="139"/>
      <c r="AX357" s="139"/>
      <c r="AY357" s="139"/>
      <c r="AZ357" s="139"/>
      <c r="BA357" s="139"/>
      <c r="BB357" s="139"/>
      <c r="BC357" s="139"/>
      <c r="BD357" s="139"/>
      <c r="BE357" s="139"/>
      <c r="BF357" s="139"/>
      <c r="BG357" s="139"/>
      <c r="BH357" s="139"/>
      <c r="BI357" s="139"/>
      <c r="BJ357" s="139"/>
      <c r="BK357" s="139"/>
      <c r="BL357" s="139"/>
      <c r="BM357" s="139"/>
      <c r="BN357" s="139"/>
      <c r="BO357" s="139"/>
      <c r="BP357" s="139"/>
      <c r="BQ357" s="139"/>
      <c r="BR357" s="139"/>
      <c r="BS357" s="139"/>
      <c r="BT357" s="139"/>
      <c r="BU357" s="139"/>
      <c r="BV357" s="139"/>
      <c r="BW357" s="139"/>
      <c r="BX357" s="139"/>
      <c r="BY357" s="139"/>
      <c r="BZ357" s="139"/>
      <c r="CA357" s="139"/>
      <c r="CB357" s="139"/>
      <c r="CC357" s="139"/>
      <c r="CD357" s="139"/>
      <c r="CE357" s="139"/>
      <c r="CF357" s="139"/>
      <c r="CG357" s="139"/>
      <c r="CH357" s="139"/>
      <c r="CI357" s="139"/>
      <c r="CJ357" s="139"/>
      <c r="CK357" s="139"/>
      <c r="CL357" s="139"/>
      <c r="CM357" s="139"/>
      <c r="CN357" s="139"/>
      <c r="CO357" s="139"/>
      <c r="CP357" s="139"/>
      <c r="CQ357" s="139"/>
    </row>
    <row r="358" spans="1:95" ht="16.5" customHeight="1">
      <c r="A358" s="92"/>
      <c r="B358" s="92"/>
      <c r="C358" s="92"/>
      <c r="D358" s="92"/>
      <c r="E358" s="92"/>
      <c r="F358" s="92"/>
      <c r="G358" s="139"/>
      <c r="H358" s="167"/>
      <c r="I358" s="167"/>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39"/>
      <c r="AL358" s="139"/>
      <c r="AM358" s="139"/>
      <c r="AN358" s="139"/>
      <c r="AO358" s="139"/>
      <c r="AP358" s="139"/>
      <c r="AQ358" s="139"/>
      <c r="AR358" s="139"/>
      <c r="AS358" s="139"/>
      <c r="AT358" s="139"/>
      <c r="AU358" s="139"/>
      <c r="AV358" s="139"/>
      <c r="AW358" s="139"/>
      <c r="AX358" s="139"/>
      <c r="AY358" s="139"/>
      <c r="AZ358" s="139"/>
      <c r="BA358" s="139"/>
      <c r="BB358" s="139"/>
      <c r="BC358" s="139"/>
      <c r="BD358" s="139"/>
      <c r="BE358" s="139"/>
      <c r="BF358" s="139"/>
      <c r="BG358" s="139"/>
      <c r="BH358" s="139"/>
      <c r="BI358" s="139"/>
      <c r="BJ358" s="139"/>
      <c r="BK358" s="139"/>
      <c r="BL358" s="139"/>
      <c r="BM358" s="139"/>
      <c r="BN358" s="139"/>
      <c r="BO358" s="139"/>
      <c r="BP358" s="139"/>
      <c r="BQ358" s="139"/>
      <c r="BR358" s="139"/>
      <c r="BS358" s="139"/>
      <c r="BT358" s="139"/>
      <c r="BU358" s="139"/>
      <c r="BV358" s="139"/>
      <c r="BW358" s="139"/>
      <c r="BX358" s="139"/>
      <c r="BY358" s="139"/>
      <c r="BZ358" s="139"/>
      <c r="CA358" s="139"/>
      <c r="CB358" s="139"/>
      <c r="CC358" s="139"/>
      <c r="CD358" s="139"/>
      <c r="CE358" s="139"/>
      <c r="CF358" s="139"/>
      <c r="CG358" s="139"/>
      <c r="CH358" s="139"/>
      <c r="CI358" s="139"/>
      <c r="CJ358" s="139"/>
      <c r="CK358" s="139"/>
      <c r="CL358" s="139"/>
      <c r="CM358" s="139"/>
      <c r="CN358" s="139"/>
      <c r="CO358" s="139"/>
      <c r="CP358" s="139"/>
      <c r="CQ358" s="139"/>
    </row>
    <row r="359" spans="1:95" ht="16.5" customHeight="1">
      <c r="A359" s="92"/>
      <c r="B359" s="92"/>
      <c r="C359" s="92"/>
      <c r="D359" s="92"/>
      <c r="E359" s="92"/>
      <c r="F359" s="92"/>
      <c r="G359" s="139"/>
      <c r="H359" s="167"/>
      <c r="I359" s="167"/>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39"/>
      <c r="AL359" s="139"/>
      <c r="AM359" s="139"/>
      <c r="AN359" s="139"/>
      <c r="AO359" s="139"/>
      <c r="AP359" s="139"/>
      <c r="AQ359" s="139"/>
      <c r="AR359" s="139"/>
      <c r="AS359" s="139"/>
      <c r="AT359" s="139"/>
      <c r="AU359" s="139"/>
      <c r="AV359" s="139"/>
      <c r="AW359" s="139"/>
      <c r="AX359" s="139"/>
      <c r="AY359" s="139"/>
      <c r="AZ359" s="139"/>
      <c r="BA359" s="139"/>
      <c r="BB359" s="139"/>
      <c r="BC359" s="139"/>
      <c r="BD359" s="139"/>
      <c r="BE359" s="139"/>
      <c r="BF359" s="139"/>
      <c r="BG359" s="139"/>
      <c r="BH359" s="139"/>
      <c r="BI359" s="139"/>
      <c r="BJ359" s="139"/>
      <c r="BK359" s="139"/>
      <c r="BL359" s="139"/>
      <c r="BM359" s="139"/>
      <c r="BN359" s="139"/>
      <c r="BO359" s="139"/>
      <c r="BP359" s="139"/>
      <c r="BQ359" s="139"/>
      <c r="BR359" s="139"/>
      <c r="BS359" s="139"/>
      <c r="BT359" s="139"/>
      <c r="BU359" s="139"/>
      <c r="BV359" s="139"/>
      <c r="BW359" s="139"/>
      <c r="BX359" s="139"/>
      <c r="BY359" s="139"/>
      <c r="BZ359" s="139"/>
      <c r="CA359" s="139"/>
      <c r="CB359" s="139"/>
      <c r="CC359" s="139"/>
      <c r="CD359" s="139"/>
      <c r="CE359" s="139"/>
      <c r="CF359" s="139"/>
      <c r="CG359" s="139"/>
      <c r="CH359" s="139"/>
      <c r="CI359" s="139"/>
      <c r="CJ359" s="139"/>
      <c r="CK359" s="139"/>
      <c r="CL359" s="139"/>
      <c r="CM359" s="139"/>
      <c r="CN359" s="139"/>
      <c r="CO359" s="139"/>
      <c r="CP359" s="139"/>
      <c r="CQ359" s="139"/>
    </row>
    <row r="360" spans="1:95" ht="16.5" customHeight="1">
      <c r="A360" s="92"/>
      <c r="B360" s="92"/>
      <c r="C360" s="92"/>
      <c r="D360" s="92"/>
      <c r="E360" s="92"/>
      <c r="F360" s="92"/>
      <c r="G360" s="139"/>
      <c r="H360" s="167"/>
      <c r="I360" s="167"/>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39"/>
      <c r="AL360" s="139"/>
      <c r="AM360" s="139"/>
      <c r="AN360" s="139"/>
      <c r="AO360" s="139"/>
      <c r="AP360" s="139"/>
      <c r="AQ360" s="139"/>
      <c r="AR360" s="139"/>
      <c r="AS360" s="139"/>
      <c r="AT360" s="139"/>
      <c r="AU360" s="139"/>
      <c r="AV360" s="139"/>
      <c r="AW360" s="139"/>
      <c r="AX360" s="139"/>
      <c r="AY360" s="139"/>
      <c r="AZ360" s="139"/>
      <c r="BA360" s="139"/>
      <c r="BB360" s="139"/>
      <c r="BC360" s="139"/>
      <c r="BD360" s="139"/>
      <c r="BE360" s="139"/>
      <c r="BF360" s="139"/>
      <c r="BG360" s="139"/>
      <c r="BH360" s="139"/>
      <c r="BI360" s="139"/>
      <c r="BJ360" s="139"/>
      <c r="BK360" s="139"/>
      <c r="BL360" s="139"/>
      <c r="BM360" s="139"/>
      <c r="BN360" s="139"/>
      <c r="BO360" s="139"/>
      <c r="BP360" s="139"/>
      <c r="BQ360" s="139"/>
      <c r="BR360" s="139"/>
      <c r="BS360" s="139"/>
      <c r="BT360" s="139"/>
      <c r="BU360" s="139"/>
      <c r="BV360" s="139"/>
      <c r="BW360" s="139"/>
      <c r="BX360" s="139"/>
      <c r="BY360" s="139"/>
      <c r="BZ360" s="139"/>
      <c r="CA360" s="139"/>
      <c r="CB360" s="139"/>
      <c r="CC360" s="139"/>
      <c r="CD360" s="139"/>
      <c r="CE360" s="139"/>
      <c r="CF360" s="139"/>
      <c r="CG360" s="139"/>
      <c r="CH360" s="139"/>
      <c r="CI360" s="139"/>
      <c r="CJ360" s="139"/>
      <c r="CK360" s="139"/>
      <c r="CL360" s="139"/>
      <c r="CM360" s="139"/>
      <c r="CN360" s="139"/>
      <c r="CO360" s="139"/>
      <c r="CP360" s="139"/>
      <c r="CQ360" s="139"/>
    </row>
    <row r="361" spans="1:95" ht="16.5" customHeight="1">
      <c r="A361" s="92"/>
      <c r="B361" s="92"/>
      <c r="C361" s="92"/>
      <c r="D361" s="92"/>
      <c r="E361" s="92"/>
      <c r="F361" s="92"/>
      <c r="G361" s="139"/>
      <c r="H361" s="167"/>
      <c r="I361" s="167"/>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39"/>
      <c r="AL361" s="139"/>
      <c r="AM361" s="139"/>
      <c r="AN361" s="139"/>
      <c r="AO361" s="139"/>
      <c r="AP361" s="139"/>
      <c r="AQ361" s="139"/>
      <c r="AR361" s="139"/>
      <c r="AS361" s="139"/>
      <c r="AT361" s="139"/>
      <c r="AU361" s="139"/>
      <c r="AV361" s="139"/>
      <c r="AW361" s="139"/>
      <c r="AX361" s="139"/>
      <c r="AY361" s="139"/>
      <c r="AZ361" s="139"/>
      <c r="BA361" s="139"/>
      <c r="BB361" s="139"/>
      <c r="BC361" s="139"/>
      <c r="BD361" s="139"/>
      <c r="BE361" s="139"/>
      <c r="BF361" s="139"/>
      <c r="BG361" s="139"/>
      <c r="BH361" s="139"/>
      <c r="BI361" s="139"/>
      <c r="BJ361" s="139"/>
      <c r="BK361" s="139"/>
      <c r="BL361" s="139"/>
      <c r="BM361" s="139"/>
      <c r="BN361" s="139"/>
      <c r="BO361" s="139"/>
      <c r="BP361" s="139"/>
      <c r="BQ361" s="139"/>
      <c r="BR361" s="139"/>
      <c r="BS361" s="139"/>
      <c r="BT361" s="139"/>
      <c r="BU361" s="139"/>
      <c r="BV361" s="139"/>
      <c r="BW361" s="139"/>
      <c r="BX361" s="139"/>
      <c r="BY361" s="139"/>
      <c r="BZ361" s="139"/>
      <c r="CA361" s="139"/>
      <c r="CB361" s="139"/>
      <c r="CC361" s="139"/>
      <c r="CD361" s="139"/>
      <c r="CE361" s="139"/>
      <c r="CF361" s="139"/>
      <c r="CG361" s="139"/>
      <c r="CH361" s="139"/>
      <c r="CI361" s="139"/>
      <c r="CJ361" s="139"/>
      <c r="CK361" s="139"/>
      <c r="CL361" s="139"/>
      <c r="CM361" s="139"/>
      <c r="CN361" s="139"/>
      <c r="CO361" s="139"/>
      <c r="CP361" s="139"/>
      <c r="CQ361" s="139"/>
    </row>
    <row r="362" spans="1:95" ht="16.5" customHeight="1">
      <c r="A362" s="92"/>
      <c r="B362" s="92"/>
      <c r="C362" s="92"/>
      <c r="D362" s="92"/>
      <c r="E362" s="92"/>
      <c r="F362" s="92"/>
      <c r="G362" s="139"/>
      <c r="H362" s="167"/>
      <c r="I362" s="167"/>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39"/>
      <c r="AL362" s="139"/>
      <c r="AM362" s="139"/>
      <c r="AN362" s="139"/>
      <c r="AO362" s="139"/>
      <c r="AP362" s="139"/>
      <c r="AQ362" s="139"/>
      <c r="AR362" s="139"/>
      <c r="AS362" s="139"/>
      <c r="AT362" s="139"/>
      <c r="AU362" s="139"/>
      <c r="AV362" s="139"/>
      <c r="AW362" s="139"/>
      <c r="AX362" s="139"/>
      <c r="AY362" s="139"/>
      <c r="AZ362" s="139"/>
      <c r="BA362" s="139"/>
      <c r="BB362" s="139"/>
      <c r="BC362" s="139"/>
      <c r="BD362" s="139"/>
      <c r="BE362" s="139"/>
      <c r="BF362" s="139"/>
      <c r="BG362" s="139"/>
      <c r="BH362" s="139"/>
      <c r="BI362" s="139"/>
      <c r="BJ362" s="139"/>
      <c r="BK362" s="139"/>
      <c r="BL362" s="139"/>
      <c r="BM362" s="139"/>
      <c r="BN362" s="139"/>
      <c r="BO362" s="139"/>
      <c r="BP362" s="139"/>
      <c r="BQ362" s="139"/>
      <c r="BR362" s="139"/>
      <c r="BS362" s="139"/>
      <c r="BT362" s="139"/>
      <c r="BU362" s="139"/>
      <c r="BV362" s="139"/>
      <c r="BW362" s="139"/>
      <c r="BX362" s="139"/>
      <c r="BY362" s="139"/>
      <c r="BZ362" s="139"/>
      <c r="CA362" s="139"/>
      <c r="CB362" s="139"/>
      <c r="CC362" s="139"/>
      <c r="CD362" s="139"/>
      <c r="CE362" s="139"/>
      <c r="CF362" s="139"/>
      <c r="CG362" s="139"/>
      <c r="CH362" s="139"/>
      <c r="CI362" s="139"/>
      <c r="CJ362" s="139"/>
      <c r="CK362" s="139"/>
      <c r="CL362" s="139"/>
      <c r="CM362" s="139"/>
      <c r="CN362" s="139"/>
      <c r="CO362" s="139"/>
      <c r="CP362" s="139"/>
      <c r="CQ362" s="139"/>
    </row>
    <row r="363" spans="1:95" ht="16.5" customHeight="1">
      <c r="A363" s="92"/>
      <c r="B363" s="92"/>
      <c r="C363" s="92"/>
      <c r="D363" s="92"/>
      <c r="E363" s="92"/>
      <c r="F363" s="92"/>
      <c r="G363" s="139"/>
      <c r="H363" s="167"/>
      <c r="I363" s="167"/>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39"/>
      <c r="AL363" s="139"/>
      <c r="AM363" s="139"/>
      <c r="AN363" s="139"/>
      <c r="AO363" s="139"/>
      <c r="AP363" s="139"/>
      <c r="AQ363" s="139"/>
      <c r="AR363" s="139"/>
      <c r="AS363" s="139"/>
      <c r="AT363" s="139"/>
      <c r="AU363" s="139"/>
      <c r="AV363" s="139"/>
      <c r="AW363" s="139"/>
      <c r="AX363" s="139"/>
      <c r="AY363" s="139"/>
      <c r="AZ363" s="139"/>
      <c r="BA363" s="139"/>
      <c r="BB363" s="139"/>
      <c r="BC363" s="139"/>
      <c r="BD363" s="139"/>
      <c r="BE363" s="139"/>
      <c r="BF363" s="139"/>
      <c r="BG363" s="139"/>
      <c r="BH363" s="139"/>
      <c r="BI363" s="139"/>
      <c r="BJ363" s="139"/>
      <c r="BK363" s="139"/>
      <c r="BL363" s="139"/>
      <c r="BM363" s="139"/>
      <c r="BN363" s="139"/>
      <c r="BO363" s="139"/>
      <c r="BP363" s="139"/>
      <c r="BQ363" s="139"/>
      <c r="BR363" s="139"/>
      <c r="BS363" s="139"/>
      <c r="BT363" s="139"/>
      <c r="BU363" s="139"/>
      <c r="BV363" s="139"/>
      <c r="BW363" s="139"/>
      <c r="BX363" s="139"/>
      <c r="BY363" s="139"/>
      <c r="BZ363" s="139"/>
      <c r="CA363" s="139"/>
      <c r="CB363" s="139"/>
      <c r="CC363" s="139"/>
      <c r="CD363" s="139"/>
      <c r="CE363" s="139"/>
      <c r="CF363" s="139"/>
      <c r="CG363" s="139"/>
      <c r="CH363" s="139"/>
      <c r="CI363" s="139"/>
      <c r="CJ363" s="139"/>
      <c r="CK363" s="139"/>
      <c r="CL363" s="139"/>
      <c r="CM363" s="139"/>
      <c r="CN363" s="139"/>
      <c r="CO363" s="139"/>
      <c r="CP363" s="139"/>
      <c r="CQ363" s="139"/>
    </row>
    <row r="364" spans="1:95" ht="16.5" customHeight="1">
      <c r="A364" s="92"/>
      <c r="B364" s="92"/>
      <c r="C364" s="92"/>
      <c r="D364" s="92"/>
      <c r="E364" s="92"/>
      <c r="F364" s="92"/>
      <c r="G364" s="139"/>
      <c r="H364" s="167"/>
      <c r="I364" s="167"/>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39"/>
      <c r="AL364" s="139"/>
      <c r="AM364" s="139"/>
      <c r="AN364" s="139"/>
      <c r="AO364" s="139"/>
      <c r="AP364" s="139"/>
      <c r="AQ364" s="139"/>
      <c r="AR364" s="139"/>
      <c r="AS364" s="139"/>
      <c r="AT364" s="139"/>
      <c r="AU364" s="139"/>
      <c r="AV364" s="139"/>
      <c r="AW364" s="139"/>
      <c r="AX364" s="139"/>
      <c r="AY364" s="139"/>
      <c r="AZ364" s="139"/>
      <c r="BA364" s="139"/>
      <c r="BB364" s="139"/>
      <c r="BC364" s="139"/>
      <c r="BD364" s="139"/>
      <c r="BE364" s="139"/>
      <c r="BF364" s="139"/>
      <c r="BG364" s="139"/>
      <c r="BH364" s="139"/>
      <c r="BI364" s="139"/>
      <c r="BJ364" s="139"/>
      <c r="BK364" s="139"/>
      <c r="BL364" s="139"/>
      <c r="BM364" s="139"/>
      <c r="BN364" s="139"/>
      <c r="BO364" s="139"/>
      <c r="BP364" s="139"/>
      <c r="BQ364" s="139"/>
      <c r="BR364" s="139"/>
      <c r="BS364" s="139"/>
      <c r="BT364" s="139"/>
      <c r="BU364" s="139"/>
      <c r="BV364" s="139"/>
      <c r="BW364" s="139"/>
      <c r="BX364" s="139"/>
      <c r="BY364" s="139"/>
      <c r="BZ364" s="139"/>
      <c r="CA364" s="139"/>
      <c r="CB364" s="139"/>
      <c r="CC364" s="139"/>
      <c r="CD364" s="139"/>
      <c r="CE364" s="139"/>
      <c r="CF364" s="139"/>
      <c r="CG364" s="139"/>
      <c r="CH364" s="139"/>
      <c r="CI364" s="139"/>
      <c r="CJ364" s="139"/>
      <c r="CK364" s="139"/>
      <c r="CL364" s="139"/>
      <c r="CM364" s="139"/>
      <c r="CN364" s="139"/>
      <c r="CO364" s="139"/>
      <c r="CP364" s="139"/>
      <c r="CQ364" s="139"/>
    </row>
    <row r="365" spans="1:95" ht="16.5" customHeight="1">
      <c r="A365" s="92"/>
      <c r="B365" s="92"/>
      <c r="C365" s="92"/>
      <c r="D365" s="92"/>
      <c r="E365" s="92"/>
      <c r="F365" s="92"/>
      <c r="G365" s="139"/>
      <c r="H365" s="167"/>
      <c r="I365" s="167"/>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c r="AG365" s="139"/>
      <c r="AH365" s="139"/>
      <c r="AI365" s="139"/>
      <c r="AJ365" s="139"/>
      <c r="AK365" s="139"/>
      <c r="AL365" s="139"/>
      <c r="AM365" s="139"/>
      <c r="AN365" s="139"/>
      <c r="AO365" s="139"/>
      <c r="AP365" s="139"/>
      <c r="AQ365" s="139"/>
      <c r="AR365" s="139"/>
      <c r="AS365" s="139"/>
      <c r="AT365" s="139"/>
      <c r="AU365" s="139"/>
      <c r="AV365" s="139"/>
      <c r="AW365" s="139"/>
      <c r="AX365" s="139"/>
      <c r="AY365" s="139"/>
      <c r="AZ365" s="139"/>
      <c r="BA365" s="139"/>
      <c r="BB365" s="139"/>
      <c r="BC365" s="139"/>
      <c r="BD365" s="139"/>
      <c r="BE365" s="139"/>
      <c r="BF365" s="139"/>
      <c r="BG365" s="139"/>
      <c r="BH365" s="139"/>
      <c r="BI365" s="139"/>
      <c r="BJ365" s="139"/>
      <c r="BK365" s="139"/>
      <c r="BL365" s="139"/>
      <c r="BM365" s="139"/>
      <c r="BN365" s="139"/>
      <c r="BO365" s="139"/>
      <c r="BP365" s="139"/>
      <c r="BQ365" s="139"/>
      <c r="BR365" s="139"/>
      <c r="BS365" s="139"/>
      <c r="BT365" s="139"/>
      <c r="BU365" s="139"/>
      <c r="BV365" s="139"/>
      <c r="BW365" s="139"/>
      <c r="BX365" s="139"/>
      <c r="BY365" s="139"/>
      <c r="BZ365" s="139"/>
      <c r="CA365" s="139"/>
      <c r="CB365" s="139"/>
      <c r="CC365" s="139"/>
      <c r="CD365" s="139"/>
      <c r="CE365" s="139"/>
      <c r="CF365" s="139"/>
      <c r="CG365" s="139"/>
      <c r="CH365" s="139"/>
      <c r="CI365" s="139"/>
      <c r="CJ365" s="139"/>
      <c r="CK365" s="139"/>
      <c r="CL365" s="139"/>
      <c r="CM365" s="139"/>
      <c r="CN365" s="139"/>
      <c r="CO365" s="139"/>
      <c r="CP365" s="139"/>
      <c r="CQ365" s="139"/>
    </row>
    <row r="366" spans="1:95" ht="16.5" customHeight="1">
      <c r="A366" s="92"/>
      <c r="B366" s="92"/>
      <c r="C366" s="92"/>
      <c r="D366" s="92"/>
      <c r="E366" s="92"/>
      <c r="F366" s="92"/>
      <c r="G366" s="139"/>
      <c r="H366" s="167"/>
      <c r="I366" s="167"/>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39"/>
      <c r="AL366" s="139"/>
      <c r="AM366" s="139"/>
      <c r="AN366" s="139"/>
      <c r="AO366" s="139"/>
      <c r="AP366" s="139"/>
      <c r="AQ366" s="139"/>
      <c r="AR366" s="139"/>
      <c r="AS366" s="139"/>
      <c r="AT366" s="139"/>
      <c r="AU366" s="139"/>
      <c r="AV366" s="139"/>
      <c r="AW366" s="139"/>
      <c r="AX366" s="139"/>
      <c r="AY366" s="139"/>
      <c r="AZ366" s="139"/>
      <c r="BA366" s="139"/>
      <c r="BB366" s="139"/>
      <c r="BC366" s="139"/>
      <c r="BD366" s="139"/>
      <c r="BE366" s="139"/>
      <c r="BF366" s="139"/>
      <c r="BG366" s="139"/>
      <c r="BH366" s="139"/>
      <c r="BI366" s="139"/>
      <c r="BJ366" s="139"/>
      <c r="BK366" s="139"/>
      <c r="BL366" s="139"/>
      <c r="BM366" s="139"/>
      <c r="BN366" s="139"/>
      <c r="BO366" s="139"/>
      <c r="BP366" s="139"/>
      <c r="BQ366" s="139"/>
      <c r="BR366" s="139"/>
      <c r="BS366" s="139"/>
      <c r="BT366" s="139"/>
      <c r="BU366" s="139"/>
      <c r="BV366" s="139"/>
      <c r="BW366" s="139"/>
      <c r="BX366" s="139"/>
      <c r="BY366" s="139"/>
      <c r="BZ366" s="139"/>
      <c r="CA366" s="139"/>
      <c r="CB366" s="139"/>
      <c r="CC366" s="139"/>
      <c r="CD366" s="139"/>
      <c r="CE366" s="139"/>
      <c r="CF366" s="139"/>
      <c r="CG366" s="139"/>
      <c r="CH366" s="139"/>
      <c r="CI366" s="139"/>
      <c r="CJ366" s="139"/>
      <c r="CK366" s="139"/>
      <c r="CL366" s="139"/>
      <c r="CM366" s="139"/>
      <c r="CN366" s="139"/>
      <c r="CO366" s="139"/>
      <c r="CP366" s="139"/>
      <c r="CQ366" s="139"/>
    </row>
    <row r="367" spans="1:95" ht="16.5" customHeight="1">
      <c r="A367" s="92"/>
      <c r="B367" s="92"/>
      <c r="C367" s="92"/>
      <c r="D367" s="92"/>
      <c r="E367" s="92"/>
      <c r="F367" s="92"/>
      <c r="G367" s="139"/>
      <c r="H367" s="167"/>
      <c r="I367" s="167"/>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39"/>
      <c r="AY367" s="139"/>
      <c r="AZ367" s="139"/>
      <c r="BA367" s="139"/>
      <c r="BB367" s="139"/>
      <c r="BC367" s="139"/>
      <c r="BD367" s="139"/>
      <c r="BE367" s="139"/>
      <c r="BF367" s="139"/>
      <c r="BG367" s="139"/>
      <c r="BH367" s="139"/>
      <c r="BI367" s="139"/>
      <c r="BJ367" s="139"/>
      <c r="BK367" s="139"/>
      <c r="BL367" s="139"/>
      <c r="BM367" s="139"/>
      <c r="BN367" s="139"/>
      <c r="BO367" s="139"/>
      <c r="BP367" s="139"/>
      <c r="BQ367" s="139"/>
      <c r="BR367" s="139"/>
      <c r="BS367" s="139"/>
      <c r="BT367" s="139"/>
      <c r="BU367" s="139"/>
      <c r="BV367" s="139"/>
      <c r="BW367" s="139"/>
      <c r="BX367" s="139"/>
      <c r="BY367" s="139"/>
      <c r="BZ367" s="139"/>
      <c r="CA367" s="139"/>
      <c r="CB367" s="139"/>
      <c r="CC367" s="139"/>
      <c r="CD367" s="139"/>
      <c r="CE367" s="139"/>
      <c r="CF367" s="139"/>
      <c r="CG367" s="139"/>
      <c r="CH367" s="139"/>
      <c r="CI367" s="139"/>
      <c r="CJ367" s="139"/>
      <c r="CK367" s="139"/>
      <c r="CL367" s="139"/>
      <c r="CM367" s="139"/>
      <c r="CN367" s="139"/>
      <c r="CO367" s="139"/>
      <c r="CP367" s="139"/>
      <c r="CQ367" s="139"/>
    </row>
    <row r="368" spans="1:95" ht="16.5" customHeight="1">
      <c r="A368" s="92"/>
      <c r="B368" s="92"/>
      <c r="C368" s="92"/>
      <c r="D368" s="92"/>
      <c r="E368" s="92"/>
      <c r="F368" s="92"/>
      <c r="G368" s="139"/>
      <c r="H368" s="167"/>
      <c r="I368" s="167"/>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39"/>
      <c r="AY368" s="139"/>
      <c r="AZ368" s="139"/>
      <c r="BA368" s="139"/>
      <c r="BB368" s="139"/>
      <c r="BC368" s="139"/>
      <c r="BD368" s="139"/>
      <c r="BE368" s="139"/>
      <c r="BF368" s="139"/>
      <c r="BG368" s="139"/>
      <c r="BH368" s="139"/>
      <c r="BI368" s="139"/>
      <c r="BJ368" s="139"/>
      <c r="BK368" s="139"/>
      <c r="BL368" s="139"/>
      <c r="BM368" s="139"/>
      <c r="BN368" s="139"/>
      <c r="BO368" s="139"/>
      <c r="BP368" s="139"/>
      <c r="BQ368" s="139"/>
      <c r="BR368" s="139"/>
      <c r="BS368" s="139"/>
      <c r="BT368" s="139"/>
      <c r="BU368" s="139"/>
      <c r="BV368" s="139"/>
      <c r="BW368" s="139"/>
      <c r="BX368" s="139"/>
      <c r="BY368" s="139"/>
      <c r="BZ368" s="139"/>
      <c r="CA368" s="139"/>
      <c r="CB368" s="139"/>
      <c r="CC368" s="139"/>
      <c r="CD368" s="139"/>
      <c r="CE368" s="139"/>
      <c r="CF368" s="139"/>
      <c r="CG368" s="139"/>
      <c r="CH368" s="139"/>
      <c r="CI368" s="139"/>
      <c r="CJ368" s="139"/>
      <c r="CK368" s="139"/>
      <c r="CL368" s="139"/>
      <c r="CM368" s="139"/>
      <c r="CN368" s="139"/>
      <c r="CO368" s="139"/>
      <c r="CP368" s="139"/>
      <c r="CQ368" s="139"/>
    </row>
    <row r="369" spans="1:95" ht="16.5" customHeight="1">
      <c r="A369" s="92"/>
      <c r="B369" s="92"/>
      <c r="C369" s="92"/>
      <c r="D369" s="92"/>
      <c r="E369" s="92"/>
      <c r="F369" s="92"/>
      <c r="G369" s="139"/>
      <c r="H369" s="167"/>
      <c r="I369" s="167"/>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L369" s="139"/>
      <c r="AM369" s="139"/>
      <c r="AN369" s="139"/>
      <c r="AO369" s="139"/>
      <c r="AP369" s="139"/>
      <c r="AQ369" s="139"/>
      <c r="AR369" s="139"/>
      <c r="AS369" s="139"/>
      <c r="AT369" s="139"/>
      <c r="AU369" s="139"/>
      <c r="AV369" s="139"/>
      <c r="AW369" s="139"/>
      <c r="AX369" s="139"/>
      <c r="AY369" s="139"/>
      <c r="AZ369" s="139"/>
      <c r="BA369" s="139"/>
      <c r="BB369" s="139"/>
      <c r="BC369" s="139"/>
      <c r="BD369" s="139"/>
      <c r="BE369" s="139"/>
      <c r="BF369" s="139"/>
      <c r="BG369" s="139"/>
      <c r="BH369" s="139"/>
      <c r="BI369" s="139"/>
      <c r="BJ369" s="139"/>
      <c r="BK369" s="139"/>
      <c r="BL369" s="139"/>
      <c r="BM369" s="139"/>
      <c r="BN369" s="139"/>
      <c r="BO369" s="139"/>
      <c r="BP369" s="139"/>
      <c r="BQ369" s="139"/>
      <c r="BR369" s="139"/>
      <c r="BS369" s="139"/>
      <c r="BT369" s="139"/>
      <c r="BU369" s="139"/>
      <c r="BV369" s="139"/>
      <c r="BW369" s="139"/>
      <c r="BX369" s="139"/>
      <c r="BY369" s="139"/>
      <c r="BZ369" s="139"/>
      <c r="CA369" s="139"/>
      <c r="CB369" s="139"/>
      <c r="CC369" s="139"/>
      <c r="CD369" s="139"/>
      <c r="CE369" s="139"/>
      <c r="CF369" s="139"/>
      <c r="CG369" s="139"/>
      <c r="CH369" s="139"/>
      <c r="CI369" s="139"/>
      <c r="CJ369" s="139"/>
      <c r="CK369" s="139"/>
      <c r="CL369" s="139"/>
      <c r="CM369" s="139"/>
      <c r="CN369" s="139"/>
      <c r="CO369" s="139"/>
      <c r="CP369" s="139"/>
      <c r="CQ369" s="139"/>
    </row>
  </sheetData>
  <mergeCells count="1127">
    <mergeCell ref="AL150:AL154"/>
    <mergeCell ref="AM150:AM154"/>
    <mergeCell ref="AI144:AI149"/>
    <mergeCell ref="AJ144:AJ149"/>
    <mergeCell ref="AB144:AB149"/>
    <mergeCell ref="AC144:AC149"/>
    <mergeCell ref="AH144:AH149"/>
    <mergeCell ref="Y132:Y137"/>
    <mergeCell ref="Y144:Y149"/>
    <mergeCell ref="AA138:AA143"/>
    <mergeCell ref="AB138:AB143"/>
    <mergeCell ref="AC138:AC143"/>
    <mergeCell ref="AD138:AD143"/>
    <mergeCell ref="AF138:AF143"/>
    <mergeCell ref="AH138:AH143"/>
    <mergeCell ref="AI138:AI143"/>
    <mergeCell ref="AJ138:AJ143"/>
    <mergeCell ref="AE132:AE137"/>
    <mergeCell ref="AF132:AF137"/>
    <mergeCell ref="AH132:AH137"/>
    <mergeCell ref="AI132:AI137"/>
    <mergeCell ref="AJ132:AJ137"/>
    <mergeCell ref="AB132:AB137"/>
    <mergeCell ref="AC132:AC137"/>
    <mergeCell ref="AD144:AD149"/>
    <mergeCell ref="AD132:AD137"/>
    <mergeCell ref="AH150:AH155"/>
    <mergeCell ref="AI150:AI155"/>
    <mergeCell ref="AJ150:AJ155"/>
    <mergeCell ref="AE144:AE149"/>
    <mergeCell ref="AA132:AA137"/>
    <mergeCell ref="AA144:AA149"/>
    <mergeCell ref="Z138:Z143"/>
    <mergeCell ref="Z132:Z137"/>
    <mergeCell ref="Z144:Z149"/>
    <mergeCell ref="AE138:AE143"/>
    <mergeCell ref="X126:X131"/>
    <mergeCell ref="Y126:Y131"/>
    <mergeCell ref="Z126:Z131"/>
    <mergeCell ref="T126:T131"/>
    <mergeCell ref="U126:U131"/>
    <mergeCell ref="V126:V131"/>
    <mergeCell ref="W126:W131"/>
    <mergeCell ref="AG150:AG154"/>
    <mergeCell ref="AF144:AF149"/>
    <mergeCell ref="AK150:AK154"/>
    <mergeCell ref="R114:R119"/>
    <mergeCell ref="S114:S119"/>
    <mergeCell ref="T114:T119"/>
    <mergeCell ref="U114:U119"/>
    <mergeCell ref="V114:V119"/>
    <mergeCell ref="W114:W119"/>
    <mergeCell ref="AA120:AA125"/>
    <mergeCell ref="AB120:AB125"/>
    <mergeCell ref="R120:R125"/>
    <mergeCell ref="S120:S125"/>
    <mergeCell ref="V120:V125"/>
    <mergeCell ref="W120:W125"/>
    <mergeCell ref="AH120:AH125"/>
    <mergeCell ref="Z120:Z125"/>
    <mergeCell ref="Z114:Z119"/>
    <mergeCell ref="AA126:AA131"/>
    <mergeCell ref="AB126:AB131"/>
    <mergeCell ref="AC126:AC131"/>
    <mergeCell ref="X120:X125"/>
    <mergeCell ref="Y120:Y125"/>
    <mergeCell ref="AC120:AC125"/>
    <mergeCell ref="AA114:AA119"/>
    <mergeCell ref="AE120:AE125"/>
    <mergeCell ref="AF120:AF125"/>
    <mergeCell ref="AD126:AD131"/>
    <mergeCell ref="AE126:AE131"/>
    <mergeCell ref="AF126:AF131"/>
    <mergeCell ref="AD120:AD125"/>
    <mergeCell ref="AE108:AE113"/>
    <mergeCell ref="AF108:AF113"/>
    <mergeCell ref="AB108:AB113"/>
    <mergeCell ref="AC108:AC113"/>
    <mergeCell ref="AD102:AD107"/>
    <mergeCell ref="AB102:AB107"/>
    <mergeCell ref="AC102:AC107"/>
    <mergeCell ref="W102:W107"/>
    <mergeCell ref="X102:X107"/>
    <mergeCell ref="W108:W113"/>
    <mergeCell ref="X108:X113"/>
    <mergeCell ref="AE102:AE107"/>
    <mergeCell ref="AF102:AF107"/>
    <mergeCell ref="AI102:AI107"/>
    <mergeCell ref="AJ102:AJ107"/>
    <mergeCell ref="AA102:AA107"/>
    <mergeCell ref="R96:R101"/>
    <mergeCell ref="S96:S101"/>
    <mergeCell ref="X96:X101"/>
    <mergeCell ref="Y96:Y101"/>
    <mergeCell ref="AH102:AH107"/>
    <mergeCell ref="AH108:AH113"/>
    <mergeCell ref="AH96:AH101"/>
    <mergeCell ref="T108:T113"/>
    <mergeCell ref="U108:U113"/>
    <mergeCell ref="AA108:AA113"/>
    <mergeCell ref="AD108:AD113"/>
    <mergeCell ref="W72:W77"/>
    <mergeCell ref="X72:X77"/>
    <mergeCell ref="R72:R77"/>
    <mergeCell ref="S72:S77"/>
    <mergeCell ref="T72:T77"/>
    <mergeCell ref="R90:R95"/>
    <mergeCell ref="S90:S95"/>
    <mergeCell ref="P84:P89"/>
    <mergeCell ref="Q84:Q89"/>
    <mergeCell ref="R84:R89"/>
    <mergeCell ref="S84:S89"/>
    <mergeCell ref="T84:T89"/>
    <mergeCell ref="V78:V83"/>
    <mergeCell ref="U78:U83"/>
    <mergeCell ref="U72:U77"/>
    <mergeCell ref="U90:U95"/>
    <mergeCell ref="U84:U89"/>
    <mergeCell ref="V84:V89"/>
    <mergeCell ref="X78:X83"/>
    <mergeCell ref="W90:W95"/>
    <mergeCell ref="X90:X95"/>
    <mergeCell ref="Q90:Q95"/>
    <mergeCell ref="V90:V95"/>
    <mergeCell ref="T90:T95"/>
    <mergeCell ref="P78:P83"/>
    <mergeCell ref="Q78:Q83"/>
    <mergeCell ref="R78:R83"/>
    <mergeCell ref="S78:S83"/>
    <mergeCell ref="T78:T83"/>
    <mergeCell ref="H78:H83"/>
    <mergeCell ref="I78:I83"/>
    <mergeCell ref="J72:J77"/>
    <mergeCell ref="K72:K77"/>
    <mergeCell ref="J69:J71"/>
    <mergeCell ref="K69:K71"/>
    <mergeCell ref="J63:J68"/>
    <mergeCell ref="N78:N83"/>
    <mergeCell ref="M78:M83"/>
    <mergeCell ref="O84:O89"/>
    <mergeCell ref="K78:K83"/>
    <mergeCell ref="L78:L83"/>
    <mergeCell ref="O78:O83"/>
    <mergeCell ref="J84:J89"/>
    <mergeCell ref="K84:K89"/>
    <mergeCell ref="N84:N89"/>
    <mergeCell ref="J78:J83"/>
    <mergeCell ref="H84:H89"/>
    <mergeCell ref="G84:G89"/>
    <mergeCell ref="G72:G77"/>
    <mergeCell ref="G78:G83"/>
    <mergeCell ref="G63:G68"/>
    <mergeCell ref="G69:G71"/>
    <mergeCell ref="G57:G62"/>
    <mergeCell ref="A72:A77"/>
    <mergeCell ref="A78:A83"/>
    <mergeCell ref="A63:A68"/>
    <mergeCell ref="A69:A71"/>
    <mergeCell ref="A57:A62"/>
    <mergeCell ref="B78:B83"/>
    <mergeCell ref="C78:C83"/>
    <mergeCell ref="A84:A89"/>
    <mergeCell ref="B84:B89"/>
    <mergeCell ref="C84:C89"/>
    <mergeCell ref="D84:D89"/>
    <mergeCell ref="D72:D77"/>
    <mergeCell ref="D78:D83"/>
    <mergeCell ref="B63:B68"/>
    <mergeCell ref="B57:B62"/>
    <mergeCell ref="C57:C62"/>
    <mergeCell ref="D57:D62"/>
    <mergeCell ref="F57:F58"/>
    <mergeCell ref="H57:H62"/>
    <mergeCell ref="B72:B77"/>
    <mergeCell ref="C72:C77"/>
    <mergeCell ref="C63:C68"/>
    <mergeCell ref="D63:D68"/>
    <mergeCell ref="B69:B71"/>
    <mergeCell ref="C69:C71"/>
    <mergeCell ref="D69:D71"/>
    <mergeCell ref="T63:T68"/>
    <mergeCell ref="V63:V68"/>
    <mergeCell ref="V72:V77"/>
    <mergeCell ref="U63:U68"/>
    <mergeCell ref="S51:S56"/>
    <mergeCell ref="T51:T56"/>
    <mergeCell ref="U51:U56"/>
    <mergeCell ref="U57:U62"/>
    <mergeCell ref="V57:V62"/>
    <mergeCell ref="L57:L62"/>
    <mergeCell ref="T57:T62"/>
    <mergeCell ref="T69:T71"/>
    <mergeCell ref="U69:U71"/>
    <mergeCell ref="V69:V71"/>
    <mergeCell ref="H72:H77"/>
    <mergeCell ref="H63:H68"/>
    <mergeCell ref="W9:W14"/>
    <mergeCell ref="X9:X14"/>
    <mergeCell ref="S9:S14"/>
    <mergeCell ref="T9:T14"/>
    <mergeCell ref="S15:S20"/>
    <mergeCell ref="T15:T20"/>
    <mergeCell ref="R15:R20"/>
    <mergeCell ref="R9:R14"/>
    <mergeCell ref="U27:U32"/>
    <mergeCell ref="U15:U20"/>
    <mergeCell ref="V15:V20"/>
    <mergeCell ref="W15:W20"/>
    <mergeCell ref="X15:X20"/>
    <mergeCell ref="U9:U14"/>
    <mergeCell ref="V9:V14"/>
    <mergeCell ref="W21:W26"/>
    <mergeCell ref="X21:X26"/>
    <mergeCell ref="P45:P50"/>
    <mergeCell ref="Q45:Q50"/>
    <mergeCell ref="T45:T50"/>
    <mergeCell ref="U45:U50"/>
    <mergeCell ref="V45:V50"/>
    <mergeCell ref="W45:W50"/>
    <mergeCell ref="V51:V56"/>
    <mergeCell ref="W51:W56"/>
    <mergeCell ref="R51:R56"/>
    <mergeCell ref="O51:O56"/>
    <mergeCell ref="P51:P56"/>
    <mergeCell ref="Q51:Q56"/>
    <mergeCell ref="X45:X50"/>
    <mergeCell ref="V27:V32"/>
    <mergeCell ref="W27:W32"/>
    <mergeCell ref="X27:X32"/>
    <mergeCell ref="T27:T32"/>
    <mergeCell ref="S27:S32"/>
    <mergeCell ref="C51:C56"/>
    <mergeCell ref="D51:D56"/>
    <mergeCell ref="G51:G56"/>
    <mergeCell ref="H51:H56"/>
    <mergeCell ref="R45:R50"/>
    <mergeCell ref="S45:S50"/>
    <mergeCell ref="A45:A50"/>
    <mergeCell ref="B45:B50"/>
    <mergeCell ref="C45:C50"/>
    <mergeCell ref="D45:D50"/>
    <mergeCell ref="G45:G50"/>
    <mergeCell ref="K45:K50"/>
    <mergeCell ref="P72:P77"/>
    <mergeCell ref="Q72:Q77"/>
    <mergeCell ref="N69:N71"/>
    <mergeCell ref="O69:O71"/>
    <mergeCell ref="L72:L77"/>
    <mergeCell ref="M72:M77"/>
    <mergeCell ref="P69:P71"/>
    <mergeCell ref="P63:P68"/>
    <mergeCell ref="P57:P62"/>
    <mergeCell ref="Q57:Q62"/>
    <mergeCell ref="R57:R62"/>
    <mergeCell ref="O57:O62"/>
    <mergeCell ref="S57:S62"/>
    <mergeCell ref="K57:K62"/>
    <mergeCell ref="K51:K56"/>
    <mergeCell ref="S69:S71"/>
    <mergeCell ref="L45:L50"/>
    <mergeCell ref="M45:M50"/>
    <mergeCell ref="N45:N50"/>
    <mergeCell ref="O45:O50"/>
    <mergeCell ref="AI45:AI50"/>
    <mergeCell ref="AJ45:AJ50"/>
    <mergeCell ref="Y45:Y50"/>
    <mergeCell ref="Z45:Z50"/>
    <mergeCell ref="AA45:AA50"/>
    <mergeCell ref="AD45:AD50"/>
    <mergeCell ref="AE45:AE50"/>
    <mergeCell ref="AF45:AF50"/>
    <mergeCell ref="AH45:AH50"/>
    <mergeCell ref="Y39:Y44"/>
    <mergeCell ref="Z39:Z44"/>
    <mergeCell ref="AC45:AC50"/>
    <mergeCell ref="AB45:AB50"/>
    <mergeCell ref="AF39:AF44"/>
    <mergeCell ref="AH39:AH44"/>
    <mergeCell ref="AI39:AI44"/>
    <mergeCell ref="AJ39:AJ44"/>
    <mergeCell ref="B9:B14"/>
    <mergeCell ref="C9:C14"/>
    <mergeCell ref="G9:G14"/>
    <mergeCell ref="A6:J6"/>
    <mergeCell ref="D9:D14"/>
    <mergeCell ref="B1:D4"/>
    <mergeCell ref="E1:F2"/>
    <mergeCell ref="E3:F4"/>
    <mergeCell ref="G3:G4"/>
    <mergeCell ref="D27:D32"/>
    <mergeCell ref="D21:D26"/>
    <mergeCell ref="A15:A20"/>
    <mergeCell ref="B15:B20"/>
    <mergeCell ref="C15:C20"/>
    <mergeCell ref="D15:D20"/>
    <mergeCell ref="A9:A14"/>
    <mergeCell ref="J9:J14"/>
    <mergeCell ref="H9:H14"/>
    <mergeCell ref="H7:H8"/>
    <mergeCell ref="H15:H20"/>
    <mergeCell ref="J15:J20"/>
    <mergeCell ref="F7:F8"/>
    <mergeCell ref="G7:G8"/>
    <mergeCell ref="J7:J8"/>
    <mergeCell ref="K6:AJ6"/>
    <mergeCell ref="M7:AE7"/>
    <mergeCell ref="AC15:AC20"/>
    <mergeCell ref="AD15:AD20"/>
    <mergeCell ref="N15:N20"/>
    <mergeCell ref="O15:O20"/>
    <mergeCell ref="P9:P14"/>
    <mergeCell ref="Q9:Q14"/>
    <mergeCell ref="K9:K14"/>
    <mergeCell ref="M9:M14"/>
    <mergeCell ref="N9:N14"/>
    <mergeCell ref="O9:O14"/>
    <mergeCell ref="K15:K20"/>
    <mergeCell ref="K7:K8"/>
    <mergeCell ref="E33:E38"/>
    <mergeCell ref="F33:F38"/>
    <mergeCell ref="H27:H32"/>
    <mergeCell ref="G33:G38"/>
    <mergeCell ref="H33:H38"/>
    <mergeCell ref="G27:G32"/>
    <mergeCell ref="H21:H26"/>
    <mergeCell ref="G15:G20"/>
    <mergeCell ref="W33:W38"/>
    <mergeCell ref="X33:X38"/>
    <mergeCell ref="Y33:Y38"/>
    <mergeCell ref="Z33:Z38"/>
    <mergeCell ref="AA33:AA38"/>
    <mergeCell ref="R33:R38"/>
    <mergeCell ref="S33:S38"/>
    <mergeCell ref="T33:T38"/>
    <mergeCell ref="U33:U38"/>
    <mergeCell ref="V33:V38"/>
    <mergeCell ref="AL7:AL8"/>
    <mergeCell ref="AC27:AC32"/>
    <mergeCell ref="AD27:AD32"/>
    <mergeCell ref="AF21:AF26"/>
    <mergeCell ref="AE27:AE32"/>
    <mergeCell ref="AF27:AF32"/>
    <mergeCell ref="AC21:AC26"/>
    <mergeCell ref="AD21:AD26"/>
    <mergeCell ref="AE21:AE26"/>
    <mergeCell ref="AI27:AI32"/>
    <mergeCell ref="AJ27:AJ32"/>
    <mergeCell ref="AI21:AI26"/>
    <mergeCell ref="AJ21:AJ26"/>
    <mergeCell ref="AI9:AI14"/>
    <mergeCell ref="AJ9:AJ14"/>
    <mergeCell ref="AI15:AI20"/>
    <mergeCell ref="AJ15:AJ20"/>
    <mergeCell ref="AI7:AI8"/>
    <mergeCell ref="AJ7:AJ8"/>
    <mergeCell ref="AE15:AE20"/>
    <mergeCell ref="AF15:AF20"/>
    <mergeCell ref="AC9:AC14"/>
    <mergeCell ref="AD9:AD14"/>
    <mergeCell ref="AE9:AE14"/>
    <mergeCell ref="AF9:AF14"/>
    <mergeCell ref="AH27:AH32"/>
    <mergeCell ref="AH33:AH38"/>
    <mergeCell ref="AH21:AH26"/>
    <mergeCell ref="AH9:AH14"/>
    <mergeCell ref="AH15:AH20"/>
    <mergeCell ref="AE39:AE44"/>
    <mergeCell ref="AD39:AD44"/>
    <mergeCell ref="AC33:AC38"/>
    <mergeCell ref="AB39:AB44"/>
    <mergeCell ref="AC39:AC44"/>
    <mergeCell ref="AJ33:AJ38"/>
    <mergeCell ref="AF33:AF38"/>
    <mergeCell ref="AI33:AI38"/>
    <mergeCell ref="Y21:Y26"/>
    <mergeCell ref="Y27:Y32"/>
    <mergeCell ref="Y15:Y20"/>
    <mergeCell ref="Y9:Y14"/>
    <mergeCell ref="AB33:AB38"/>
    <mergeCell ref="AA27:AA32"/>
    <mergeCell ref="AB27:AB32"/>
    <mergeCell ref="AA21:AA26"/>
    <mergeCell ref="AB21:AB26"/>
    <mergeCell ref="Z21:Z26"/>
    <mergeCell ref="Z27:Z32"/>
    <mergeCell ref="AB9:AB14"/>
    <mergeCell ref="AB15:AB20"/>
    <mergeCell ref="AA15:AA20"/>
    <mergeCell ref="Z15:Z20"/>
    <mergeCell ref="AA9:AA14"/>
    <mergeCell ref="Z9:Z14"/>
    <mergeCell ref="AA39:AA44"/>
    <mergeCell ref="C132:C137"/>
    <mergeCell ref="D132:D137"/>
    <mergeCell ref="R138:R143"/>
    <mergeCell ref="N138:N143"/>
    <mergeCell ref="O138:O143"/>
    <mergeCell ref="P138:P143"/>
    <mergeCell ref="V132:V137"/>
    <mergeCell ref="W132:W137"/>
    <mergeCell ref="S138:S143"/>
    <mergeCell ref="B138:B143"/>
    <mergeCell ref="C138:C143"/>
    <mergeCell ref="D138:D143"/>
    <mergeCell ref="G138:G143"/>
    <mergeCell ref="X132:X137"/>
    <mergeCell ref="G132:G137"/>
    <mergeCell ref="H150:H155"/>
    <mergeCell ref="I150:I154"/>
    <mergeCell ref="H132:H137"/>
    <mergeCell ref="J132:J137"/>
    <mergeCell ref="H138:H143"/>
    <mergeCell ref="H144:H149"/>
    <mergeCell ref="J138:J143"/>
    <mergeCell ref="J150:J155"/>
    <mergeCell ref="K150:K155"/>
    <mergeCell ref="K138:K143"/>
    <mergeCell ref="K132:K137"/>
    <mergeCell ref="U138:U143"/>
    <mergeCell ref="V138:V143"/>
    <mergeCell ref="W138:W143"/>
    <mergeCell ref="T132:T137"/>
    <mergeCell ref="U132:U137"/>
    <mergeCell ref="Q132:Q137"/>
    <mergeCell ref="W156:W161"/>
    <mergeCell ref="T156:T161"/>
    <mergeCell ref="U156:U161"/>
    <mergeCell ref="V156:V161"/>
    <mergeCell ref="W150:W155"/>
    <mergeCell ref="X150:X155"/>
    <mergeCell ref="N150:N155"/>
    <mergeCell ref="A144:A149"/>
    <mergeCell ref="B144:B149"/>
    <mergeCell ref="C144:C149"/>
    <mergeCell ref="D144:D149"/>
    <mergeCell ref="G144:G149"/>
    <mergeCell ref="Q150:Q155"/>
    <mergeCell ref="R150:R155"/>
    <mergeCell ref="J144:J149"/>
    <mergeCell ref="K144:K149"/>
    <mergeCell ref="L144:L149"/>
    <mergeCell ref="M144:M149"/>
    <mergeCell ref="N144:N149"/>
    <mergeCell ref="V144:V149"/>
    <mergeCell ref="W144:W149"/>
    <mergeCell ref="U144:U149"/>
    <mergeCell ref="P144:P149"/>
    <mergeCell ref="Q144:Q149"/>
    <mergeCell ref="R144:R149"/>
    <mergeCell ref="S144:S149"/>
    <mergeCell ref="A132:A137"/>
    <mergeCell ref="B132:B137"/>
    <mergeCell ref="A138:A143"/>
    <mergeCell ref="Z156:Z161"/>
    <mergeCell ref="AA156:AA161"/>
    <mergeCell ref="AF156:AF161"/>
    <mergeCell ref="AC156:AC161"/>
    <mergeCell ref="AD156:AD161"/>
    <mergeCell ref="AE156:AE161"/>
    <mergeCell ref="X156:X161"/>
    <mergeCell ref="Y156:Y161"/>
    <mergeCell ref="AB156:AB161"/>
    <mergeCell ref="H156:H161"/>
    <mergeCell ref="I156:I161"/>
    <mergeCell ref="J156:J161"/>
    <mergeCell ref="K156:K161"/>
    <mergeCell ref="G156:G161"/>
    <mergeCell ref="B156:B161"/>
    <mergeCell ref="C156:C161"/>
    <mergeCell ref="D156:D161"/>
    <mergeCell ref="E156:E161"/>
    <mergeCell ref="F156:F161"/>
    <mergeCell ref="M156:M161"/>
    <mergeCell ref="N156:N161"/>
    <mergeCell ref="O156:O161"/>
    <mergeCell ref="P156:P161"/>
    <mergeCell ref="Q156:Q161"/>
    <mergeCell ref="R156:R161"/>
    <mergeCell ref="L156:L161"/>
    <mergeCell ref="S156:S161"/>
    <mergeCell ref="AE150:AE155"/>
    <mergeCell ref="AF150:AF155"/>
    <mergeCell ref="AS156:AS159"/>
    <mergeCell ref="AU156:AU159"/>
    <mergeCell ref="AW156:AW159"/>
    <mergeCell ref="AY156:AY159"/>
    <mergeCell ref="BF156:BF161"/>
    <mergeCell ref="AO156:AO159"/>
    <mergeCell ref="AG156:AG161"/>
    <mergeCell ref="AH156:AH161"/>
    <mergeCell ref="AI156:AI161"/>
    <mergeCell ref="AJ156:AJ161"/>
    <mergeCell ref="AK156:AK161"/>
    <mergeCell ref="AL156:AL161"/>
    <mergeCell ref="AM156:AM159"/>
    <mergeCell ref="Y150:Y155"/>
    <mergeCell ref="Z150:Z155"/>
    <mergeCell ref="AB114:AB119"/>
    <mergeCell ref="AC114:AC119"/>
    <mergeCell ref="Y114:Y119"/>
    <mergeCell ref="AD114:AD119"/>
    <mergeCell ref="AE114:AE119"/>
    <mergeCell ref="AI114:AI119"/>
    <mergeCell ref="AH114:AH119"/>
    <mergeCell ref="AC150:AC155"/>
    <mergeCell ref="AD150:AD155"/>
    <mergeCell ref="AH126:AH131"/>
    <mergeCell ref="AI126:AI131"/>
    <mergeCell ref="AJ126:AJ131"/>
    <mergeCell ref="AJ114:AJ119"/>
    <mergeCell ref="AF114:AF119"/>
    <mergeCell ref="Y138:Y143"/>
    <mergeCell ref="AI120:AI125"/>
    <mergeCell ref="AJ120:AJ125"/>
    <mergeCell ref="BK156:BK161"/>
    <mergeCell ref="BL156:BL161"/>
    <mergeCell ref="BP150:BP153"/>
    <mergeCell ref="BQ150:BQ153"/>
    <mergeCell ref="BR150:BR153"/>
    <mergeCell ref="BS150:BS153"/>
    <mergeCell ref="BK150:BK155"/>
    <mergeCell ref="BO150:BO154"/>
    <mergeCell ref="AA150:AA155"/>
    <mergeCell ref="AB150:AB155"/>
    <mergeCell ref="F150:F154"/>
    <mergeCell ref="G150:G155"/>
    <mergeCell ref="O150:O155"/>
    <mergeCell ref="P150:P155"/>
    <mergeCell ref="A150:A161"/>
    <mergeCell ref="B150:B155"/>
    <mergeCell ref="C150:C155"/>
    <mergeCell ref="D150:D155"/>
    <mergeCell ref="E150:E154"/>
    <mergeCell ref="U150:U155"/>
    <mergeCell ref="V150:V155"/>
    <mergeCell ref="BI156:BI161"/>
    <mergeCell ref="BJ156:BJ161"/>
    <mergeCell ref="BO156:BO161"/>
    <mergeCell ref="BP156:BP159"/>
    <mergeCell ref="BH156:BH161"/>
    <mergeCell ref="BQ156:BQ159"/>
    <mergeCell ref="BR156:BR159"/>
    <mergeCell ref="BS156:BS159"/>
    <mergeCell ref="BM156:BM161"/>
    <mergeCell ref="BG156:BG161"/>
    <mergeCell ref="AQ156:AQ159"/>
    <mergeCell ref="S150:S155"/>
    <mergeCell ref="T150:T155"/>
    <mergeCell ref="P132:P137"/>
    <mergeCell ref="R132:R137"/>
    <mergeCell ref="S132:S137"/>
    <mergeCell ref="T138:T143"/>
    <mergeCell ref="T144:T149"/>
    <mergeCell ref="BK114:BK119"/>
    <mergeCell ref="BL114:BL119"/>
    <mergeCell ref="BM114:BM119"/>
    <mergeCell ref="BF114:BF119"/>
    <mergeCell ref="BG114:BG119"/>
    <mergeCell ref="BH114:BH119"/>
    <mergeCell ref="BI114:BI119"/>
    <mergeCell ref="BI132:BI137"/>
    <mergeCell ref="BJ132:BJ137"/>
    <mergeCell ref="BI126:BI131"/>
    <mergeCell ref="BJ126:BJ131"/>
    <mergeCell ref="BI120:BI125"/>
    <mergeCell ref="BJ120:BJ125"/>
    <mergeCell ref="BJ114:BJ119"/>
    <mergeCell ref="P114:P119"/>
    <mergeCell ref="Q114:Q119"/>
    <mergeCell ref="BL150:BL155"/>
    <mergeCell ref="BM150:BM155"/>
    <mergeCell ref="X114:X119"/>
    <mergeCell ref="X138:X143"/>
    <mergeCell ref="X144:X149"/>
    <mergeCell ref="R126:R131"/>
    <mergeCell ref="S126:S131"/>
    <mergeCell ref="T120:T125"/>
    <mergeCell ref="U120:U125"/>
    <mergeCell ref="M132:M137"/>
    <mergeCell ref="N132:N137"/>
    <mergeCell ref="N126:N131"/>
    <mergeCell ref="O126:O131"/>
    <mergeCell ref="P126:P131"/>
    <mergeCell ref="Q126:Q131"/>
    <mergeCell ref="F126:F131"/>
    <mergeCell ref="L126:L131"/>
    <mergeCell ref="M126:M131"/>
    <mergeCell ref="L120:L125"/>
    <mergeCell ref="M120:M125"/>
    <mergeCell ref="N120:N125"/>
    <mergeCell ref="O120:O125"/>
    <mergeCell ref="Q120:Q125"/>
    <mergeCell ref="L150:L155"/>
    <mergeCell ref="M150:M155"/>
    <mergeCell ref="O132:O137"/>
    <mergeCell ref="L138:L143"/>
    <mergeCell ref="M138:M143"/>
    <mergeCell ref="O144:O149"/>
    <mergeCell ref="L132:L137"/>
    <mergeCell ref="G126:G131"/>
    <mergeCell ref="H126:H131"/>
    <mergeCell ref="P120:P125"/>
    <mergeCell ref="Q138:Q143"/>
    <mergeCell ref="A126:A131"/>
    <mergeCell ref="B126:B131"/>
    <mergeCell ref="C126:C131"/>
    <mergeCell ref="D126:D131"/>
    <mergeCell ref="E126:E131"/>
    <mergeCell ref="B114:B119"/>
    <mergeCell ref="C114:C119"/>
    <mergeCell ref="G120:G125"/>
    <mergeCell ref="G114:G119"/>
    <mergeCell ref="A120:A125"/>
    <mergeCell ref="B120:B125"/>
    <mergeCell ref="C120:C125"/>
    <mergeCell ref="D120:D125"/>
    <mergeCell ref="H120:H125"/>
    <mergeCell ref="A114:A119"/>
    <mergeCell ref="D114:D119"/>
    <mergeCell ref="H114:H119"/>
    <mergeCell ref="J126:J131"/>
    <mergeCell ref="K126:K131"/>
    <mergeCell ref="J120:J125"/>
    <mergeCell ref="K120:K125"/>
    <mergeCell ref="J114:J119"/>
    <mergeCell ref="K114:K119"/>
    <mergeCell ref="L114:L119"/>
    <mergeCell ref="D102:D107"/>
    <mergeCell ref="F102:F107"/>
    <mergeCell ref="B90:B95"/>
    <mergeCell ref="C90:C95"/>
    <mergeCell ref="D90:D95"/>
    <mergeCell ref="H90:H95"/>
    <mergeCell ref="D96:D101"/>
    <mergeCell ref="L96:L101"/>
    <mergeCell ref="H96:H101"/>
    <mergeCell ref="J96:J101"/>
    <mergeCell ref="K96:K101"/>
    <mergeCell ref="H102:H107"/>
    <mergeCell ref="J102:J107"/>
    <mergeCell ref="K102:K107"/>
    <mergeCell ref="L90:L95"/>
    <mergeCell ref="B108:B113"/>
    <mergeCell ref="C108:C113"/>
    <mergeCell ref="D108:D113"/>
    <mergeCell ref="F108:F113"/>
    <mergeCell ref="G108:G113"/>
    <mergeCell ref="H108:H113"/>
    <mergeCell ref="J108:J113"/>
    <mergeCell ref="K108:K113"/>
    <mergeCell ref="L108:L113"/>
    <mergeCell ref="A102:A107"/>
    <mergeCell ref="B102:B107"/>
    <mergeCell ref="C102:C107"/>
    <mergeCell ref="G102:G107"/>
    <mergeCell ref="A90:A95"/>
    <mergeCell ref="A96:A101"/>
    <mergeCell ref="B96:B101"/>
    <mergeCell ref="C96:C101"/>
    <mergeCell ref="G90:G95"/>
    <mergeCell ref="G96:G101"/>
    <mergeCell ref="J90:J95"/>
    <mergeCell ref="K90:K95"/>
    <mergeCell ref="M90:M95"/>
    <mergeCell ref="N90:N95"/>
    <mergeCell ref="O90:O95"/>
    <mergeCell ref="P90:P95"/>
    <mergeCell ref="M114:M119"/>
    <mergeCell ref="N114:N119"/>
    <mergeCell ref="O114:O119"/>
    <mergeCell ref="P102:P107"/>
    <mergeCell ref="A108:A113"/>
    <mergeCell ref="O108:O113"/>
    <mergeCell ref="M108:M113"/>
    <mergeCell ref="N108:N113"/>
    <mergeCell ref="Z102:Z107"/>
    <mergeCell ref="AE84:AE89"/>
    <mergeCell ref="Y90:Y95"/>
    <mergeCell ref="Z90:Z95"/>
    <mergeCell ref="AA90:AA95"/>
    <mergeCell ref="AB90:AB95"/>
    <mergeCell ref="M96:M101"/>
    <mergeCell ref="N96:N101"/>
    <mergeCell ref="O96:O101"/>
    <mergeCell ref="P96:P101"/>
    <mergeCell ref="AA96:AA101"/>
    <mergeCell ref="AB96:AB101"/>
    <mergeCell ref="Z96:Z101"/>
    <mergeCell ref="Q96:Q101"/>
    <mergeCell ref="L102:L107"/>
    <mergeCell ref="M102:M107"/>
    <mergeCell ref="N102:N107"/>
    <mergeCell ref="O102:O107"/>
    <mergeCell ref="W84:W89"/>
    <mergeCell ref="X84:X89"/>
    <mergeCell ref="Q102:Q107"/>
    <mergeCell ref="R102:R107"/>
    <mergeCell ref="S102:S107"/>
    <mergeCell ref="T96:T101"/>
    <mergeCell ref="U96:U101"/>
    <mergeCell ref="T102:T107"/>
    <mergeCell ref="U102:U107"/>
    <mergeCell ref="V102:V107"/>
    <mergeCell ref="AC63:AC68"/>
    <mergeCell ref="AH57:AH62"/>
    <mergeCell ref="AH84:AH89"/>
    <mergeCell ref="AH90:AH95"/>
    <mergeCell ref="AI108:AI113"/>
    <mergeCell ref="AJ108:AJ113"/>
    <mergeCell ref="AJ90:AJ95"/>
    <mergeCell ref="AJ96:AJ101"/>
    <mergeCell ref="AJ84:AJ89"/>
    <mergeCell ref="AI84:AI89"/>
    <mergeCell ref="AI90:AI95"/>
    <mergeCell ref="AJ78:AJ83"/>
    <mergeCell ref="Z108:Z113"/>
    <mergeCell ref="P108:P113"/>
    <mergeCell ref="Q108:Q113"/>
    <mergeCell ref="R108:R113"/>
    <mergeCell ref="S108:S113"/>
    <mergeCell ref="V108:V113"/>
    <mergeCell ref="Y108:Y113"/>
    <mergeCell ref="V96:V101"/>
    <mergeCell ref="W96:W101"/>
    <mergeCell ref="AC96:AC101"/>
    <mergeCell ref="AD96:AD101"/>
    <mergeCell ref="AE96:AE101"/>
    <mergeCell ref="AF96:AF101"/>
    <mergeCell ref="AI96:AI101"/>
    <mergeCell ref="AC84:AC89"/>
    <mergeCell ref="AC90:AC95"/>
    <mergeCell ref="W78:W83"/>
    <mergeCell ref="AD90:AD95"/>
    <mergeCell ref="AE90:AE95"/>
    <mergeCell ref="Y102:Y107"/>
    <mergeCell ref="N72:N77"/>
    <mergeCell ref="O72:O77"/>
    <mergeCell ref="L63:L68"/>
    <mergeCell ref="M63:M68"/>
    <mergeCell ref="N63:N68"/>
    <mergeCell ref="O63:O68"/>
    <mergeCell ref="L84:L89"/>
    <mergeCell ref="M84:M89"/>
    <mergeCell ref="Q63:Q68"/>
    <mergeCell ref="R63:R68"/>
    <mergeCell ref="S63:S68"/>
    <mergeCell ref="R69:R71"/>
    <mergeCell ref="Q69:Q71"/>
    <mergeCell ref="AA57:AA62"/>
    <mergeCell ref="AB57:AB62"/>
    <mergeCell ref="Z69:Z71"/>
    <mergeCell ref="Y69:Y71"/>
    <mergeCell ref="W57:W62"/>
    <mergeCell ref="X57:X62"/>
    <mergeCell ref="Y57:Y62"/>
    <mergeCell ref="Z57:Z62"/>
    <mergeCell ref="AA69:AA71"/>
    <mergeCell ref="W63:W68"/>
    <mergeCell ref="X63:X68"/>
    <mergeCell ref="Y63:Y68"/>
    <mergeCell ref="Z63:Z68"/>
    <mergeCell ref="AA63:AA68"/>
    <mergeCell ref="AB63:AB68"/>
    <mergeCell ref="AB69:AB71"/>
    <mergeCell ref="X69:X71"/>
    <mergeCell ref="Y78:Y83"/>
    <mergeCell ref="W69:W71"/>
    <mergeCell ref="AF84:AF89"/>
    <mergeCell ref="Y84:Y89"/>
    <mergeCell ref="AB84:AB89"/>
    <mergeCell ref="AF90:AF95"/>
    <mergeCell ref="Z84:Z89"/>
    <mergeCell ref="AA84:AA89"/>
    <mergeCell ref="AC78:AC83"/>
    <mergeCell ref="AD78:AD83"/>
    <mergeCell ref="AE78:AE83"/>
    <mergeCell ref="AF78:AF83"/>
    <mergeCell ref="Z78:Z83"/>
    <mergeCell ref="AH78:AH83"/>
    <mergeCell ref="AI78:AI83"/>
    <mergeCell ref="AI69:AI71"/>
    <mergeCell ref="AJ69:AJ71"/>
    <mergeCell ref="AH69:AH71"/>
    <mergeCell ref="AA78:AA83"/>
    <mergeCell ref="AB78:AB83"/>
    <mergeCell ref="AE72:AE77"/>
    <mergeCell ref="AF72:AF77"/>
    <mergeCell ref="AH72:AH77"/>
    <mergeCell ref="AI72:AI77"/>
    <mergeCell ref="AJ72:AJ77"/>
    <mergeCell ref="AD72:AD77"/>
    <mergeCell ref="Y72:Y77"/>
    <mergeCell ref="Z72:Z77"/>
    <mergeCell ref="AA72:AA77"/>
    <mergeCell ref="AB72:AB77"/>
    <mergeCell ref="AC72:AC77"/>
    <mergeCell ref="AD84:AD89"/>
    <mergeCell ref="AD69:AD71"/>
    <mergeCell ref="AE69:AE71"/>
    <mergeCell ref="AF51:AF56"/>
    <mergeCell ref="AH51:AH56"/>
    <mergeCell ref="AI51:AI56"/>
    <mergeCell ref="AJ51:AJ56"/>
    <mergeCell ref="X51:X56"/>
    <mergeCell ref="Y51:Y56"/>
    <mergeCell ref="Z51:Z56"/>
    <mergeCell ref="AC51:AC56"/>
    <mergeCell ref="M57:M62"/>
    <mergeCell ref="N57:N62"/>
    <mergeCell ref="L69:L71"/>
    <mergeCell ref="M69:M71"/>
    <mergeCell ref="J57:J62"/>
    <mergeCell ref="K63:K68"/>
    <mergeCell ref="L51:L56"/>
    <mergeCell ref="M51:M56"/>
    <mergeCell ref="N51:N56"/>
    <mergeCell ref="J51:J56"/>
    <mergeCell ref="AI57:AI62"/>
    <mergeCell ref="AF63:AF68"/>
    <mergeCell ref="AH63:AH68"/>
    <mergeCell ref="AI63:AI68"/>
    <mergeCell ref="AJ57:AJ62"/>
    <mergeCell ref="AJ63:AJ68"/>
    <mergeCell ref="AE57:AE62"/>
    <mergeCell ref="AF57:AF62"/>
    <mergeCell ref="AC57:AC62"/>
    <mergeCell ref="AD57:AD62"/>
    <mergeCell ref="AD63:AD68"/>
    <mergeCell ref="AE63:AE68"/>
    <mergeCell ref="AF69:AF71"/>
    <mergeCell ref="AC69:AC71"/>
    <mergeCell ref="L39:L44"/>
    <mergeCell ref="M39:M44"/>
    <mergeCell ref="N39:N44"/>
    <mergeCell ref="O39:O44"/>
    <mergeCell ref="P39:P44"/>
    <mergeCell ref="Q39:Q44"/>
    <mergeCell ref="A33:A38"/>
    <mergeCell ref="B33:B38"/>
    <mergeCell ref="C33:C38"/>
    <mergeCell ref="D33:D38"/>
    <mergeCell ref="Q33:Q38"/>
    <mergeCell ref="M33:M38"/>
    <mergeCell ref="N33:N38"/>
    <mergeCell ref="M27:M32"/>
    <mergeCell ref="N27:N32"/>
    <mergeCell ref="AD51:AD56"/>
    <mergeCell ref="AE51:AE56"/>
    <mergeCell ref="AA51:AA56"/>
    <mergeCell ref="AB51:AB56"/>
    <mergeCell ref="AD33:AD38"/>
    <mergeCell ref="AE33:AE38"/>
    <mergeCell ref="X39:X44"/>
    <mergeCell ref="R39:R44"/>
    <mergeCell ref="S39:S44"/>
    <mergeCell ref="T39:T44"/>
    <mergeCell ref="U39:U44"/>
    <mergeCell ref="V39:V44"/>
    <mergeCell ref="W39:W44"/>
    <mergeCell ref="H45:H50"/>
    <mergeCell ref="J45:J50"/>
    <mergeCell ref="A51:A56"/>
    <mergeCell ref="B51:B56"/>
    <mergeCell ref="M21:M26"/>
    <mergeCell ref="N21:N26"/>
    <mergeCell ref="A39:A44"/>
    <mergeCell ref="B39:B44"/>
    <mergeCell ref="A27:A32"/>
    <mergeCell ref="B27:B32"/>
    <mergeCell ref="C27:C32"/>
    <mergeCell ref="A21:A26"/>
    <mergeCell ref="B21:B26"/>
    <mergeCell ref="C21:C26"/>
    <mergeCell ref="C39:C44"/>
    <mergeCell ref="D39:D44"/>
    <mergeCell ref="J39:J44"/>
    <mergeCell ref="K39:K44"/>
    <mergeCell ref="T21:T26"/>
    <mergeCell ref="U21:U26"/>
    <mergeCell ref="V21:V26"/>
    <mergeCell ref="K27:K32"/>
    <mergeCell ref="L27:L32"/>
    <mergeCell ref="L33:L38"/>
    <mergeCell ref="J33:J38"/>
    <mergeCell ref="K33:K38"/>
    <mergeCell ref="J21:J26"/>
    <mergeCell ref="K21:K26"/>
    <mergeCell ref="L21:L26"/>
    <mergeCell ref="J27:J32"/>
    <mergeCell ref="G21:G26"/>
    <mergeCell ref="O27:O32"/>
    <mergeCell ref="P27:P32"/>
    <mergeCell ref="G39:G44"/>
    <mergeCell ref="I33:I38"/>
    <mergeCell ref="H39:H44"/>
    <mergeCell ref="AM7:AY7"/>
    <mergeCell ref="AK6:BB6"/>
    <mergeCell ref="BP6:BW6"/>
    <mergeCell ref="BT7:BT8"/>
    <mergeCell ref="BU7:BU8"/>
    <mergeCell ref="BV7:BV8"/>
    <mergeCell ref="BW7:BW8"/>
    <mergeCell ref="L15:L20"/>
    <mergeCell ref="M15:M20"/>
    <mergeCell ref="BA7:BG7"/>
    <mergeCell ref="AF7:AF8"/>
    <mergeCell ref="AG7:AG8"/>
    <mergeCell ref="AH7:AH8"/>
    <mergeCell ref="AK7:AK8"/>
    <mergeCell ref="Q27:Q32"/>
    <mergeCell ref="R27:R32"/>
    <mergeCell ref="O33:O38"/>
    <mergeCell ref="P33:P38"/>
    <mergeCell ref="O21:O26"/>
    <mergeCell ref="P21:P26"/>
    <mergeCell ref="Q21:Q26"/>
    <mergeCell ref="R21:R26"/>
    <mergeCell ref="S21:S26"/>
    <mergeCell ref="L9:L14"/>
    <mergeCell ref="L7:L8"/>
    <mergeCell ref="P15:P20"/>
    <mergeCell ref="Q15:Q20"/>
    <mergeCell ref="BI9:BI14"/>
    <mergeCell ref="BJ9:BJ14"/>
    <mergeCell ref="BK9:BK14"/>
    <mergeCell ref="BF9:BF14"/>
    <mergeCell ref="BF15:BF20"/>
    <mergeCell ref="A7:A8"/>
    <mergeCell ref="B7:B8"/>
    <mergeCell ref="C7:C8"/>
    <mergeCell ref="D7:D8"/>
    <mergeCell ref="E7:E8"/>
    <mergeCell ref="BM15:BM20"/>
    <mergeCell ref="BM7:BM8"/>
    <mergeCell ref="BL7:BL8"/>
    <mergeCell ref="BL9:BL14"/>
    <mergeCell ref="BM9:BM14"/>
    <mergeCell ref="BL63:BL68"/>
    <mergeCell ref="BM63:BM68"/>
    <mergeCell ref="BL57:BL62"/>
    <mergeCell ref="BM57:BM62"/>
    <mergeCell ref="BM21:BM26"/>
    <mergeCell ref="BL21:BL26"/>
    <mergeCell ref="BL15:BL20"/>
    <mergeCell ref="BI51:BI56"/>
    <mergeCell ref="BJ51:BJ56"/>
    <mergeCell ref="BG51:BG56"/>
    <mergeCell ref="BH51:BH56"/>
    <mergeCell ref="BG45:BG50"/>
    <mergeCell ref="BH45:BH50"/>
    <mergeCell ref="BI45:BI50"/>
    <mergeCell ref="BJ45:BJ50"/>
    <mergeCell ref="BG39:BG44"/>
    <mergeCell ref="BJ39:BJ44"/>
    <mergeCell ref="BH9:BH14"/>
    <mergeCell ref="BG9:BG14"/>
    <mergeCell ref="BH7:BH8"/>
    <mergeCell ref="BI7:BI8"/>
    <mergeCell ref="BK7:BK8"/>
    <mergeCell ref="BL69:BL71"/>
    <mergeCell ref="BM69:BM71"/>
    <mergeCell ref="BI69:BI71"/>
    <mergeCell ref="BL72:BL77"/>
    <mergeCell ref="BM72:BM77"/>
    <mergeCell ref="BK72:BK77"/>
    <mergeCell ref="BJ69:BJ71"/>
    <mergeCell ref="BJ72:BJ77"/>
    <mergeCell ref="BK63:BK68"/>
    <mergeCell ref="BG63:BG68"/>
    <mergeCell ref="BH63:BH68"/>
    <mergeCell ref="BI63:BI68"/>
    <mergeCell ref="BJ63:BJ68"/>
    <mergeCell ref="BF63:BF68"/>
    <mergeCell ref="BG57:BG62"/>
    <mergeCell ref="BH57:BH62"/>
    <mergeCell ref="BI57:BI62"/>
    <mergeCell ref="BJ57:BJ62"/>
    <mergeCell ref="BF57:BF62"/>
    <mergeCell ref="BF72:BF77"/>
    <mergeCell ref="BF69:BF71"/>
    <mergeCell ref="BG69:BG71"/>
    <mergeCell ref="BH69:BH71"/>
    <mergeCell ref="BF51:BF56"/>
    <mergeCell ref="BF45:BF50"/>
    <mergeCell ref="BF39:BF44"/>
    <mergeCell ref="BF33:BF38"/>
    <mergeCell ref="BF27:BF32"/>
    <mergeCell ref="BF21:BF26"/>
    <mergeCell ref="BK132:BK137"/>
    <mergeCell ref="BK138:BK143"/>
    <mergeCell ref="BK126:BK131"/>
    <mergeCell ref="BL126:BL131"/>
    <mergeCell ref="BL132:BL137"/>
    <mergeCell ref="BM126:BM131"/>
    <mergeCell ref="BK120:BK125"/>
    <mergeCell ref="BM108:BM113"/>
    <mergeCell ref="BK108:BK113"/>
    <mergeCell ref="BL108:BL113"/>
    <mergeCell ref="BL120:BL125"/>
    <mergeCell ref="BM120:BM125"/>
    <mergeCell ref="BI138:BI143"/>
    <mergeCell ref="BJ138:BJ143"/>
    <mergeCell ref="BG126:BG131"/>
    <mergeCell ref="BH126:BH131"/>
    <mergeCell ref="BH138:BH143"/>
    <mergeCell ref="BF132:BF137"/>
    <mergeCell ref="BG132:BG137"/>
    <mergeCell ref="BH132:BH137"/>
    <mergeCell ref="BF138:BF143"/>
    <mergeCell ref="BG138:BG143"/>
    <mergeCell ref="BF126:BF131"/>
    <mergeCell ref="BJ102:BJ107"/>
    <mergeCell ref="BK102:BK107"/>
    <mergeCell ref="BL96:BL101"/>
    <mergeCell ref="BP108:BP109"/>
    <mergeCell ref="BO108:BO109"/>
    <mergeCell ref="BQ108:BQ109"/>
    <mergeCell ref="BR108:BR109"/>
    <mergeCell ref="BS108:BS109"/>
    <mergeCell ref="BF108:BF113"/>
    <mergeCell ref="BG108:BG113"/>
    <mergeCell ref="BH108:BH113"/>
    <mergeCell ref="BI108:BI113"/>
    <mergeCell ref="BF120:BF125"/>
    <mergeCell ref="BG120:BG125"/>
    <mergeCell ref="BH120:BH125"/>
    <mergeCell ref="BF102:BF107"/>
    <mergeCell ref="BG102:BG107"/>
    <mergeCell ref="BH102:BH107"/>
    <mergeCell ref="BI102:BI107"/>
    <mergeCell ref="BG150:BG155"/>
    <mergeCell ref="BH150:BH155"/>
    <mergeCell ref="BJ144:BJ149"/>
    <mergeCell ref="BI150:BI155"/>
    <mergeCell ref="BJ150:BJ155"/>
    <mergeCell ref="BF144:BF149"/>
    <mergeCell ref="BG144:BG149"/>
    <mergeCell ref="BF150:BF155"/>
    <mergeCell ref="BL138:BL143"/>
    <mergeCell ref="BM138:BM143"/>
    <mergeCell ref="BH144:BH149"/>
    <mergeCell ref="BI144:BI149"/>
    <mergeCell ref="BK144:BK149"/>
    <mergeCell ref="BL144:BL149"/>
    <mergeCell ref="BM144:BM149"/>
    <mergeCell ref="BM132:BM137"/>
    <mergeCell ref="BM96:BM101"/>
    <mergeCell ref="BJ108:BJ113"/>
    <mergeCell ref="BL102:BL107"/>
    <mergeCell ref="BM102:BM107"/>
    <mergeCell ref="BK84:BK89"/>
    <mergeCell ref="BL84:BL89"/>
    <mergeCell ref="BM84:BM89"/>
    <mergeCell ref="BF84:BF89"/>
    <mergeCell ref="BG84:BG89"/>
    <mergeCell ref="BH84:BH89"/>
    <mergeCell ref="BI84:BI89"/>
    <mergeCell ref="BJ84:BJ89"/>
    <mergeCell ref="BK90:BK95"/>
    <mergeCell ref="BL90:BL95"/>
    <mergeCell ref="BM90:BM95"/>
    <mergeCell ref="BK78:BK83"/>
    <mergeCell ref="BL78:BL83"/>
    <mergeCell ref="BM78:BM83"/>
    <mergeCell ref="BJ78:BJ83"/>
    <mergeCell ref="BI90:BI95"/>
    <mergeCell ref="BJ90:BJ95"/>
    <mergeCell ref="BK96:BK101"/>
    <mergeCell ref="BI96:BI101"/>
    <mergeCell ref="BJ96:BJ101"/>
    <mergeCell ref="BF90:BF95"/>
    <mergeCell ref="BF96:BF101"/>
    <mergeCell ref="BG96:BG101"/>
    <mergeCell ref="BH96:BH101"/>
    <mergeCell ref="BF78:BF83"/>
    <mergeCell ref="BG90:BG95"/>
    <mergeCell ref="BH90:BH95"/>
    <mergeCell ref="BH78:BH83"/>
    <mergeCell ref="BI78:BI83"/>
    <mergeCell ref="BG72:BG77"/>
    <mergeCell ref="BH72:BH77"/>
    <mergeCell ref="BG78:BG83"/>
    <mergeCell ref="BL39:BL44"/>
    <mergeCell ref="BL45:BL50"/>
    <mergeCell ref="BL33:BL38"/>
    <mergeCell ref="BK27:BK32"/>
    <mergeCell ref="BL27:BL32"/>
    <mergeCell ref="BM27:BM32"/>
    <mergeCell ref="BM33:BM38"/>
    <mergeCell ref="BK33:BK38"/>
    <mergeCell ref="BK57:BK62"/>
    <mergeCell ref="BK51:BK56"/>
    <mergeCell ref="BL51:BL56"/>
    <mergeCell ref="BM51:BM56"/>
    <mergeCell ref="BK45:BK50"/>
    <mergeCell ref="BM39:BM44"/>
    <mergeCell ref="BK39:BK44"/>
    <mergeCell ref="BM45:BM50"/>
    <mergeCell ref="BJ27:BJ32"/>
    <mergeCell ref="BI27:BI32"/>
    <mergeCell ref="BJ33:BJ38"/>
    <mergeCell ref="BH39:BH44"/>
    <mergeCell ref="BI39:BI44"/>
    <mergeCell ref="BI33:BI38"/>
    <mergeCell ref="BH33:BH38"/>
    <mergeCell ref="BG33:BG38"/>
    <mergeCell ref="BG27:BG32"/>
    <mergeCell ref="BH27:BH32"/>
    <mergeCell ref="BI72:BI77"/>
    <mergeCell ref="BK69:BK71"/>
    <mergeCell ref="BH21:BH26"/>
    <mergeCell ref="BH15:BH20"/>
    <mergeCell ref="BG21:BG26"/>
    <mergeCell ref="BJ21:BJ26"/>
    <mergeCell ref="BK21:BK26"/>
    <mergeCell ref="BI21:BI26"/>
    <mergeCell ref="BK15:BK20"/>
    <mergeCell ref="BG15:BG20"/>
    <mergeCell ref="BN7:BN8"/>
    <mergeCell ref="BH6:BN6"/>
    <mergeCell ref="BI15:BI20"/>
    <mergeCell ref="BJ15:BJ20"/>
    <mergeCell ref="BQ7:BQ8"/>
    <mergeCell ref="BR7:BR8"/>
    <mergeCell ref="BO7:BO8"/>
    <mergeCell ref="BS7:BS8"/>
    <mergeCell ref="BP7:BP8"/>
  </mergeCells>
  <conditionalFormatting sqref="BM84 BM90 BM96">
    <cfRule type="cellIs" dxfId="1957" priority="1" operator="equal">
      <formula>"Extremo"</formula>
    </cfRule>
  </conditionalFormatting>
  <conditionalFormatting sqref="BM84 BM90 BM96">
    <cfRule type="cellIs" dxfId="1956" priority="2" operator="equal">
      <formula>"Alto"</formula>
    </cfRule>
  </conditionalFormatting>
  <conditionalFormatting sqref="BM84 BM90 BM96">
    <cfRule type="cellIs" dxfId="1955" priority="3" operator="equal">
      <formula>"Moderado"</formula>
    </cfRule>
  </conditionalFormatting>
  <conditionalFormatting sqref="BM84 BM90 BM96">
    <cfRule type="cellIs" dxfId="1954" priority="4" operator="equal">
      <formula>"Bajo"</formula>
    </cfRule>
  </conditionalFormatting>
  <conditionalFormatting sqref="BI72 BI78 BI84 BI90 BI96 BI114">
    <cfRule type="cellIs" dxfId="1953" priority="5" operator="equal">
      <formula>"Catastrófico"</formula>
    </cfRule>
  </conditionalFormatting>
  <conditionalFormatting sqref="BI72 BI78 BI84 BI90 BI96 BI114">
    <cfRule type="cellIs" dxfId="1952" priority="6" operator="equal">
      <formula>"Mayor"</formula>
    </cfRule>
  </conditionalFormatting>
  <conditionalFormatting sqref="BI72 BI78 BI84 BI90 BI96 BI114">
    <cfRule type="cellIs" dxfId="1951" priority="7" operator="equal">
      <formula>"Moderado"</formula>
    </cfRule>
  </conditionalFormatting>
  <conditionalFormatting sqref="BI72 BI78 BI84 BI90 BI96 BI114">
    <cfRule type="cellIs" dxfId="1950" priority="8" operator="equal">
      <formula>"Menor"</formula>
    </cfRule>
  </conditionalFormatting>
  <conditionalFormatting sqref="BI72 BI78 BI84 BI90 BI96 BI114">
    <cfRule type="cellIs" dxfId="1949" priority="9" operator="equal">
      <formula>"Leve"</formula>
    </cfRule>
  </conditionalFormatting>
  <conditionalFormatting sqref="BM84 BM90 BM96">
    <cfRule type="cellIs" dxfId="1948" priority="10" operator="equal">
      <formula>"Extremo"</formula>
    </cfRule>
  </conditionalFormatting>
  <conditionalFormatting sqref="BM84 BM90 BM96 BM138:BM143 BM162:BM206">
    <cfRule type="cellIs" dxfId="1947" priority="11" operator="equal">
      <formula>"Extremo"</formula>
    </cfRule>
  </conditionalFormatting>
  <conditionalFormatting sqref="BM84 BM90 BM96">
    <cfRule type="cellIs" dxfId="1946" priority="12" operator="equal">
      <formula>"Alta"</formula>
    </cfRule>
  </conditionalFormatting>
  <conditionalFormatting sqref="BI72:BI101 BI114:BI119">
    <cfRule type="cellIs" dxfId="1945" priority="13" operator="equal">
      <formula>"Casi Seguro"</formula>
    </cfRule>
  </conditionalFormatting>
  <conditionalFormatting sqref="BI72:BI101 BI114:BI119">
    <cfRule type="cellIs" dxfId="1944" priority="14" operator="equal">
      <formula>"Probable"</formula>
    </cfRule>
  </conditionalFormatting>
  <conditionalFormatting sqref="BI72:BI101 BI114:BI119">
    <cfRule type="cellIs" dxfId="1943" priority="15" operator="equal">
      <formula>"Posible"</formula>
    </cfRule>
  </conditionalFormatting>
  <conditionalFormatting sqref="BI72:BI101 BI114:BI119">
    <cfRule type="cellIs" dxfId="1942" priority="16" operator="equal">
      <formula>"Improbable"</formula>
    </cfRule>
  </conditionalFormatting>
  <conditionalFormatting sqref="BI72:BI101 BI114:BI119">
    <cfRule type="cellIs" dxfId="1941" priority="17" operator="equal">
      <formula>"Rara vez"</formula>
    </cfRule>
  </conditionalFormatting>
  <conditionalFormatting sqref="AJ72">
    <cfRule type="cellIs" dxfId="1940" priority="18" operator="equal">
      <formula>"Extremo"</formula>
    </cfRule>
  </conditionalFormatting>
  <conditionalFormatting sqref="AJ72">
    <cfRule type="cellIs" dxfId="1939" priority="19" operator="equal">
      <formula>"Alto"</formula>
    </cfRule>
  </conditionalFormatting>
  <conditionalFormatting sqref="AJ72">
    <cfRule type="cellIs" dxfId="1938" priority="20" operator="equal">
      <formula>"Moderado"</formula>
    </cfRule>
  </conditionalFormatting>
  <conditionalFormatting sqref="AJ72">
    <cfRule type="cellIs" dxfId="1937" priority="21" operator="equal">
      <formula>"Bajo"</formula>
    </cfRule>
  </conditionalFormatting>
  <conditionalFormatting sqref="BH72">
    <cfRule type="cellIs" dxfId="1936" priority="22" operator="equal">
      <formula>"Muy Alta"</formula>
    </cfRule>
  </conditionalFormatting>
  <conditionalFormatting sqref="BH72">
    <cfRule type="cellIs" dxfId="1935" priority="23" operator="equal">
      <formula>"Alta"</formula>
    </cfRule>
  </conditionalFormatting>
  <conditionalFormatting sqref="BH72">
    <cfRule type="cellIs" dxfId="1934" priority="24" operator="equal">
      <formula>"Media"</formula>
    </cfRule>
  </conditionalFormatting>
  <conditionalFormatting sqref="BH72">
    <cfRule type="cellIs" dxfId="1933" priority="25" operator="equal">
      <formula>"Baja"</formula>
    </cfRule>
  </conditionalFormatting>
  <conditionalFormatting sqref="BH72">
    <cfRule type="cellIs" dxfId="1932" priority="26" operator="equal">
      <formula>"Muy Baja"</formula>
    </cfRule>
  </conditionalFormatting>
  <conditionalFormatting sqref="BK72">
    <cfRule type="cellIs" dxfId="1931" priority="27" operator="equal">
      <formula>"Catastrófico"</formula>
    </cfRule>
  </conditionalFormatting>
  <conditionalFormatting sqref="BK72">
    <cfRule type="cellIs" dxfId="1930" priority="28" operator="equal">
      <formula>"Mayor"</formula>
    </cfRule>
  </conditionalFormatting>
  <conditionalFormatting sqref="BK72">
    <cfRule type="cellIs" dxfId="1929" priority="29" operator="equal">
      <formula>"Moderado"</formula>
    </cfRule>
  </conditionalFormatting>
  <conditionalFormatting sqref="BK72">
    <cfRule type="cellIs" dxfId="1928" priority="30" operator="equal">
      <formula>"Menor"</formula>
    </cfRule>
  </conditionalFormatting>
  <conditionalFormatting sqref="BK72">
    <cfRule type="cellIs" dxfId="1927" priority="31" operator="equal">
      <formula>"Leve"</formula>
    </cfRule>
  </conditionalFormatting>
  <conditionalFormatting sqref="BM72">
    <cfRule type="cellIs" dxfId="1926" priority="32" operator="equal">
      <formula>"Extremo"</formula>
    </cfRule>
  </conditionalFormatting>
  <conditionalFormatting sqref="BM72">
    <cfRule type="cellIs" dxfId="1925" priority="33" operator="equal">
      <formula>"Alto"</formula>
    </cfRule>
  </conditionalFormatting>
  <conditionalFormatting sqref="BM72">
    <cfRule type="cellIs" dxfId="1924" priority="34" operator="equal">
      <formula>"Moderado"</formula>
    </cfRule>
  </conditionalFormatting>
  <conditionalFormatting sqref="BM72">
    <cfRule type="cellIs" dxfId="1923" priority="35" operator="equal">
      <formula>"Bajo"</formula>
    </cfRule>
  </conditionalFormatting>
  <conditionalFormatting sqref="AG72:AG77">
    <cfRule type="containsText" dxfId="1922" priority="36" operator="containsText" text="❌">
      <formula>NOT(ISERROR(SEARCH(("❌"),(AG72))))</formula>
    </cfRule>
  </conditionalFormatting>
  <conditionalFormatting sqref="AH72">
    <cfRule type="cellIs" dxfId="1921" priority="37" operator="equal">
      <formula>"Catastrófico"</formula>
    </cfRule>
  </conditionalFormatting>
  <conditionalFormatting sqref="AH72">
    <cfRule type="cellIs" dxfId="1920" priority="38" operator="equal">
      <formula>"Mayor"</formula>
    </cfRule>
  </conditionalFormatting>
  <conditionalFormatting sqref="AH72">
    <cfRule type="cellIs" dxfId="1919" priority="39" operator="equal">
      <formula>"Moderado"</formula>
    </cfRule>
  </conditionalFormatting>
  <conditionalFormatting sqref="AH72">
    <cfRule type="cellIs" dxfId="1918" priority="40" operator="equal">
      <formula>"Menor"</formula>
    </cfRule>
  </conditionalFormatting>
  <conditionalFormatting sqref="AH72">
    <cfRule type="cellIs" dxfId="1917" priority="41" operator="equal">
      <formula>"Leve"</formula>
    </cfRule>
  </conditionalFormatting>
  <conditionalFormatting sqref="K72">
    <cfRule type="cellIs" dxfId="1916" priority="42" operator="equal">
      <formula>"Muy Alta"</formula>
    </cfRule>
  </conditionalFormatting>
  <conditionalFormatting sqref="K72">
    <cfRule type="cellIs" dxfId="1915" priority="43" operator="equal">
      <formula>"Alta"</formula>
    </cfRule>
  </conditionalFormatting>
  <conditionalFormatting sqref="K72">
    <cfRule type="cellIs" dxfId="1914" priority="44" operator="equal">
      <formula>"Media"</formula>
    </cfRule>
  </conditionalFormatting>
  <conditionalFormatting sqref="K72">
    <cfRule type="cellIs" dxfId="1913" priority="45" operator="equal">
      <formula>"Baja"</formula>
    </cfRule>
  </conditionalFormatting>
  <conditionalFormatting sqref="K72">
    <cfRule type="cellIs" dxfId="1912" priority="46" operator="equal">
      <formula>"Muy Baja"</formula>
    </cfRule>
  </conditionalFormatting>
  <conditionalFormatting sqref="BI72 BI78 BI84 BI90 BI96 BI114">
    <cfRule type="cellIs" dxfId="1911" priority="47" operator="equal">
      <formula>"Catastrófico"</formula>
    </cfRule>
  </conditionalFormatting>
  <conditionalFormatting sqref="BI72 BI78 BI84 BI90 BI96 BI114">
    <cfRule type="cellIs" dxfId="1910" priority="48" operator="equal">
      <formula>"Mayor"</formula>
    </cfRule>
  </conditionalFormatting>
  <conditionalFormatting sqref="BI72 BI78 BI84 BI90 BI96 BI114">
    <cfRule type="cellIs" dxfId="1909" priority="49" operator="equal">
      <formula>"Moderado"</formula>
    </cfRule>
  </conditionalFormatting>
  <conditionalFormatting sqref="BI72 BI78 BI84 BI90 BI96 BI114">
    <cfRule type="cellIs" dxfId="1908" priority="50" operator="equal">
      <formula>"Menor"</formula>
    </cfRule>
  </conditionalFormatting>
  <conditionalFormatting sqref="BI72 BI78 BI84 BI90 BI96 BI114">
    <cfRule type="cellIs" dxfId="1907" priority="51" operator="equal">
      <formula>"Leve"</formula>
    </cfRule>
  </conditionalFormatting>
  <conditionalFormatting sqref="BM72:BM77">
    <cfRule type="cellIs" dxfId="1906" priority="52" operator="equal">
      <formula>"Extremo"</formula>
    </cfRule>
  </conditionalFormatting>
  <conditionalFormatting sqref="BM72:BM77">
    <cfRule type="cellIs" dxfId="1905" priority="53" operator="equal">
      <formula>"Extremo"</formula>
    </cfRule>
  </conditionalFormatting>
  <conditionalFormatting sqref="BM72:BM77">
    <cfRule type="cellIs" dxfId="1904" priority="54" operator="equal">
      <formula>"Alta"</formula>
    </cfRule>
  </conditionalFormatting>
  <conditionalFormatting sqref="K72:K77">
    <cfRule type="cellIs" dxfId="1903" priority="55" operator="equal">
      <formula>"Casi Seguro"</formula>
    </cfRule>
  </conditionalFormatting>
  <conditionalFormatting sqref="K72:K77">
    <cfRule type="cellIs" dxfId="1902" priority="56" operator="equal">
      <formula>"Probable"</formula>
    </cfRule>
  </conditionalFormatting>
  <conditionalFormatting sqref="K72:K77">
    <cfRule type="cellIs" dxfId="1901" priority="57" operator="equal">
      <formula>"Posible"</formula>
    </cfRule>
  </conditionalFormatting>
  <conditionalFormatting sqref="K72:K77">
    <cfRule type="cellIs" dxfId="1900" priority="58" operator="equal">
      <formula>"Rara vez"</formula>
    </cfRule>
  </conditionalFormatting>
  <conditionalFormatting sqref="K72:K77">
    <cfRule type="cellIs" dxfId="1899" priority="59" operator="equal">
      <formula>"Improbable"</formula>
    </cfRule>
  </conditionalFormatting>
  <conditionalFormatting sqref="K72:K77">
    <cfRule type="cellIs" dxfId="1898" priority="60" operator="equal">
      <formula>"Rara vez"</formula>
    </cfRule>
  </conditionalFormatting>
  <conditionalFormatting sqref="BI72:BI101 BI114:BI119">
    <cfRule type="cellIs" dxfId="1897" priority="61" operator="equal">
      <formula>"Casi Seguro"</formula>
    </cfRule>
  </conditionalFormatting>
  <conditionalFormatting sqref="BI72:BI101 BI114:BI119">
    <cfRule type="cellIs" dxfId="1896" priority="62" operator="equal">
      <formula>"Probable"</formula>
    </cfRule>
  </conditionalFormatting>
  <conditionalFormatting sqref="BI72:BI101 BI114:BI119">
    <cfRule type="cellIs" dxfId="1895" priority="63" operator="equal">
      <formula>"Posible"</formula>
    </cfRule>
  </conditionalFormatting>
  <conditionalFormatting sqref="BI72:BI101 BI114:BI119">
    <cfRule type="cellIs" dxfId="1894" priority="64" operator="equal">
      <formula>"Improbable"</formula>
    </cfRule>
  </conditionalFormatting>
  <conditionalFormatting sqref="BI72:BI101 BI114:BI119">
    <cfRule type="cellIs" dxfId="1893" priority="65" operator="equal">
      <formula>"Rara vez"</formula>
    </cfRule>
  </conditionalFormatting>
  <conditionalFormatting sqref="AJ72:AJ77">
    <cfRule type="cellIs" dxfId="1892" priority="66" operator="equal">
      <formula>"Moderada"</formula>
    </cfRule>
  </conditionalFormatting>
  <conditionalFormatting sqref="AJ72:AJ77">
    <cfRule type="cellIs" dxfId="1891" priority="67" operator="equal">
      <formula>"Alta"</formula>
    </cfRule>
  </conditionalFormatting>
  <conditionalFormatting sqref="AJ72:AJ77">
    <cfRule type="cellIs" dxfId="1890" priority="68" operator="equal">
      <formula>"Extrema"</formula>
    </cfRule>
  </conditionalFormatting>
  <conditionalFormatting sqref="AJ78 AJ84 AJ90 AJ96 AJ114">
    <cfRule type="cellIs" dxfId="1889" priority="69" operator="equal">
      <formula>"Extremo"</formula>
    </cfRule>
  </conditionalFormatting>
  <conditionalFormatting sqref="AJ78 AJ84 AJ90 AJ96 AJ114">
    <cfRule type="cellIs" dxfId="1888" priority="70" operator="equal">
      <formula>"Alto"</formula>
    </cfRule>
  </conditionalFormatting>
  <conditionalFormatting sqref="AJ78 AJ84 AJ90 AJ96 AJ114">
    <cfRule type="cellIs" dxfId="1887" priority="71" operator="equal">
      <formula>"Moderado"</formula>
    </cfRule>
  </conditionalFormatting>
  <conditionalFormatting sqref="AJ78 AJ84 AJ90 AJ96 AJ114">
    <cfRule type="cellIs" dxfId="1886" priority="72" operator="equal">
      <formula>"Bajo"</formula>
    </cfRule>
  </conditionalFormatting>
  <conditionalFormatting sqref="BH78 BH84 BH90 BH96 BH114">
    <cfRule type="cellIs" dxfId="1885" priority="73" operator="equal">
      <formula>"Muy Alta"</formula>
    </cfRule>
  </conditionalFormatting>
  <conditionalFormatting sqref="BH78 BH84 BH90 BH96 BH114">
    <cfRule type="cellIs" dxfId="1884" priority="74" operator="equal">
      <formula>"Alta"</formula>
    </cfRule>
  </conditionalFormatting>
  <conditionalFormatting sqref="BH78 BH84 BH90 BH96 BH114">
    <cfRule type="cellIs" dxfId="1883" priority="75" operator="equal">
      <formula>"Media"</formula>
    </cfRule>
  </conditionalFormatting>
  <conditionalFormatting sqref="BH78 BH84 BH90 BH96 BH114">
    <cfRule type="cellIs" dxfId="1882" priority="76" operator="equal">
      <formula>"Baja"</formula>
    </cfRule>
  </conditionalFormatting>
  <conditionalFormatting sqref="BH78 BH84 BH90 BH96 BH114">
    <cfRule type="cellIs" dxfId="1881" priority="77" operator="equal">
      <formula>"Muy Baja"</formula>
    </cfRule>
  </conditionalFormatting>
  <conditionalFormatting sqref="BK78 BK84 BK90 BK96 BK114">
    <cfRule type="cellIs" dxfId="1880" priority="78" operator="equal">
      <formula>"Catastrófico"</formula>
    </cfRule>
  </conditionalFormatting>
  <conditionalFormatting sqref="BK78 BK84 BK90 BK96 BK114">
    <cfRule type="cellIs" dxfId="1879" priority="79" operator="equal">
      <formula>"Mayor"</formula>
    </cfRule>
  </conditionalFormatting>
  <conditionalFormatting sqref="BK78 BK84 BK90 BK96 BK114">
    <cfRule type="cellIs" dxfId="1878" priority="80" operator="equal">
      <formula>"Moderado"</formula>
    </cfRule>
  </conditionalFormatting>
  <conditionalFormatting sqref="BK78 BK84 BK90 BK96 BK114">
    <cfRule type="cellIs" dxfId="1877" priority="81" operator="equal">
      <formula>"Menor"</formula>
    </cfRule>
  </conditionalFormatting>
  <conditionalFormatting sqref="BK78 BK84 BK90 BK96 BK114">
    <cfRule type="cellIs" dxfId="1876" priority="82" operator="equal">
      <formula>"Leve"</formula>
    </cfRule>
  </conditionalFormatting>
  <conditionalFormatting sqref="BM78 BM84 BM90 BM96 BM114">
    <cfRule type="cellIs" dxfId="1875" priority="83" operator="equal">
      <formula>"Extremo"</formula>
    </cfRule>
  </conditionalFormatting>
  <conditionalFormatting sqref="BM78 BM84 BM90 BM96 BM114">
    <cfRule type="cellIs" dxfId="1874" priority="84" operator="equal">
      <formula>"Alto"</formula>
    </cfRule>
  </conditionalFormatting>
  <conditionalFormatting sqref="BM78 BM84 BM90 BM96 BM114">
    <cfRule type="cellIs" dxfId="1873" priority="85" operator="equal">
      <formula>"Moderado"</formula>
    </cfRule>
  </conditionalFormatting>
  <conditionalFormatting sqref="BM78 BM84 BM90 BM96 BM114">
    <cfRule type="cellIs" dxfId="1872" priority="86" operator="equal">
      <formula>"Bajo"</formula>
    </cfRule>
  </conditionalFormatting>
  <conditionalFormatting sqref="AG78:AG101 AG114:AG119">
    <cfRule type="containsText" dxfId="1871" priority="87" operator="containsText" text="❌">
      <formula>NOT(ISERROR(SEARCH(("❌"),(AG78))))</formula>
    </cfRule>
  </conditionalFormatting>
  <conditionalFormatting sqref="AH78 AH84 AH90 AH96 AH114 AH138">
    <cfRule type="cellIs" dxfId="1870" priority="88" operator="equal">
      <formula>"Catastrófico"</formula>
    </cfRule>
  </conditionalFormatting>
  <conditionalFormatting sqref="AH78 AH84 AH90 AH96 AH114 AH138">
    <cfRule type="cellIs" dxfId="1869" priority="89" operator="equal">
      <formula>"Mayor"</formula>
    </cfRule>
  </conditionalFormatting>
  <conditionalFormatting sqref="AH78 AH84 AH90 AH96 AH114 AH138">
    <cfRule type="cellIs" dxfId="1868" priority="90" operator="equal">
      <formula>"Moderado"</formula>
    </cfRule>
  </conditionalFormatting>
  <conditionalFormatting sqref="AH78 AH84 AH90 AH96 AH114 AH138">
    <cfRule type="cellIs" dxfId="1867" priority="91" operator="equal">
      <formula>"Menor"</formula>
    </cfRule>
  </conditionalFormatting>
  <conditionalFormatting sqref="AH78 AH84 AH90 AH96 AH114 AH138">
    <cfRule type="cellIs" dxfId="1866" priority="92" operator="equal">
      <formula>"Leve"</formula>
    </cfRule>
  </conditionalFormatting>
  <conditionalFormatting sqref="K78 K84 K90 K96 K114">
    <cfRule type="cellIs" dxfId="1865" priority="93" operator="equal">
      <formula>"Muy Alta"</formula>
    </cfRule>
  </conditionalFormatting>
  <conditionalFormatting sqref="K78 K84 K90 K96 K114">
    <cfRule type="cellIs" dxfId="1864" priority="94" operator="equal">
      <formula>"Alta"</formula>
    </cfRule>
  </conditionalFormatting>
  <conditionalFormatting sqref="K78 K84 K90 K96 K114">
    <cfRule type="cellIs" dxfId="1863" priority="95" operator="equal">
      <formula>"Media"</formula>
    </cfRule>
  </conditionalFormatting>
  <conditionalFormatting sqref="K78 K84 K90 K96 K114">
    <cfRule type="cellIs" dxfId="1862" priority="96" operator="equal">
      <formula>"Baja"</formula>
    </cfRule>
  </conditionalFormatting>
  <conditionalFormatting sqref="K78 K84 K90 K96 K114">
    <cfRule type="cellIs" dxfId="1861" priority="97" operator="equal">
      <formula>"Muy Baja"</formula>
    </cfRule>
  </conditionalFormatting>
  <conditionalFormatting sqref="BI78 BI84 BI90 BI96 BI114">
    <cfRule type="cellIs" dxfId="1860" priority="98" operator="equal">
      <formula>"Catastrófico"</formula>
    </cfRule>
  </conditionalFormatting>
  <conditionalFormatting sqref="BI78 BI84 BI90 BI96 BI114">
    <cfRule type="cellIs" dxfId="1859" priority="99" operator="equal">
      <formula>"Mayor"</formula>
    </cfRule>
  </conditionalFormatting>
  <conditionalFormatting sqref="BI78 BI84 BI90 BI96 BI114">
    <cfRule type="cellIs" dxfId="1858" priority="100" operator="equal">
      <formula>"Moderado"</formula>
    </cfRule>
  </conditionalFormatting>
  <conditionalFormatting sqref="BI78 BI84 BI90 BI96 BI114">
    <cfRule type="cellIs" dxfId="1857" priority="101" operator="equal">
      <formula>"Menor"</formula>
    </cfRule>
  </conditionalFormatting>
  <conditionalFormatting sqref="BI78 BI84 BI90 BI96 BI114">
    <cfRule type="cellIs" dxfId="1856" priority="102" operator="equal">
      <formula>"Leve"</formula>
    </cfRule>
  </conditionalFormatting>
  <conditionalFormatting sqref="BM78:BM101 BM114:BM119">
    <cfRule type="cellIs" dxfId="1855" priority="103" operator="equal">
      <formula>"Extremo"</formula>
    </cfRule>
  </conditionalFormatting>
  <conditionalFormatting sqref="BM78:BM101 BM114:BM119">
    <cfRule type="cellIs" dxfId="1854" priority="104" operator="equal">
      <formula>"Extremo"</formula>
    </cfRule>
  </conditionalFormatting>
  <conditionalFormatting sqref="BM78:BM101 BM114:BM119">
    <cfRule type="cellIs" dxfId="1853" priority="105" operator="equal">
      <formula>"Alta"</formula>
    </cfRule>
  </conditionalFormatting>
  <conditionalFormatting sqref="K78:K101 K114:K119">
    <cfRule type="cellIs" dxfId="1852" priority="106" operator="equal">
      <formula>"Casi Seguro"</formula>
    </cfRule>
  </conditionalFormatting>
  <conditionalFormatting sqref="K78:K101 K114:K119">
    <cfRule type="cellIs" dxfId="1851" priority="107" operator="equal">
      <formula>"Probable"</formula>
    </cfRule>
  </conditionalFormatting>
  <conditionalFormatting sqref="K78:K101 K114:K119">
    <cfRule type="cellIs" dxfId="1850" priority="108" operator="equal">
      <formula>"Posible"</formula>
    </cfRule>
  </conditionalFormatting>
  <conditionalFormatting sqref="K78:K101 K114:K119">
    <cfRule type="cellIs" dxfId="1849" priority="109" operator="equal">
      <formula>"Rara vez"</formula>
    </cfRule>
  </conditionalFormatting>
  <conditionalFormatting sqref="K78:K101 K114:K119">
    <cfRule type="cellIs" dxfId="1848" priority="110" operator="equal">
      <formula>"Improbable"</formula>
    </cfRule>
  </conditionalFormatting>
  <conditionalFormatting sqref="K78:K101 K114:K119">
    <cfRule type="cellIs" dxfId="1847" priority="111" operator="equal">
      <formula>"Rara vez"</formula>
    </cfRule>
  </conditionalFormatting>
  <conditionalFormatting sqref="BI78:BI101 BI114:BI119">
    <cfRule type="cellIs" dxfId="1846" priority="112" operator="equal">
      <formula>"Casi Seguro"</formula>
    </cfRule>
  </conditionalFormatting>
  <conditionalFormatting sqref="BI78:BI101 BI114:BI119">
    <cfRule type="cellIs" dxfId="1845" priority="113" operator="equal">
      <formula>"Probable"</formula>
    </cfRule>
  </conditionalFormatting>
  <conditionalFormatting sqref="BI78:BI101 BI114:BI119">
    <cfRule type="cellIs" dxfId="1844" priority="114" operator="equal">
      <formula>"Posible"</formula>
    </cfRule>
  </conditionalFormatting>
  <conditionalFormatting sqref="BI78:BI101 BI114:BI119">
    <cfRule type="cellIs" dxfId="1843" priority="115" operator="equal">
      <formula>"Improbable"</formula>
    </cfRule>
  </conditionalFormatting>
  <conditionalFormatting sqref="BI78:BI101 BI114:BI119">
    <cfRule type="cellIs" dxfId="1842" priority="116" operator="equal">
      <formula>"Rara vez"</formula>
    </cfRule>
  </conditionalFormatting>
  <conditionalFormatting sqref="AJ78:AJ101 AJ114:AJ119">
    <cfRule type="cellIs" dxfId="1841" priority="117" operator="equal">
      <formula>"Moderada"</formula>
    </cfRule>
  </conditionalFormatting>
  <conditionalFormatting sqref="AJ78:AJ101 AJ114:AJ119">
    <cfRule type="cellIs" dxfId="1840" priority="118" operator="equal">
      <formula>"Alta"</formula>
    </cfRule>
  </conditionalFormatting>
  <conditionalFormatting sqref="AJ78:AJ101 AJ114:AJ119">
    <cfRule type="cellIs" dxfId="1839" priority="119" operator="equal">
      <formula>"Extrema"</formula>
    </cfRule>
  </conditionalFormatting>
  <conditionalFormatting sqref="AJ84 AJ90 AJ96 AJ114">
    <cfRule type="cellIs" dxfId="1838" priority="120" operator="equal">
      <formula>"Extremo"</formula>
    </cfRule>
  </conditionalFormatting>
  <conditionalFormatting sqref="AJ84 AJ90 AJ96 AJ114">
    <cfRule type="cellIs" dxfId="1837" priority="121" operator="equal">
      <formula>"Alto"</formula>
    </cfRule>
  </conditionalFormatting>
  <conditionalFormatting sqref="AJ84 AJ90 AJ96 AJ114">
    <cfRule type="cellIs" dxfId="1836" priority="122" operator="equal">
      <formula>"Moderado"</formula>
    </cfRule>
  </conditionalFormatting>
  <conditionalFormatting sqref="AJ84 AJ90 AJ96 AJ114">
    <cfRule type="cellIs" dxfId="1835" priority="123" operator="equal">
      <formula>"Bajo"</formula>
    </cfRule>
  </conditionalFormatting>
  <conditionalFormatting sqref="BH84 BH90 BH96 BH114">
    <cfRule type="cellIs" dxfId="1834" priority="124" operator="equal">
      <formula>"Muy Alta"</formula>
    </cfRule>
  </conditionalFormatting>
  <conditionalFormatting sqref="BH84 BH90 BH96 BH114">
    <cfRule type="cellIs" dxfId="1833" priority="125" operator="equal">
      <formula>"Alta"</formula>
    </cfRule>
  </conditionalFormatting>
  <conditionalFormatting sqref="BH84 BH90 BH96 BH114">
    <cfRule type="cellIs" dxfId="1832" priority="126" operator="equal">
      <formula>"Media"</formula>
    </cfRule>
  </conditionalFormatting>
  <conditionalFormatting sqref="BH84 BH90 BH96 BH114">
    <cfRule type="cellIs" dxfId="1831" priority="127" operator="equal">
      <formula>"Baja"</formula>
    </cfRule>
  </conditionalFormatting>
  <conditionalFormatting sqref="BH84 BH90 BH96 BH114">
    <cfRule type="cellIs" dxfId="1830" priority="128" operator="equal">
      <formula>"Muy Baja"</formula>
    </cfRule>
  </conditionalFormatting>
  <conditionalFormatting sqref="BK84 BK90 BK96 BK114">
    <cfRule type="cellIs" dxfId="1829" priority="129" operator="equal">
      <formula>"Catastrófico"</formula>
    </cfRule>
  </conditionalFormatting>
  <conditionalFormatting sqref="BK84 BK90 BK96 BK114">
    <cfRule type="cellIs" dxfId="1828" priority="130" operator="equal">
      <formula>"Mayor"</formula>
    </cfRule>
  </conditionalFormatting>
  <conditionalFormatting sqref="BK84 BK90 BK96 BK114">
    <cfRule type="cellIs" dxfId="1827" priority="131" operator="equal">
      <formula>"Moderado"</formula>
    </cfRule>
  </conditionalFormatting>
  <conditionalFormatting sqref="BK84 BK90 BK96 BK114">
    <cfRule type="cellIs" dxfId="1826" priority="132" operator="equal">
      <formula>"Menor"</formula>
    </cfRule>
  </conditionalFormatting>
  <conditionalFormatting sqref="BK84 BK90 BK96 BK114">
    <cfRule type="cellIs" dxfId="1825" priority="133" operator="equal">
      <formula>"Leve"</formula>
    </cfRule>
  </conditionalFormatting>
  <conditionalFormatting sqref="BM84 BM90 BM96 BM114">
    <cfRule type="cellIs" dxfId="1824" priority="134" operator="equal">
      <formula>"Extremo"</formula>
    </cfRule>
  </conditionalFormatting>
  <conditionalFormatting sqref="BM84 BM90 BM96 BM114">
    <cfRule type="cellIs" dxfId="1823" priority="135" operator="equal">
      <formula>"Alto"</formula>
    </cfRule>
  </conditionalFormatting>
  <conditionalFormatting sqref="BM84 BM90 BM96 BM114">
    <cfRule type="cellIs" dxfId="1822" priority="136" operator="equal">
      <formula>"Moderado"</formula>
    </cfRule>
  </conditionalFormatting>
  <conditionalFormatting sqref="BM84 BM90 BM96 BM114">
    <cfRule type="cellIs" dxfId="1821" priority="137" operator="equal">
      <formula>"Bajo"</formula>
    </cfRule>
  </conditionalFormatting>
  <conditionalFormatting sqref="AG84:AG101 AG114:AG119">
    <cfRule type="containsText" dxfId="1820" priority="138" operator="containsText" text="❌">
      <formula>NOT(ISERROR(SEARCH(("❌"),(AG84))))</formula>
    </cfRule>
  </conditionalFormatting>
  <conditionalFormatting sqref="AH84 AH90 AH96 AH114 AH138">
    <cfRule type="cellIs" dxfId="1819" priority="139" operator="equal">
      <formula>"Catastrófico"</formula>
    </cfRule>
  </conditionalFormatting>
  <conditionalFormatting sqref="AH84 AH90 AH96 AH114 AH138">
    <cfRule type="cellIs" dxfId="1818" priority="140" operator="equal">
      <formula>"Mayor"</formula>
    </cfRule>
  </conditionalFormatting>
  <conditionalFormatting sqref="AH84 AH90 AH96 AH114 AH138">
    <cfRule type="cellIs" dxfId="1817" priority="141" operator="equal">
      <formula>"Moderado"</formula>
    </cfRule>
  </conditionalFormatting>
  <conditionalFormatting sqref="AH84 AH90 AH96 AH114 AH138">
    <cfRule type="cellIs" dxfId="1816" priority="142" operator="equal">
      <formula>"Menor"</formula>
    </cfRule>
  </conditionalFormatting>
  <conditionalFormatting sqref="AH84 AH90 AH96 AH114 AH138">
    <cfRule type="cellIs" dxfId="1815" priority="143" operator="equal">
      <formula>"Leve"</formula>
    </cfRule>
  </conditionalFormatting>
  <conditionalFormatting sqref="K84 K90 K96 K114">
    <cfRule type="cellIs" dxfId="1814" priority="144" operator="equal">
      <formula>"Muy Alta"</formula>
    </cfRule>
  </conditionalFormatting>
  <conditionalFormatting sqref="K84 K90 K96 K114">
    <cfRule type="cellIs" dxfId="1813" priority="145" operator="equal">
      <formula>"Alta"</formula>
    </cfRule>
  </conditionalFormatting>
  <conditionalFormatting sqref="K84 K90 K96 K114">
    <cfRule type="cellIs" dxfId="1812" priority="146" operator="equal">
      <formula>"Media"</formula>
    </cfRule>
  </conditionalFormatting>
  <conditionalFormatting sqref="K84 K90 K96 K114">
    <cfRule type="cellIs" dxfId="1811" priority="147" operator="equal">
      <formula>"Baja"</formula>
    </cfRule>
  </conditionalFormatting>
  <conditionalFormatting sqref="K84 K90 K96 K114">
    <cfRule type="cellIs" dxfId="1810" priority="148" operator="equal">
      <formula>"Muy Baja"</formula>
    </cfRule>
  </conditionalFormatting>
  <conditionalFormatting sqref="BI84 BI90 BI96 BI114">
    <cfRule type="cellIs" dxfId="1809" priority="149" operator="equal">
      <formula>"Catastrófico"</formula>
    </cfRule>
  </conditionalFormatting>
  <conditionalFormatting sqref="BI84 BI90 BI96 BI114">
    <cfRule type="cellIs" dxfId="1808" priority="150" operator="equal">
      <formula>"Mayor"</formula>
    </cfRule>
  </conditionalFormatting>
  <conditionalFormatting sqref="BI84 BI90 BI96 BI114">
    <cfRule type="cellIs" dxfId="1807" priority="151" operator="equal">
      <formula>"Moderado"</formula>
    </cfRule>
  </conditionalFormatting>
  <conditionalFormatting sqref="BI84 BI90 BI96 BI114">
    <cfRule type="cellIs" dxfId="1806" priority="152" operator="equal">
      <formula>"Menor"</formula>
    </cfRule>
  </conditionalFormatting>
  <conditionalFormatting sqref="BI84 BI90 BI96 BI114">
    <cfRule type="cellIs" dxfId="1805" priority="153" operator="equal">
      <formula>"Leve"</formula>
    </cfRule>
  </conditionalFormatting>
  <conditionalFormatting sqref="BM84:BM101 BM114:BM119">
    <cfRule type="cellIs" dxfId="1804" priority="154" operator="equal">
      <formula>"Extremo"</formula>
    </cfRule>
  </conditionalFormatting>
  <conditionalFormatting sqref="BM84:BM101 BM114:BM119">
    <cfRule type="cellIs" dxfId="1803" priority="155" operator="equal">
      <formula>"Extremo"</formula>
    </cfRule>
  </conditionalFormatting>
  <conditionalFormatting sqref="BM84:BM101 BM114:BM119">
    <cfRule type="cellIs" dxfId="1802" priority="156" operator="equal">
      <formula>"Alta"</formula>
    </cfRule>
  </conditionalFormatting>
  <conditionalFormatting sqref="K84:K101 K114:K119">
    <cfRule type="cellIs" dxfId="1801" priority="157" operator="equal">
      <formula>"Casi Seguro"</formula>
    </cfRule>
  </conditionalFormatting>
  <conditionalFormatting sqref="K84:K101 K114:K119">
    <cfRule type="cellIs" dxfId="1800" priority="158" operator="equal">
      <formula>"Probable"</formula>
    </cfRule>
  </conditionalFormatting>
  <conditionalFormatting sqref="K84:K101 K114:K119">
    <cfRule type="cellIs" dxfId="1799" priority="159" operator="equal">
      <formula>"Posible"</formula>
    </cfRule>
  </conditionalFormatting>
  <conditionalFormatting sqref="K84:K101 K114:K119">
    <cfRule type="cellIs" dxfId="1798" priority="160" operator="equal">
      <formula>"Rara vez"</formula>
    </cfRule>
  </conditionalFormatting>
  <conditionalFormatting sqref="K84:K101 K114:K119">
    <cfRule type="cellIs" dxfId="1797" priority="161" operator="equal">
      <formula>"Improbable"</formula>
    </cfRule>
  </conditionalFormatting>
  <conditionalFormatting sqref="K84:K101 K114:K119">
    <cfRule type="cellIs" dxfId="1796" priority="162" operator="equal">
      <formula>"Rara vez"</formula>
    </cfRule>
  </conditionalFormatting>
  <conditionalFormatting sqref="BI84:BI101 BI114:BI119">
    <cfRule type="cellIs" dxfId="1795" priority="163" operator="equal">
      <formula>"Casi Seguro"</formula>
    </cfRule>
  </conditionalFormatting>
  <conditionalFormatting sqref="BI84:BI101 BI114:BI119">
    <cfRule type="cellIs" dxfId="1794" priority="164" operator="equal">
      <formula>"Probable"</formula>
    </cfRule>
  </conditionalFormatting>
  <conditionalFormatting sqref="BI84:BI101 BI114:BI119">
    <cfRule type="cellIs" dxfId="1793" priority="165" operator="equal">
      <formula>"Posible"</formula>
    </cfRule>
  </conditionalFormatting>
  <conditionalFormatting sqref="BI84:BI101 BI114:BI119">
    <cfRule type="cellIs" dxfId="1792" priority="166" operator="equal">
      <formula>"Improbable"</formula>
    </cfRule>
  </conditionalFormatting>
  <conditionalFormatting sqref="BI84:BI101 BI114:BI119">
    <cfRule type="cellIs" dxfId="1791" priority="167" operator="equal">
      <formula>"Rara vez"</formula>
    </cfRule>
  </conditionalFormatting>
  <conditionalFormatting sqref="AJ84:AJ101 AJ114:AJ119">
    <cfRule type="cellIs" dxfId="1790" priority="168" operator="equal">
      <formula>"Moderada"</formula>
    </cfRule>
  </conditionalFormatting>
  <conditionalFormatting sqref="AJ84:AJ101 AJ114:AJ119">
    <cfRule type="cellIs" dxfId="1789" priority="169" operator="equal">
      <formula>"Alta"</formula>
    </cfRule>
  </conditionalFormatting>
  <conditionalFormatting sqref="AJ84:AJ101 AJ114:AJ119">
    <cfRule type="cellIs" dxfId="1788" priority="170" operator="equal">
      <formula>"Extrema"</formula>
    </cfRule>
  </conditionalFormatting>
  <conditionalFormatting sqref="AJ90">
    <cfRule type="cellIs" dxfId="1787" priority="171" operator="equal">
      <formula>"Extremo"</formula>
    </cfRule>
  </conditionalFormatting>
  <conditionalFormatting sqref="AJ90">
    <cfRule type="cellIs" dxfId="1786" priority="172" operator="equal">
      <formula>"Alto"</formula>
    </cfRule>
  </conditionalFormatting>
  <conditionalFormatting sqref="AJ90">
    <cfRule type="cellIs" dxfId="1785" priority="173" operator="equal">
      <formula>"Moderado"</formula>
    </cfRule>
  </conditionalFormatting>
  <conditionalFormatting sqref="AJ90">
    <cfRule type="cellIs" dxfId="1784" priority="174" operator="equal">
      <formula>"Bajo"</formula>
    </cfRule>
  </conditionalFormatting>
  <conditionalFormatting sqref="BH90 BH96 BH114">
    <cfRule type="cellIs" dxfId="1783" priority="175" operator="equal">
      <formula>"Muy Alta"</formula>
    </cfRule>
  </conditionalFormatting>
  <conditionalFormatting sqref="BH90 BH96 BH114">
    <cfRule type="cellIs" dxfId="1782" priority="176" operator="equal">
      <formula>"Alta"</formula>
    </cfRule>
  </conditionalFormatting>
  <conditionalFormatting sqref="BH90 BH96 BH114">
    <cfRule type="cellIs" dxfId="1781" priority="177" operator="equal">
      <formula>"Media"</formula>
    </cfRule>
  </conditionalFormatting>
  <conditionalFormatting sqref="BH90 BH96 BH114">
    <cfRule type="cellIs" dxfId="1780" priority="178" operator="equal">
      <formula>"Baja"</formula>
    </cfRule>
  </conditionalFormatting>
  <conditionalFormatting sqref="BH90 BH96 BH114">
    <cfRule type="cellIs" dxfId="1779" priority="179" operator="equal">
      <formula>"Muy Baja"</formula>
    </cfRule>
  </conditionalFormatting>
  <conditionalFormatting sqref="BK84 BK90 BK96 BK114">
    <cfRule type="cellIs" dxfId="1778" priority="180" operator="equal">
      <formula>"Catastrófico"</formula>
    </cfRule>
  </conditionalFormatting>
  <conditionalFormatting sqref="BK84 BK90 BK96 BK114">
    <cfRule type="cellIs" dxfId="1777" priority="181" operator="equal">
      <formula>"Mayor"</formula>
    </cfRule>
  </conditionalFormatting>
  <conditionalFormatting sqref="BK84 BK90 BK96 BK114">
    <cfRule type="cellIs" dxfId="1776" priority="182" operator="equal">
      <formula>"Moderado"</formula>
    </cfRule>
  </conditionalFormatting>
  <conditionalFormatting sqref="BK84 BK90 BK96 BK114">
    <cfRule type="cellIs" dxfId="1775" priority="183" operator="equal">
      <formula>"Menor"</formula>
    </cfRule>
  </conditionalFormatting>
  <conditionalFormatting sqref="BK84 BK90 BK96 BK114">
    <cfRule type="cellIs" dxfId="1774" priority="184" operator="equal">
      <formula>"Leve"</formula>
    </cfRule>
  </conditionalFormatting>
  <conditionalFormatting sqref="BM90 BM96 BM114">
    <cfRule type="cellIs" dxfId="1773" priority="185" operator="equal">
      <formula>"Extremo"</formula>
    </cfRule>
  </conditionalFormatting>
  <conditionalFormatting sqref="BM90 BM96 BM114">
    <cfRule type="cellIs" dxfId="1772" priority="186" operator="equal">
      <formula>"Alto"</formula>
    </cfRule>
  </conditionalFormatting>
  <conditionalFormatting sqref="BM90 BM96 BM114">
    <cfRule type="cellIs" dxfId="1771" priority="187" operator="equal">
      <formula>"Moderado"</formula>
    </cfRule>
  </conditionalFormatting>
  <conditionalFormatting sqref="BM90 BM96 BM114">
    <cfRule type="cellIs" dxfId="1770" priority="188" operator="equal">
      <formula>"Bajo"</formula>
    </cfRule>
  </conditionalFormatting>
  <conditionalFormatting sqref="AG90:AG95">
    <cfRule type="containsText" dxfId="1769" priority="189" operator="containsText" text="❌">
      <formula>NOT(ISERROR(SEARCH(("❌"),(AG90))))</formula>
    </cfRule>
  </conditionalFormatting>
  <conditionalFormatting sqref="AH90">
    <cfRule type="cellIs" dxfId="1768" priority="190" operator="equal">
      <formula>"Catastrófico"</formula>
    </cfRule>
  </conditionalFormatting>
  <conditionalFormatting sqref="AH90">
    <cfRule type="cellIs" dxfId="1767" priority="191" operator="equal">
      <formula>"Mayor"</formula>
    </cfRule>
  </conditionalFormatting>
  <conditionalFormatting sqref="AH90">
    <cfRule type="cellIs" dxfId="1766" priority="192" operator="equal">
      <formula>"Moderado"</formula>
    </cfRule>
  </conditionalFormatting>
  <conditionalFormatting sqref="AH90">
    <cfRule type="cellIs" dxfId="1765" priority="193" operator="equal">
      <formula>"Menor"</formula>
    </cfRule>
  </conditionalFormatting>
  <conditionalFormatting sqref="AH90">
    <cfRule type="cellIs" dxfId="1764" priority="194" operator="equal">
      <formula>"Leve"</formula>
    </cfRule>
  </conditionalFormatting>
  <conditionalFormatting sqref="K90">
    <cfRule type="cellIs" dxfId="1763" priority="195" operator="equal">
      <formula>"Muy Alta"</formula>
    </cfRule>
  </conditionalFormatting>
  <conditionalFormatting sqref="K90">
    <cfRule type="cellIs" dxfId="1762" priority="196" operator="equal">
      <formula>"Alta"</formula>
    </cfRule>
  </conditionalFormatting>
  <conditionalFormatting sqref="K90">
    <cfRule type="cellIs" dxfId="1761" priority="197" operator="equal">
      <formula>"Media"</formula>
    </cfRule>
  </conditionalFormatting>
  <conditionalFormatting sqref="K90">
    <cfRule type="cellIs" dxfId="1760" priority="198" operator="equal">
      <formula>"Baja"</formula>
    </cfRule>
  </conditionalFormatting>
  <conditionalFormatting sqref="K90">
    <cfRule type="cellIs" dxfId="1759" priority="199" operator="equal">
      <formula>"Muy Baja"</formula>
    </cfRule>
  </conditionalFormatting>
  <conditionalFormatting sqref="BI90 BI96 BI114">
    <cfRule type="cellIs" dxfId="1758" priority="200" operator="equal">
      <formula>"Catastrófico"</formula>
    </cfRule>
  </conditionalFormatting>
  <conditionalFormatting sqref="BI90 BI96 BI114">
    <cfRule type="cellIs" dxfId="1757" priority="201" operator="equal">
      <formula>"Mayor"</formula>
    </cfRule>
  </conditionalFormatting>
  <conditionalFormatting sqref="BI90 BI96 BI114">
    <cfRule type="cellIs" dxfId="1756" priority="202" operator="equal">
      <formula>"Moderado"</formula>
    </cfRule>
  </conditionalFormatting>
  <conditionalFormatting sqref="BI90 BI96 BI114">
    <cfRule type="cellIs" dxfId="1755" priority="203" operator="equal">
      <formula>"Menor"</formula>
    </cfRule>
  </conditionalFormatting>
  <conditionalFormatting sqref="BI90 BI96 BI114">
    <cfRule type="cellIs" dxfId="1754" priority="204" operator="equal">
      <formula>"Leve"</formula>
    </cfRule>
  </conditionalFormatting>
  <conditionalFormatting sqref="BM90:BM101 BM114:BM119">
    <cfRule type="cellIs" dxfId="1753" priority="205" operator="equal">
      <formula>"Extremo"</formula>
    </cfRule>
  </conditionalFormatting>
  <conditionalFormatting sqref="BM90:BM101 BM114:BM119">
    <cfRule type="cellIs" dxfId="1752" priority="206" operator="equal">
      <formula>"Extremo"</formula>
    </cfRule>
  </conditionalFormatting>
  <conditionalFormatting sqref="BM90:BM101 BM114:BM119">
    <cfRule type="cellIs" dxfId="1751" priority="207" operator="equal">
      <formula>"Alta"</formula>
    </cfRule>
  </conditionalFormatting>
  <conditionalFormatting sqref="K90:K95">
    <cfRule type="cellIs" dxfId="1750" priority="208" operator="equal">
      <formula>"Casi Seguro"</formula>
    </cfRule>
  </conditionalFormatting>
  <conditionalFormatting sqref="K90:K95">
    <cfRule type="cellIs" dxfId="1749" priority="209" operator="equal">
      <formula>"Probable"</formula>
    </cfRule>
  </conditionalFormatting>
  <conditionalFormatting sqref="K90:K95">
    <cfRule type="cellIs" dxfId="1748" priority="210" operator="equal">
      <formula>"Posible"</formula>
    </cfRule>
  </conditionalFormatting>
  <conditionalFormatting sqref="K90:K95">
    <cfRule type="cellIs" dxfId="1747" priority="211" operator="equal">
      <formula>"Rara vez"</formula>
    </cfRule>
  </conditionalFormatting>
  <conditionalFormatting sqref="K90:K95">
    <cfRule type="cellIs" dxfId="1746" priority="212" operator="equal">
      <formula>"Improbable"</formula>
    </cfRule>
  </conditionalFormatting>
  <conditionalFormatting sqref="K90:K95">
    <cfRule type="cellIs" dxfId="1745" priority="213" operator="equal">
      <formula>"Rara vez"</formula>
    </cfRule>
  </conditionalFormatting>
  <conditionalFormatting sqref="BI90:BI101 BI114:BI119">
    <cfRule type="cellIs" dxfId="1744" priority="214" operator="equal">
      <formula>"Casi Seguro"</formula>
    </cfRule>
  </conditionalFormatting>
  <conditionalFormatting sqref="BI90:BI101 BI114:BI119">
    <cfRule type="cellIs" dxfId="1743" priority="215" operator="equal">
      <formula>"Probable"</formula>
    </cfRule>
  </conditionalFormatting>
  <conditionalFormatting sqref="BI90:BI101 BI114:BI119">
    <cfRule type="cellIs" dxfId="1742" priority="216" operator="equal">
      <formula>"Posible"</formula>
    </cfRule>
  </conditionalFormatting>
  <conditionalFormatting sqref="BI90:BI101 BI114:BI119">
    <cfRule type="cellIs" dxfId="1741" priority="217" operator="equal">
      <formula>"Improbable"</formula>
    </cfRule>
  </conditionalFormatting>
  <conditionalFormatting sqref="BI90:BI101 BI114:BI119">
    <cfRule type="cellIs" dxfId="1740" priority="218" operator="equal">
      <formula>"Rara vez"</formula>
    </cfRule>
  </conditionalFormatting>
  <conditionalFormatting sqref="AJ90:AJ95">
    <cfRule type="cellIs" dxfId="1739" priority="219" operator="equal">
      <formula>"Moderada"</formula>
    </cfRule>
  </conditionalFormatting>
  <conditionalFormatting sqref="AJ90:AJ95">
    <cfRule type="cellIs" dxfId="1738" priority="220" operator="equal">
      <formula>"Alta"</formula>
    </cfRule>
  </conditionalFormatting>
  <conditionalFormatting sqref="AJ90:AJ95">
    <cfRule type="cellIs" dxfId="1737" priority="221" operator="equal">
      <formula>"Extrema"</formula>
    </cfRule>
  </conditionalFormatting>
  <conditionalFormatting sqref="AJ96">
    <cfRule type="cellIs" dxfId="1736" priority="222" operator="equal">
      <formula>"Extremo"</formula>
    </cfRule>
  </conditionalFormatting>
  <conditionalFormatting sqref="AJ96">
    <cfRule type="cellIs" dxfId="1735" priority="223" operator="equal">
      <formula>"Alto"</formula>
    </cfRule>
  </conditionalFormatting>
  <conditionalFormatting sqref="AJ96">
    <cfRule type="cellIs" dxfId="1734" priority="224" operator="equal">
      <formula>"Moderado"</formula>
    </cfRule>
  </conditionalFormatting>
  <conditionalFormatting sqref="AJ96">
    <cfRule type="cellIs" dxfId="1733" priority="225" operator="equal">
      <formula>"Bajo"</formula>
    </cfRule>
  </conditionalFormatting>
  <conditionalFormatting sqref="BH96 BH114">
    <cfRule type="cellIs" dxfId="1732" priority="226" operator="equal">
      <formula>"Muy Alta"</formula>
    </cfRule>
  </conditionalFormatting>
  <conditionalFormatting sqref="BH96 BH114">
    <cfRule type="cellIs" dxfId="1731" priority="227" operator="equal">
      <formula>"Alta"</formula>
    </cfRule>
  </conditionalFormatting>
  <conditionalFormatting sqref="BH96 BH114">
    <cfRule type="cellIs" dxfId="1730" priority="228" operator="equal">
      <formula>"Media"</formula>
    </cfRule>
  </conditionalFormatting>
  <conditionalFormatting sqref="BH96 BH114">
    <cfRule type="cellIs" dxfId="1729" priority="229" operator="equal">
      <formula>"Baja"</formula>
    </cfRule>
  </conditionalFormatting>
  <conditionalFormatting sqref="BH96 BH114">
    <cfRule type="cellIs" dxfId="1728" priority="230" operator="equal">
      <formula>"Muy Baja"</formula>
    </cfRule>
  </conditionalFormatting>
  <conditionalFormatting sqref="BK84 BK90 BK96 BK114">
    <cfRule type="cellIs" dxfId="1727" priority="231" operator="equal">
      <formula>"Catastrófico"</formula>
    </cfRule>
  </conditionalFormatting>
  <conditionalFormatting sqref="BK84 BK90 BK96 BK114">
    <cfRule type="cellIs" dxfId="1726" priority="232" operator="equal">
      <formula>"Mayor"</formula>
    </cfRule>
  </conditionalFormatting>
  <conditionalFormatting sqref="BK84 BK90 BK96 BK114">
    <cfRule type="cellIs" dxfId="1725" priority="233" operator="equal">
      <formula>"Moderado"</formula>
    </cfRule>
  </conditionalFormatting>
  <conditionalFormatting sqref="BK84 BK90 BK96 BK114">
    <cfRule type="cellIs" dxfId="1724" priority="234" operator="equal">
      <formula>"Menor"</formula>
    </cfRule>
  </conditionalFormatting>
  <conditionalFormatting sqref="BK84 BK90 BK96 BK114">
    <cfRule type="cellIs" dxfId="1723" priority="235" operator="equal">
      <formula>"Leve"</formula>
    </cfRule>
  </conditionalFormatting>
  <conditionalFormatting sqref="BM96 BM114">
    <cfRule type="cellIs" dxfId="1722" priority="236" operator="equal">
      <formula>"Extremo"</formula>
    </cfRule>
  </conditionalFormatting>
  <conditionalFormatting sqref="BM96 BM114">
    <cfRule type="cellIs" dxfId="1721" priority="237" operator="equal">
      <formula>"Alto"</formula>
    </cfRule>
  </conditionalFormatting>
  <conditionalFormatting sqref="BM96 BM114">
    <cfRule type="cellIs" dxfId="1720" priority="238" operator="equal">
      <formula>"Moderado"</formula>
    </cfRule>
  </conditionalFormatting>
  <conditionalFormatting sqref="BM96 BM114">
    <cfRule type="cellIs" dxfId="1719" priority="239" operator="equal">
      <formula>"Bajo"</formula>
    </cfRule>
  </conditionalFormatting>
  <conditionalFormatting sqref="AG96:AG101">
    <cfRule type="containsText" dxfId="1718" priority="240" operator="containsText" text="❌">
      <formula>NOT(ISERROR(SEARCH(("❌"),(AG96))))</formula>
    </cfRule>
  </conditionalFormatting>
  <conditionalFormatting sqref="AH96">
    <cfRule type="cellIs" dxfId="1717" priority="241" operator="equal">
      <formula>"Catastrófico"</formula>
    </cfRule>
  </conditionalFormatting>
  <conditionalFormatting sqref="AH96">
    <cfRule type="cellIs" dxfId="1716" priority="242" operator="equal">
      <formula>"Mayor"</formula>
    </cfRule>
  </conditionalFormatting>
  <conditionalFormatting sqref="AH96">
    <cfRule type="cellIs" dxfId="1715" priority="243" operator="equal">
      <formula>"Moderado"</formula>
    </cfRule>
  </conditionalFormatting>
  <conditionalFormatting sqref="AH96">
    <cfRule type="cellIs" dxfId="1714" priority="244" operator="equal">
      <formula>"Menor"</formula>
    </cfRule>
  </conditionalFormatting>
  <conditionalFormatting sqref="AH96">
    <cfRule type="cellIs" dxfId="1713" priority="245" operator="equal">
      <formula>"Leve"</formula>
    </cfRule>
  </conditionalFormatting>
  <conditionalFormatting sqref="K96 K114">
    <cfRule type="cellIs" dxfId="1712" priority="246" operator="equal">
      <formula>"Muy Alta"</formula>
    </cfRule>
  </conditionalFormatting>
  <conditionalFormatting sqref="K96 K114">
    <cfRule type="cellIs" dxfId="1711" priority="247" operator="equal">
      <formula>"Alta"</formula>
    </cfRule>
  </conditionalFormatting>
  <conditionalFormatting sqref="K96 K114">
    <cfRule type="cellIs" dxfId="1710" priority="248" operator="equal">
      <formula>"Media"</formula>
    </cfRule>
  </conditionalFormatting>
  <conditionalFormatting sqref="K96 K114">
    <cfRule type="cellIs" dxfId="1709" priority="249" operator="equal">
      <formula>"Baja"</formula>
    </cfRule>
  </conditionalFormatting>
  <conditionalFormatting sqref="K96 K114">
    <cfRule type="cellIs" dxfId="1708" priority="250" operator="equal">
      <formula>"Muy Baja"</formula>
    </cfRule>
  </conditionalFormatting>
  <conditionalFormatting sqref="BI96 BI114">
    <cfRule type="cellIs" dxfId="1707" priority="251" operator="equal">
      <formula>"Catastrófico"</formula>
    </cfRule>
  </conditionalFormatting>
  <conditionalFormatting sqref="BI96 BI114">
    <cfRule type="cellIs" dxfId="1706" priority="252" operator="equal">
      <formula>"Mayor"</formula>
    </cfRule>
  </conditionalFormatting>
  <conditionalFormatting sqref="BI96 BI114">
    <cfRule type="cellIs" dxfId="1705" priority="253" operator="equal">
      <formula>"Moderado"</formula>
    </cfRule>
  </conditionalFormatting>
  <conditionalFormatting sqref="BI96 BI114">
    <cfRule type="cellIs" dxfId="1704" priority="254" operator="equal">
      <formula>"Menor"</formula>
    </cfRule>
  </conditionalFormatting>
  <conditionalFormatting sqref="BI96 BI114">
    <cfRule type="cellIs" dxfId="1703" priority="255" operator="equal">
      <formula>"Leve"</formula>
    </cfRule>
  </conditionalFormatting>
  <conditionalFormatting sqref="BM96:BM101 BM114:BM119">
    <cfRule type="cellIs" dxfId="1702" priority="256" operator="equal">
      <formula>"Extremo"</formula>
    </cfRule>
  </conditionalFormatting>
  <conditionalFormatting sqref="BM96:BM101 BM114:BM119">
    <cfRule type="cellIs" dxfId="1701" priority="257" operator="equal">
      <formula>"Extremo"</formula>
    </cfRule>
  </conditionalFormatting>
  <conditionalFormatting sqref="BM96:BM101 BM114:BM119">
    <cfRule type="cellIs" dxfId="1700" priority="258" operator="equal">
      <formula>"Alta"</formula>
    </cfRule>
  </conditionalFormatting>
  <conditionalFormatting sqref="K96:K101 K114">
    <cfRule type="cellIs" dxfId="1699" priority="259" operator="equal">
      <formula>"Casi Seguro"</formula>
    </cfRule>
  </conditionalFormatting>
  <conditionalFormatting sqref="K96:K101 K114">
    <cfRule type="cellIs" dxfId="1698" priority="260" operator="equal">
      <formula>"Probable"</formula>
    </cfRule>
  </conditionalFormatting>
  <conditionalFormatting sqref="K96:K101 K114">
    <cfRule type="cellIs" dxfId="1697" priority="261" operator="equal">
      <formula>"Posible"</formula>
    </cfRule>
  </conditionalFormatting>
  <conditionalFormatting sqref="K96:K101 K114">
    <cfRule type="cellIs" dxfId="1696" priority="262" operator="equal">
      <formula>"Rara vez"</formula>
    </cfRule>
  </conditionalFormatting>
  <conditionalFormatting sqref="K96:K101 K114">
    <cfRule type="cellIs" dxfId="1695" priority="263" operator="equal">
      <formula>"Improbable"</formula>
    </cfRule>
  </conditionalFormatting>
  <conditionalFormatting sqref="K96:K101 K114">
    <cfRule type="cellIs" dxfId="1694" priority="264" operator="equal">
      <formula>"Rara vez"</formula>
    </cfRule>
  </conditionalFormatting>
  <conditionalFormatting sqref="BI96:BI101 BI114:BI119">
    <cfRule type="cellIs" dxfId="1693" priority="265" operator="equal">
      <formula>"Casi Seguro"</formula>
    </cfRule>
  </conditionalFormatting>
  <conditionalFormatting sqref="BI96:BI101 BI114:BI119">
    <cfRule type="cellIs" dxfId="1692" priority="266" operator="equal">
      <formula>"Probable"</formula>
    </cfRule>
  </conditionalFormatting>
  <conditionalFormatting sqref="BI96:BI101 BI114:BI119">
    <cfRule type="cellIs" dxfId="1691" priority="267" operator="equal">
      <formula>"Posible"</formula>
    </cfRule>
  </conditionalFormatting>
  <conditionalFormatting sqref="BI96:BI101 BI114:BI119">
    <cfRule type="cellIs" dxfId="1690" priority="268" operator="equal">
      <formula>"Improbable"</formula>
    </cfRule>
  </conditionalFormatting>
  <conditionalFormatting sqref="BI96:BI101 BI114:BI119">
    <cfRule type="cellIs" dxfId="1689" priority="269" operator="equal">
      <formula>"Rara vez"</formula>
    </cfRule>
  </conditionalFormatting>
  <conditionalFormatting sqref="AJ96:AJ101">
    <cfRule type="cellIs" dxfId="1688" priority="270" operator="equal">
      <formula>"Moderada"</formula>
    </cfRule>
  </conditionalFormatting>
  <conditionalFormatting sqref="AJ96:AJ101">
    <cfRule type="cellIs" dxfId="1687" priority="271" operator="equal">
      <formula>"Alta"</formula>
    </cfRule>
  </conditionalFormatting>
  <conditionalFormatting sqref="AJ96:AJ101">
    <cfRule type="cellIs" dxfId="1686" priority="272" operator="equal">
      <formula>"Extrema"</formula>
    </cfRule>
  </conditionalFormatting>
  <conditionalFormatting sqref="AJ114">
    <cfRule type="cellIs" dxfId="1685" priority="273" operator="equal">
      <formula>"Extremo"</formula>
    </cfRule>
  </conditionalFormatting>
  <conditionalFormatting sqref="AJ114">
    <cfRule type="cellIs" dxfId="1684" priority="274" operator="equal">
      <formula>"Alto"</formula>
    </cfRule>
  </conditionalFormatting>
  <conditionalFormatting sqref="AJ114">
    <cfRule type="cellIs" dxfId="1683" priority="275" operator="equal">
      <formula>"Moderado"</formula>
    </cfRule>
  </conditionalFormatting>
  <conditionalFormatting sqref="AJ114">
    <cfRule type="cellIs" dxfId="1682" priority="276" operator="equal">
      <formula>"Bajo"</formula>
    </cfRule>
  </conditionalFormatting>
  <conditionalFormatting sqref="BH114">
    <cfRule type="cellIs" dxfId="1681" priority="277" operator="equal">
      <formula>"Muy Alta"</formula>
    </cfRule>
  </conditionalFormatting>
  <conditionalFormatting sqref="BH114">
    <cfRule type="cellIs" dxfId="1680" priority="278" operator="equal">
      <formula>"Alta"</formula>
    </cfRule>
  </conditionalFormatting>
  <conditionalFormatting sqref="BH114">
    <cfRule type="cellIs" dxfId="1679" priority="279" operator="equal">
      <formula>"Media"</formula>
    </cfRule>
  </conditionalFormatting>
  <conditionalFormatting sqref="BH114">
    <cfRule type="cellIs" dxfId="1678" priority="280" operator="equal">
      <formula>"Baja"</formula>
    </cfRule>
  </conditionalFormatting>
  <conditionalFormatting sqref="BH114">
    <cfRule type="cellIs" dxfId="1677" priority="281" operator="equal">
      <formula>"Muy Baja"</formula>
    </cfRule>
  </conditionalFormatting>
  <conditionalFormatting sqref="BK84 BK90 BK96 BK114">
    <cfRule type="cellIs" dxfId="1676" priority="282" operator="equal">
      <formula>"Catastrófico"</formula>
    </cfRule>
  </conditionalFormatting>
  <conditionalFormatting sqref="BK84 BK90 BK96 BK114">
    <cfRule type="cellIs" dxfId="1675" priority="283" operator="equal">
      <formula>"Mayor"</formula>
    </cfRule>
  </conditionalFormatting>
  <conditionalFormatting sqref="BK84 BK90 BK96 BK114">
    <cfRule type="cellIs" dxfId="1674" priority="284" operator="equal">
      <formula>"Moderado"</formula>
    </cfRule>
  </conditionalFormatting>
  <conditionalFormatting sqref="BK84 BK90 BK96 BK114">
    <cfRule type="cellIs" dxfId="1673" priority="285" operator="equal">
      <formula>"Menor"</formula>
    </cfRule>
  </conditionalFormatting>
  <conditionalFormatting sqref="BK84 BK90 BK96 BK114">
    <cfRule type="cellIs" dxfId="1672" priority="286" operator="equal">
      <formula>"Leve"</formula>
    </cfRule>
  </conditionalFormatting>
  <conditionalFormatting sqref="BM114">
    <cfRule type="cellIs" dxfId="1671" priority="287" operator="equal">
      <formula>"Extremo"</formula>
    </cfRule>
  </conditionalFormatting>
  <conditionalFormatting sqref="BM114">
    <cfRule type="cellIs" dxfId="1670" priority="288" operator="equal">
      <formula>"Alto"</formula>
    </cfRule>
  </conditionalFormatting>
  <conditionalFormatting sqref="BM114">
    <cfRule type="cellIs" dxfId="1669" priority="289" operator="equal">
      <formula>"Moderado"</formula>
    </cfRule>
  </conditionalFormatting>
  <conditionalFormatting sqref="BM114">
    <cfRule type="cellIs" dxfId="1668" priority="290" operator="equal">
      <formula>"Bajo"</formula>
    </cfRule>
  </conditionalFormatting>
  <conditionalFormatting sqref="AG114:AG119">
    <cfRule type="containsText" dxfId="1667" priority="291" operator="containsText" text="❌">
      <formula>NOT(ISERROR(SEARCH(("❌"),(AG114))))</formula>
    </cfRule>
  </conditionalFormatting>
  <conditionalFormatting sqref="AH84 AH90 AH96 AH114 AH138">
    <cfRule type="cellIs" dxfId="1666" priority="292" operator="equal">
      <formula>"Catastrófico"</formula>
    </cfRule>
  </conditionalFormatting>
  <conditionalFormatting sqref="AH84 AH90 AH96 AH114 AH138">
    <cfRule type="cellIs" dxfId="1665" priority="293" operator="equal">
      <formula>"Mayor"</formula>
    </cfRule>
  </conditionalFormatting>
  <conditionalFormatting sqref="AH84 AH90 AH96 AH114 AH138">
    <cfRule type="cellIs" dxfId="1664" priority="294" operator="equal">
      <formula>"Moderado"</formula>
    </cfRule>
  </conditionalFormatting>
  <conditionalFormatting sqref="AH84 AH90 AH96 AH114 AH138">
    <cfRule type="cellIs" dxfId="1663" priority="295" operator="equal">
      <formula>"Menor"</formula>
    </cfRule>
  </conditionalFormatting>
  <conditionalFormatting sqref="AH84 AH90 AH96 AH114 AH138">
    <cfRule type="cellIs" dxfId="1662" priority="296" operator="equal">
      <formula>"Leve"</formula>
    </cfRule>
  </conditionalFormatting>
  <conditionalFormatting sqref="K114">
    <cfRule type="cellIs" dxfId="1661" priority="297" operator="equal">
      <formula>"Muy Alta"</formula>
    </cfRule>
  </conditionalFormatting>
  <conditionalFormatting sqref="K114">
    <cfRule type="cellIs" dxfId="1660" priority="298" operator="equal">
      <formula>"Alta"</formula>
    </cfRule>
  </conditionalFormatting>
  <conditionalFormatting sqref="K114">
    <cfRule type="cellIs" dxfId="1659" priority="299" operator="equal">
      <formula>"Media"</formula>
    </cfRule>
  </conditionalFormatting>
  <conditionalFormatting sqref="K114">
    <cfRule type="cellIs" dxfId="1658" priority="300" operator="equal">
      <formula>"Baja"</formula>
    </cfRule>
  </conditionalFormatting>
  <conditionalFormatting sqref="K114">
    <cfRule type="cellIs" dxfId="1657" priority="301" operator="equal">
      <formula>"Muy Baja"</formula>
    </cfRule>
  </conditionalFormatting>
  <conditionalFormatting sqref="BI114">
    <cfRule type="cellIs" dxfId="1656" priority="302" operator="equal">
      <formula>"Catastrófico"</formula>
    </cfRule>
  </conditionalFormatting>
  <conditionalFormatting sqref="BI114">
    <cfRule type="cellIs" dxfId="1655" priority="303" operator="equal">
      <formula>"Mayor"</formula>
    </cfRule>
  </conditionalFormatting>
  <conditionalFormatting sqref="BI114">
    <cfRule type="cellIs" dxfId="1654" priority="304" operator="equal">
      <formula>"Moderado"</formula>
    </cfRule>
  </conditionalFormatting>
  <conditionalFormatting sqref="BI114">
    <cfRule type="cellIs" dxfId="1653" priority="305" operator="equal">
      <formula>"Menor"</formula>
    </cfRule>
  </conditionalFormatting>
  <conditionalFormatting sqref="BI114">
    <cfRule type="cellIs" dxfId="1652" priority="306" operator="equal">
      <formula>"Leve"</formula>
    </cfRule>
  </conditionalFormatting>
  <conditionalFormatting sqref="BM114:BM119">
    <cfRule type="cellIs" dxfId="1651" priority="307" operator="equal">
      <formula>"Extremo"</formula>
    </cfRule>
  </conditionalFormatting>
  <conditionalFormatting sqref="BM114:BM119">
    <cfRule type="cellIs" dxfId="1650" priority="308" operator="equal">
      <formula>"Extremo"</formula>
    </cfRule>
  </conditionalFormatting>
  <conditionalFormatting sqref="BM114:BM119">
    <cfRule type="cellIs" dxfId="1649" priority="309" operator="equal">
      <formula>"Alta"</formula>
    </cfRule>
  </conditionalFormatting>
  <conditionalFormatting sqref="K114:K119">
    <cfRule type="cellIs" dxfId="1648" priority="310" operator="equal">
      <formula>"Casi Seguro"</formula>
    </cfRule>
  </conditionalFormatting>
  <conditionalFormatting sqref="K114:K119">
    <cfRule type="cellIs" dxfId="1647" priority="311" operator="equal">
      <formula>"Probable"</formula>
    </cfRule>
  </conditionalFormatting>
  <conditionalFormatting sqref="K114:K119">
    <cfRule type="cellIs" dxfId="1646" priority="312" operator="equal">
      <formula>"Posible"</formula>
    </cfRule>
  </conditionalFormatting>
  <conditionalFormatting sqref="K114:K119">
    <cfRule type="cellIs" dxfId="1645" priority="313" operator="equal">
      <formula>"Rara vez"</formula>
    </cfRule>
  </conditionalFormatting>
  <conditionalFormatting sqref="K114:K119">
    <cfRule type="cellIs" dxfId="1644" priority="314" operator="equal">
      <formula>"Improbable"</formula>
    </cfRule>
  </conditionalFormatting>
  <conditionalFormatting sqref="K114:K119">
    <cfRule type="cellIs" dxfId="1643" priority="315" operator="equal">
      <formula>"Rara vez"</formula>
    </cfRule>
  </conditionalFormatting>
  <conditionalFormatting sqref="BI114:BI119">
    <cfRule type="cellIs" dxfId="1642" priority="316" operator="equal">
      <formula>"Casi Seguro"</formula>
    </cfRule>
  </conditionalFormatting>
  <conditionalFormatting sqref="BI114:BI119">
    <cfRule type="cellIs" dxfId="1641" priority="317" operator="equal">
      <formula>"Probable"</formula>
    </cfRule>
  </conditionalFormatting>
  <conditionalFormatting sqref="BI114:BI119">
    <cfRule type="cellIs" dxfId="1640" priority="318" operator="equal">
      <formula>"Posible"</formula>
    </cfRule>
  </conditionalFormatting>
  <conditionalFormatting sqref="BI114:BI119">
    <cfRule type="cellIs" dxfId="1639" priority="319" operator="equal">
      <formula>"Improbable"</formula>
    </cfRule>
  </conditionalFormatting>
  <conditionalFormatting sqref="BI114:BI119">
    <cfRule type="cellIs" dxfId="1638" priority="320" operator="equal">
      <formula>"Rara vez"</formula>
    </cfRule>
  </conditionalFormatting>
  <conditionalFormatting sqref="AJ114:AJ119">
    <cfRule type="cellIs" dxfId="1637" priority="321" operator="equal">
      <formula>"Moderada"</formula>
    </cfRule>
  </conditionalFormatting>
  <conditionalFormatting sqref="AJ114:AJ119">
    <cfRule type="cellIs" dxfId="1636" priority="322" operator="equal">
      <formula>"Alta"</formula>
    </cfRule>
  </conditionalFormatting>
  <conditionalFormatting sqref="AJ114:AJ119">
    <cfRule type="cellIs" dxfId="1635" priority="323" operator="equal">
      <formula>"Extrema"</formula>
    </cfRule>
  </conditionalFormatting>
  <conditionalFormatting sqref="AJ138">
    <cfRule type="cellIs" dxfId="1634" priority="324" operator="equal">
      <formula>"Extremo"</formula>
    </cfRule>
  </conditionalFormatting>
  <conditionalFormatting sqref="AJ138">
    <cfRule type="cellIs" dxfId="1633" priority="325" operator="equal">
      <formula>"Alto"</formula>
    </cfRule>
  </conditionalFormatting>
  <conditionalFormatting sqref="AJ138">
    <cfRule type="cellIs" dxfId="1632" priority="326" operator="equal">
      <formula>"Moderado"</formula>
    </cfRule>
  </conditionalFormatting>
  <conditionalFormatting sqref="AJ138">
    <cfRule type="cellIs" dxfId="1631" priority="327" operator="equal">
      <formula>"Bajo"</formula>
    </cfRule>
  </conditionalFormatting>
  <conditionalFormatting sqref="AJ138:AJ143">
    <cfRule type="cellIs" dxfId="1630" priority="328" operator="equal">
      <formula>"Moderada"</formula>
    </cfRule>
  </conditionalFormatting>
  <conditionalFormatting sqref="AJ138:AJ143">
    <cfRule type="cellIs" dxfId="1629" priority="329" operator="equal">
      <formula>"Alta"</formula>
    </cfRule>
  </conditionalFormatting>
  <conditionalFormatting sqref="AJ138:AJ143">
    <cfRule type="cellIs" dxfId="1628" priority="330" operator="equal">
      <formula>"Extrema"</formula>
    </cfRule>
  </conditionalFormatting>
  <conditionalFormatting sqref="AJ138">
    <cfRule type="cellIs" dxfId="1627" priority="331" operator="equal">
      <formula>"Extremo"</formula>
    </cfRule>
  </conditionalFormatting>
  <conditionalFormatting sqref="AJ138">
    <cfRule type="cellIs" dxfId="1626" priority="332" operator="equal">
      <formula>"Alto"</formula>
    </cfRule>
  </conditionalFormatting>
  <conditionalFormatting sqref="AJ138">
    <cfRule type="cellIs" dxfId="1625" priority="333" operator="equal">
      <formula>"Moderado"</formula>
    </cfRule>
  </conditionalFormatting>
  <conditionalFormatting sqref="AJ138">
    <cfRule type="cellIs" dxfId="1624" priority="334" operator="equal">
      <formula>"Bajo"</formula>
    </cfRule>
  </conditionalFormatting>
  <conditionalFormatting sqref="AJ138:AJ143">
    <cfRule type="cellIs" dxfId="1623" priority="335" operator="equal">
      <formula>"Moderada"</formula>
    </cfRule>
  </conditionalFormatting>
  <conditionalFormatting sqref="AJ138:AJ143">
    <cfRule type="cellIs" dxfId="1622" priority="336" operator="equal">
      <formula>"Alta"</formula>
    </cfRule>
  </conditionalFormatting>
  <conditionalFormatting sqref="AJ138:AJ143">
    <cfRule type="cellIs" dxfId="1621" priority="337" operator="equal">
      <formula>"Extrema"</formula>
    </cfRule>
  </conditionalFormatting>
  <conditionalFormatting sqref="K138">
    <cfRule type="cellIs" dxfId="1620" priority="338" operator="equal">
      <formula>"Muy Alta"</formula>
    </cfRule>
  </conditionalFormatting>
  <conditionalFormatting sqref="K138">
    <cfRule type="cellIs" dxfId="1619" priority="339" operator="equal">
      <formula>"Alta"</formula>
    </cfRule>
  </conditionalFormatting>
  <conditionalFormatting sqref="K138">
    <cfRule type="cellIs" dxfId="1618" priority="340" operator="equal">
      <formula>"Media"</formula>
    </cfRule>
  </conditionalFormatting>
  <conditionalFormatting sqref="K138">
    <cfRule type="cellIs" dxfId="1617" priority="341" operator="equal">
      <formula>"Baja"</formula>
    </cfRule>
  </conditionalFormatting>
  <conditionalFormatting sqref="K138">
    <cfRule type="cellIs" dxfId="1616" priority="342" operator="equal">
      <formula>"Muy Baja"</formula>
    </cfRule>
  </conditionalFormatting>
  <conditionalFormatting sqref="K138:K143">
    <cfRule type="cellIs" dxfId="1615" priority="343" operator="equal">
      <formula>"Casi Seguro"</formula>
    </cfRule>
  </conditionalFormatting>
  <conditionalFormatting sqref="K138:K143">
    <cfRule type="cellIs" dxfId="1614" priority="344" operator="equal">
      <formula>"Probable"</formula>
    </cfRule>
  </conditionalFormatting>
  <conditionalFormatting sqref="K138:K143">
    <cfRule type="cellIs" dxfId="1613" priority="345" operator="equal">
      <formula>"Posible"</formula>
    </cfRule>
  </conditionalFormatting>
  <conditionalFormatting sqref="K138:K143">
    <cfRule type="cellIs" dxfId="1612" priority="346" operator="equal">
      <formula>"Rara vez"</formula>
    </cfRule>
  </conditionalFormatting>
  <conditionalFormatting sqref="K138:K143">
    <cfRule type="cellIs" dxfId="1611" priority="347" operator="equal">
      <formula>"Improbable"</formula>
    </cfRule>
  </conditionalFormatting>
  <conditionalFormatting sqref="K138:K143">
    <cfRule type="cellIs" dxfId="1610" priority="348" operator="equal">
      <formula>"Rara vez"</formula>
    </cfRule>
  </conditionalFormatting>
  <conditionalFormatting sqref="K138">
    <cfRule type="cellIs" dxfId="1609" priority="349" operator="equal">
      <formula>"Muy Alta"</formula>
    </cfRule>
  </conditionalFormatting>
  <conditionalFormatting sqref="K138">
    <cfRule type="cellIs" dxfId="1608" priority="350" operator="equal">
      <formula>"Alta"</formula>
    </cfRule>
  </conditionalFormatting>
  <conditionalFormatting sqref="K138">
    <cfRule type="cellIs" dxfId="1607" priority="351" operator="equal">
      <formula>"Media"</formula>
    </cfRule>
  </conditionalFormatting>
  <conditionalFormatting sqref="K138">
    <cfRule type="cellIs" dxfId="1606" priority="352" operator="equal">
      <formula>"Baja"</formula>
    </cfRule>
  </conditionalFormatting>
  <conditionalFormatting sqref="K138">
    <cfRule type="cellIs" dxfId="1605" priority="353" operator="equal">
      <formula>"Muy Baja"</formula>
    </cfRule>
  </conditionalFormatting>
  <conditionalFormatting sqref="K138:K143">
    <cfRule type="cellIs" dxfId="1604" priority="354" operator="equal">
      <formula>"Casi Seguro"</formula>
    </cfRule>
  </conditionalFormatting>
  <conditionalFormatting sqref="K138:K143">
    <cfRule type="cellIs" dxfId="1603" priority="355" operator="equal">
      <formula>"Probable"</formula>
    </cfRule>
  </conditionalFormatting>
  <conditionalFormatting sqref="K138:K143">
    <cfRule type="cellIs" dxfId="1602" priority="356" operator="equal">
      <formula>"Posible"</formula>
    </cfRule>
  </conditionalFormatting>
  <conditionalFormatting sqref="K138:K143">
    <cfRule type="cellIs" dxfId="1601" priority="357" operator="equal">
      <formula>"Rara vez"</formula>
    </cfRule>
  </conditionalFormatting>
  <conditionalFormatting sqref="K138:K143">
    <cfRule type="cellIs" dxfId="1600" priority="358" operator="equal">
      <formula>"Improbable"</formula>
    </cfRule>
  </conditionalFormatting>
  <conditionalFormatting sqref="K138:K143">
    <cfRule type="cellIs" dxfId="1599" priority="359" operator="equal">
      <formula>"Rara vez"</formula>
    </cfRule>
  </conditionalFormatting>
  <conditionalFormatting sqref="K138">
    <cfRule type="cellIs" dxfId="1598" priority="360" operator="equal">
      <formula>"Muy Alta"</formula>
    </cfRule>
  </conditionalFormatting>
  <conditionalFormatting sqref="K138">
    <cfRule type="cellIs" dxfId="1597" priority="361" operator="equal">
      <formula>"Alta"</formula>
    </cfRule>
  </conditionalFormatting>
  <conditionalFormatting sqref="K138">
    <cfRule type="cellIs" dxfId="1596" priority="362" operator="equal">
      <formula>"Media"</formula>
    </cfRule>
  </conditionalFormatting>
  <conditionalFormatting sqref="K138">
    <cfRule type="cellIs" dxfId="1595" priority="363" operator="equal">
      <formula>"Baja"</formula>
    </cfRule>
  </conditionalFormatting>
  <conditionalFormatting sqref="K138">
    <cfRule type="cellIs" dxfId="1594" priority="364" operator="equal">
      <formula>"Muy Baja"</formula>
    </cfRule>
  </conditionalFormatting>
  <conditionalFormatting sqref="K138">
    <cfRule type="cellIs" dxfId="1593" priority="365" operator="equal">
      <formula>"Casi Seguro"</formula>
    </cfRule>
  </conditionalFormatting>
  <conditionalFormatting sqref="K138">
    <cfRule type="cellIs" dxfId="1592" priority="366" operator="equal">
      <formula>"Probable"</formula>
    </cfRule>
  </conditionalFormatting>
  <conditionalFormatting sqref="K138">
    <cfRule type="cellIs" dxfId="1591" priority="367" operator="equal">
      <formula>"Posible"</formula>
    </cfRule>
  </conditionalFormatting>
  <conditionalFormatting sqref="K138">
    <cfRule type="cellIs" dxfId="1590" priority="368" operator="equal">
      <formula>"Rara vez"</formula>
    </cfRule>
  </conditionalFormatting>
  <conditionalFormatting sqref="K138">
    <cfRule type="cellIs" dxfId="1589" priority="369" operator="equal">
      <formula>"Improbable"</formula>
    </cfRule>
  </conditionalFormatting>
  <conditionalFormatting sqref="K138">
    <cfRule type="cellIs" dxfId="1588" priority="370" operator="equal">
      <formula>"Rara vez"</formula>
    </cfRule>
  </conditionalFormatting>
  <conditionalFormatting sqref="K138">
    <cfRule type="cellIs" dxfId="1587" priority="371" operator="equal">
      <formula>"Muy Alta"</formula>
    </cfRule>
  </conditionalFormatting>
  <conditionalFormatting sqref="K138">
    <cfRule type="cellIs" dxfId="1586" priority="372" operator="equal">
      <formula>"Alta"</formula>
    </cfRule>
  </conditionalFormatting>
  <conditionalFormatting sqref="K138">
    <cfRule type="cellIs" dxfId="1585" priority="373" operator="equal">
      <formula>"Media"</formula>
    </cfRule>
  </conditionalFormatting>
  <conditionalFormatting sqref="K138">
    <cfRule type="cellIs" dxfId="1584" priority="374" operator="equal">
      <formula>"Baja"</formula>
    </cfRule>
  </conditionalFormatting>
  <conditionalFormatting sqref="K138">
    <cfRule type="cellIs" dxfId="1583" priority="375" operator="equal">
      <formula>"Muy Baja"</formula>
    </cfRule>
  </conditionalFormatting>
  <conditionalFormatting sqref="K138:K143">
    <cfRule type="cellIs" dxfId="1582" priority="376" operator="equal">
      <formula>"Casi Seguro"</formula>
    </cfRule>
  </conditionalFormatting>
  <conditionalFormatting sqref="K138:K143">
    <cfRule type="cellIs" dxfId="1581" priority="377" operator="equal">
      <formula>"Probable"</formula>
    </cfRule>
  </conditionalFormatting>
  <conditionalFormatting sqref="K138:K143">
    <cfRule type="cellIs" dxfId="1580" priority="378" operator="equal">
      <formula>"Posible"</formula>
    </cfRule>
  </conditionalFormatting>
  <conditionalFormatting sqref="K138:K143">
    <cfRule type="cellIs" dxfId="1579" priority="379" operator="equal">
      <formula>"Rara vez"</formula>
    </cfRule>
  </conditionalFormatting>
  <conditionalFormatting sqref="K138:K143">
    <cfRule type="cellIs" dxfId="1578" priority="380" operator="equal">
      <formula>"Improbable"</formula>
    </cfRule>
  </conditionalFormatting>
  <conditionalFormatting sqref="K138:K143">
    <cfRule type="cellIs" dxfId="1577" priority="381" operator="equal">
      <formula>"Rara vez"</formula>
    </cfRule>
  </conditionalFormatting>
  <conditionalFormatting sqref="AG138:AG143">
    <cfRule type="containsText" dxfId="1576" priority="382" operator="containsText" text="❌">
      <formula>NOT(ISERROR(SEARCH(("❌"),(AG138))))</formula>
    </cfRule>
  </conditionalFormatting>
  <conditionalFormatting sqref="AG138:AG143">
    <cfRule type="containsText" dxfId="1575" priority="383" operator="containsText" text="❌">
      <formula>NOT(ISERROR(SEARCH(("❌"),(AG138))))</formula>
    </cfRule>
  </conditionalFormatting>
  <conditionalFormatting sqref="AG138:AG143">
    <cfRule type="containsText" dxfId="1574" priority="384" operator="containsText" text="❌">
      <formula>NOT(ISERROR(SEARCH(("❌"),(AG138))))</formula>
    </cfRule>
  </conditionalFormatting>
  <conditionalFormatting sqref="BI138">
    <cfRule type="cellIs" dxfId="1573" priority="385" operator="equal">
      <formula>"Catastrófico"</formula>
    </cfRule>
  </conditionalFormatting>
  <conditionalFormatting sqref="BI138">
    <cfRule type="cellIs" dxfId="1572" priority="386" operator="equal">
      <formula>"Mayor"</formula>
    </cfRule>
  </conditionalFormatting>
  <conditionalFormatting sqref="BI138">
    <cfRule type="cellIs" dxfId="1571" priority="387" operator="equal">
      <formula>"Moderado"</formula>
    </cfRule>
  </conditionalFormatting>
  <conditionalFormatting sqref="BI138">
    <cfRule type="cellIs" dxfId="1570" priority="388" operator="equal">
      <formula>"Menor"</formula>
    </cfRule>
  </conditionalFormatting>
  <conditionalFormatting sqref="BI138">
    <cfRule type="cellIs" dxfId="1569" priority="389" operator="equal">
      <formula>"Leve"</formula>
    </cfRule>
  </conditionalFormatting>
  <conditionalFormatting sqref="BI138:BI143">
    <cfRule type="cellIs" dxfId="1568" priority="390" operator="equal">
      <formula>"Casi Seguro"</formula>
    </cfRule>
  </conditionalFormatting>
  <conditionalFormatting sqref="BI138:BI143">
    <cfRule type="cellIs" dxfId="1567" priority="391" operator="equal">
      <formula>"Probable"</formula>
    </cfRule>
  </conditionalFormatting>
  <conditionalFormatting sqref="BI138:BI143">
    <cfRule type="cellIs" dxfId="1566" priority="392" operator="equal">
      <formula>"Posible"</formula>
    </cfRule>
  </conditionalFormatting>
  <conditionalFormatting sqref="BI138:BI143">
    <cfRule type="cellIs" dxfId="1565" priority="393" operator="equal">
      <formula>"Improbable"</formula>
    </cfRule>
  </conditionalFormatting>
  <conditionalFormatting sqref="BI138:BI143">
    <cfRule type="cellIs" dxfId="1564" priority="394" operator="equal">
      <formula>"Rara vez"</formula>
    </cfRule>
  </conditionalFormatting>
  <conditionalFormatting sqref="BI138">
    <cfRule type="cellIs" dxfId="1563" priority="395" operator="equal">
      <formula>"Catastrófico"</formula>
    </cfRule>
  </conditionalFormatting>
  <conditionalFormatting sqref="BI138">
    <cfRule type="cellIs" dxfId="1562" priority="396" operator="equal">
      <formula>"Mayor"</formula>
    </cfRule>
  </conditionalFormatting>
  <conditionalFormatting sqref="BI138">
    <cfRule type="cellIs" dxfId="1561" priority="397" operator="equal">
      <formula>"Moderado"</formula>
    </cfRule>
  </conditionalFormatting>
  <conditionalFormatting sqref="BI138">
    <cfRule type="cellIs" dxfId="1560" priority="398" operator="equal">
      <formula>"Menor"</formula>
    </cfRule>
  </conditionalFormatting>
  <conditionalFormatting sqref="BI138">
    <cfRule type="cellIs" dxfId="1559" priority="399" operator="equal">
      <formula>"Leve"</formula>
    </cfRule>
  </conditionalFormatting>
  <conditionalFormatting sqref="BI138:BI143">
    <cfRule type="cellIs" dxfId="1558" priority="400" operator="equal">
      <formula>"Casi Seguro"</formula>
    </cfRule>
  </conditionalFormatting>
  <conditionalFormatting sqref="BI138:BI143">
    <cfRule type="cellIs" dxfId="1557" priority="401" operator="equal">
      <formula>"Probable"</formula>
    </cfRule>
  </conditionalFormatting>
  <conditionalFormatting sqref="BI138:BI143">
    <cfRule type="cellIs" dxfId="1556" priority="402" operator="equal">
      <formula>"Posible"</formula>
    </cfRule>
  </conditionalFormatting>
  <conditionalFormatting sqref="BI138:BI143">
    <cfRule type="cellIs" dxfId="1555" priority="403" operator="equal">
      <formula>"Improbable"</formula>
    </cfRule>
  </conditionalFormatting>
  <conditionalFormatting sqref="BI138:BI143">
    <cfRule type="cellIs" dxfId="1554" priority="404" operator="equal">
      <formula>"Rara vez"</formula>
    </cfRule>
  </conditionalFormatting>
  <conditionalFormatting sqref="BH138">
    <cfRule type="cellIs" dxfId="1553" priority="405" operator="equal">
      <formula>"Muy Alta"</formula>
    </cfRule>
  </conditionalFormatting>
  <conditionalFormatting sqref="BH138">
    <cfRule type="cellIs" dxfId="1552" priority="406" operator="equal">
      <formula>"Alta"</formula>
    </cfRule>
  </conditionalFormatting>
  <conditionalFormatting sqref="BH138">
    <cfRule type="cellIs" dxfId="1551" priority="407" operator="equal">
      <formula>"Media"</formula>
    </cfRule>
  </conditionalFormatting>
  <conditionalFormatting sqref="BH138">
    <cfRule type="cellIs" dxfId="1550" priority="408" operator="equal">
      <formula>"Baja"</formula>
    </cfRule>
  </conditionalFormatting>
  <conditionalFormatting sqref="BH138">
    <cfRule type="cellIs" dxfId="1549" priority="409" operator="equal">
      <formula>"Muy Baja"</formula>
    </cfRule>
  </conditionalFormatting>
  <conditionalFormatting sqref="BK138">
    <cfRule type="cellIs" dxfId="1548" priority="410" operator="equal">
      <formula>"Catastrófico"</formula>
    </cfRule>
  </conditionalFormatting>
  <conditionalFormatting sqref="BK138">
    <cfRule type="cellIs" dxfId="1547" priority="411" operator="equal">
      <formula>"Mayor"</formula>
    </cfRule>
  </conditionalFormatting>
  <conditionalFormatting sqref="BK138">
    <cfRule type="cellIs" dxfId="1546" priority="412" operator="equal">
      <formula>"Moderado"</formula>
    </cfRule>
  </conditionalFormatting>
  <conditionalFormatting sqref="BK138">
    <cfRule type="cellIs" dxfId="1545" priority="413" operator="equal">
      <formula>"Menor"</formula>
    </cfRule>
  </conditionalFormatting>
  <conditionalFormatting sqref="BK138">
    <cfRule type="cellIs" dxfId="1544" priority="414" operator="equal">
      <formula>"Leve"</formula>
    </cfRule>
  </conditionalFormatting>
  <conditionalFormatting sqref="BM138">
    <cfRule type="cellIs" dxfId="1543" priority="415" operator="equal">
      <formula>"Extremo"</formula>
    </cfRule>
  </conditionalFormatting>
  <conditionalFormatting sqref="BM138">
    <cfRule type="cellIs" dxfId="1542" priority="416" operator="equal">
      <formula>"Alto"</formula>
    </cfRule>
  </conditionalFormatting>
  <conditionalFormatting sqref="BM138">
    <cfRule type="cellIs" dxfId="1541" priority="417" operator="equal">
      <formula>"Moderado"</formula>
    </cfRule>
  </conditionalFormatting>
  <conditionalFormatting sqref="BM138">
    <cfRule type="cellIs" dxfId="1540" priority="418" operator="equal">
      <formula>"Bajo"</formula>
    </cfRule>
  </conditionalFormatting>
  <conditionalFormatting sqref="BI138">
    <cfRule type="cellIs" dxfId="1539" priority="419" operator="equal">
      <formula>"Catastrófico"</formula>
    </cfRule>
  </conditionalFormatting>
  <conditionalFormatting sqref="BI138">
    <cfRule type="cellIs" dxfId="1538" priority="420" operator="equal">
      <formula>"Mayor"</formula>
    </cfRule>
  </conditionalFormatting>
  <conditionalFormatting sqref="BI138">
    <cfRule type="cellIs" dxfId="1537" priority="421" operator="equal">
      <formula>"Moderado"</formula>
    </cfRule>
  </conditionalFormatting>
  <conditionalFormatting sqref="BI138">
    <cfRule type="cellIs" dxfId="1536" priority="422" operator="equal">
      <formula>"Menor"</formula>
    </cfRule>
  </conditionalFormatting>
  <conditionalFormatting sqref="BI138">
    <cfRule type="cellIs" dxfId="1535" priority="423" operator="equal">
      <formula>"Leve"</formula>
    </cfRule>
  </conditionalFormatting>
  <conditionalFormatting sqref="BM138:BM143">
    <cfRule type="cellIs" dxfId="1534" priority="424" operator="equal">
      <formula>"Extremo"</formula>
    </cfRule>
  </conditionalFormatting>
  <conditionalFormatting sqref="BM138:BM143">
    <cfRule type="cellIs" dxfId="1533" priority="425" operator="equal">
      <formula>"Alta"</formula>
    </cfRule>
  </conditionalFormatting>
  <conditionalFormatting sqref="BI138:BI143">
    <cfRule type="cellIs" dxfId="1532" priority="426" operator="equal">
      <formula>"Casi Seguro"</formula>
    </cfRule>
  </conditionalFormatting>
  <conditionalFormatting sqref="BI138:BI143">
    <cfRule type="cellIs" dxfId="1531" priority="427" operator="equal">
      <formula>"Probable"</formula>
    </cfRule>
  </conditionalFormatting>
  <conditionalFormatting sqref="BI138:BI143">
    <cfRule type="cellIs" dxfId="1530" priority="428" operator="equal">
      <formula>"Posible"</formula>
    </cfRule>
  </conditionalFormatting>
  <conditionalFormatting sqref="BI138:BI143">
    <cfRule type="cellIs" dxfId="1529" priority="429" operator="equal">
      <formula>"Improbable"</formula>
    </cfRule>
  </conditionalFormatting>
  <conditionalFormatting sqref="BI138:BI143">
    <cfRule type="cellIs" dxfId="1528" priority="430" operator="equal">
      <formula>"Rara vez"</formula>
    </cfRule>
  </conditionalFormatting>
  <conditionalFormatting sqref="BH138">
    <cfRule type="cellIs" dxfId="1527" priority="431" operator="equal">
      <formula>"Muy Alta"</formula>
    </cfRule>
  </conditionalFormatting>
  <conditionalFormatting sqref="BH138">
    <cfRule type="cellIs" dxfId="1526" priority="432" operator="equal">
      <formula>"Alta"</formula>
    </cfRule>
  </conditionalFormatting>
  <conditionalFormatting sqref="BH138">
    <cfRule type="cellIs" dxfId="1525" priority="433" operator="equal">
      <formula>"Media"</formula>
    </cfRule>
  </conditionalFormatting>
  <conditionalFormatting sqref="BH138">
    <cfRule type="cellIs" dxfId="1524" priority="434" operator="equal">
      <formula>"Baja"</formula>
    </cfRule>
  </conditionalFormatting>
  <conditionalFormatting sqref="BH138">
    <cfRule type="cellIs" dxfId="1523" priority="435" operator="equal">
      <formula>"Muy Baja"</formula>
    </cfRule>
  </conditionalFormatting>
  <conditionalFormatting sqref="BK138">
    <cfRule type="cellIs" dxfId="1522" priority="436" operator="equal">
      <formula>"Catastrófico"</formula>
    </cfRule>
  </conditionalFormatting>
  <conditionalFormatting sqref="BK138">
    <cfRule type="cellIs" dxfId="1521" priority="437" operator="equal">
      <formula>"Mayor"</formula>
    </cfRule>
  </conditionalFormatting>
  <conditionalFormatting sqref="BK138">
    <cfRule type="cellIs" dxfId="1520" priority="438" operator="equal">
      <formula>"Moderado"</formula>
    </cfRule>
  </conditionalFormatting>
  <conditionalFormatting sqref="BK138">
    <cfRule type="cellIs" dxfId="1519" priority="439" operator="equal">
      <formula>"Menor"</formula>
    </cfRule>
  </conditionalFormatting>
  <conditionalFormatting sqref="BK138">
    <cfRule type="cellIs" dxfId="1518" priority="440" operator="equal">
      <formula>"Leve"</formula>
    </cfRule>
  </conditionalFormatting>
  <conditionalFormatting sqref="BM138">
    <cfRule type="cellIs" dxfId="1517" priority="441" operator="equal">
      <formula>"Extremo"</formula>
    </cfRule>
  </conditionalFormatting>
  <conditionalFormatting sqref="BM138">
    <cfRule type="cellIs" dxfId="1516" priority="442" operator="equal">
      <formula>"Alto"</formula>
    </cfRule>
  </conditionalFormatting>
  <conditionalFormatting sqref="BM138">
    <cfRule type="cellIs" dxfId="1515" priority="443" operator="equal">
      <formula>"Moderado"</formula>
    </cfRule>
  </conditionalFormatting>
  <conditionalFormatting sqref="BM138">
    <cfRule type="cellIs" dxfId="1514" priority="444" operator="equal">
      <formula>"Bajo"</formula>
    </cfRule>
  </conditionalFormatting>
  <conditionalFormatting sqref="BI138">
    <cfRule type="cellIs" dxfId="1513" priority="445" operator="equal">
      <formula>"Catastrófico"</formula>
    </cfRule>
  </conditionalFormatting>
  <conditionalFormatting sqref="BI138">
    <cfRule type="cellIs" dxfId="1512" priority="446" operator="equal">
      <formula>"Mayor"</formula>
    </cfRule>
  </conditionalFormatting>
  <conditionalFormatting sqref="BI138">
    <cfRule type="cellIs" dxfId="1511" priority="447" operator="equal">
      <formula>"Moderado"</formula>
    </cfRule>
  </conditionalFormatting>
  <conditionalFormatting sqref="BI138">
    <cfRule type="cellIs" dxfId="1510" priority="448" operator="equal">
      <formula>"Menor"</formula>
    </cfRule>
  </conditionalFormatting>
  <conditionalFormatting sqref="BI138">
    <cfRule type="cellIs" dxfId="1509" priority="449" operator="equal">
      <formula>"Leve"</formula>
    </cfRule>
  </conditionalFormatting>
  <conditionalFormatting sqref="BM138:BM143">
    <cfRule type="cellIs" dxfId="1508" priority="450" operator="equal">
      <formula>"Extremo"</formula>
    </cfRule>
  </conditionalFormatting>
  <conditionalFormatting sqref="BM138:BM143">
    <cfRule type="cellIs" dxfId="1507" priority="451" operator="equal">
      <formula>"Alta"</formula>
    </cfRule>
  </conditionalFormatting>
  <conditionalFormatting sqref="BI138:BI143">
    <cfRule type="cellIs" dxfId="1506" priority="452" operator="equal">
      <formula>"Casi Seguro"</formula>
    </cfRule>
  </conditionalFormatting>
  <conditionalFormatting sqref="BI138:BI143">
    <cfRule type="cellIs" dxfId="1505" priority="453" operator="equal">
      <formula>"Probable"</formula>
    </cfRule>
  </conditionalFormatting>
  <conditionalFormatting sqref="BI138:BI143">
    <cfRule type="cellIs" dxfId="1504" priority="454" operator="equal">
      <formula>"Posible"</formula>
    </cfRule>
  </conditionalFormatting>
  <conditionalFormatting sqref="BI138:BI143">
    <cfRule type="cellIs" dxfId="1503" priority="455" operator="equal">
      <formula>"Improbable"</formula>
    </cfRule>
  </conditionalFormatting>
  <conditionalFormatting sqref="BI138:BI143">
    <cfRule type="cellIs" dxfId="1502" priority="456" operator="equal">
      <formula>"Rara vez"</formula>
    </cfRule>
  </conditionalFormatting>
  <conditionalFormatting sqref="BH138">
    <cfRule type="cellIs" dxfId="1501" priority="457" operator="equal">
      <formula>"Muy Alta"</formula>
    </cfRule>
  </conditionalFormatting>
  <conditionalFormatting sqref="BH138">
    <cfRule type="cellIs" dxfId="1500" priority="458" operator="equal">
      <formula>"Alta"</formula>
    </cfRule>
  </conditionalFormatting>
  <conditionalFormatting sqref="BH138">
    <cfRule type="cellIs" dxfId="1499" priority="459" operator="equal">
      <formula>"Media"</formula>
    </cfRule>
  </conditionalFormatting>
  <conditionalFormatting sqref="BH138">
    <cfRule type="cellIs" dxfId="1498" priority="460" operator="equal">
      <formula>"Baja"</formula>
    </cfRule>
  </conditionalFormatting>
  <conditionalFormatting sqref="BH138">
    <cfRule type="cellIs" dxfId="1497" priority="461" operator="equal">
      <formula>"Muy Baja"</formula>
    </cfRule>
  </conditionalFormatting>
  <conditionalFormatting sqref="BK138">
    <cfRule type="cellIs" dxfId="1496" priority="462" operator="equal">
      <formula>"Catastrófico"</formula>
    </cfRule>
  </conditionalFormatting>
  <conditionalFormatting sqref="BK138">
    <cfRule type="cellIs" dxfId="1495" priority="463" operator="equal">
      <formula>"Mayor"</formula>
    </cfRule>
  </conditionalFormatting>
  <conditionalFormatting sqref="BK138">
    <cfRule type="cellIs" dxfId="1494" priority="464" operator="equal">
      <formula>"Moderado"</formula>
    </cfRule>
  </conditionalFormatting>
  <conditionalFormatting sqref="BK138">
    <cfRule type="cellIs" dxfId="1493" priority="465" operator="equal">
      <formula>"Menor"</formula>
    </cfRule>
  </conditionalFormatting>
  <conditionalFormatting sqref="BK138">
    <cfRule type="cellIs" dxfId="1492" priority="466" operator="equal">
      <formula>"Leve"</formula>
    </cfRule>
  </conditionalFormatting>
  <conditionalFormatting sqref="BM138">
    <cfRule type="cellIs" dxfId="1491" priority="467" operator="equal">
      <formula>"Extremo"</formula>
    </cfRule>
  </conditionalFormatting>
  <conditionalFormatting sqref="BM138">
    <cfRule type="cellIs" dxfId="1490" priority="468" operator="equal">
      <formula>"Alto"</formula>
    </cfRule>
  </conditionalFormatting>
  <conditionalFormatting sqref="BM138">
    <cfRule type="cellIs" dxfId="1489" priority="469" operator="equal">
      <formula>"Moderado"</formula>
    </cfRule>
  </conditionalFormatting>
  <conditionalFormatting sqref="BM138">
    <cfRule type="cellIs" dxfId="1488" priority="470" operator="equal">
      <formula>"Bajo"</formula>
    </cfRule>
  </conditionalFormatting>
  <conditionalFormatting sqref="BI138">
    <cfRule type="cellIs" dxfId="1487" priority="471" operator="equal">
      <formula>"Catastrófico"</formula>
    </cfRule>
  </conditionalFormatting>
  <conditionalFormatting sqref="BI138">
    <cfRule type="cellIs" dxfId="1486" priority="472" operator="equal">
      <formula>"Mayor"</formula>
    </cfRule>
  </conditionalFormatting>
  <conditionalFormatting sqref="BI138">
    <cfRule type="cellIs" dxfId="1485" priority="473" operator="equal">
      <formula>"Moderado"</formula>
    </cfRule>
  </conditionalFormatting>
  <conditionalFormatting sqref="BI138">
    <cfRule type="cellIs" dxfId="1484" priority="474" operator="equal">
      <formula>"Menor"</formula>
    </cfRule>
  </conditionalFormatting>
  <conditionalFormatting sqref="BI138">
    <cfRule type="cellIs" dxfId="1483" priority="475" operator="equal">
      <formula>"Leve"</formula>
    </cfRule>
  </conditionalFormatting>
  <conditionalFormatting sqref="BM138:BM143">
    <cfRule type="cellIs" dxfId="1482" priority="476" operator="equal">
      <formula>"Extremo"</formula>
    </cfRule>
  </conditionalFormatting>
  <conditionalFormatting sqref="BM138:BM143">
    <cfRule type="cellIs" dxfId="1481" priority="477" operator="equal">
      <formula>"Alta"</formula>
    </cfRule>
  </conditionalFormatting>
  <conditionalFormatting sqref="BI138:BI143">
    <cfRule type="cellIs" dxfId="1480" priority="478" operator="equal">
      <formula>"Casi Seguro"</formula>
    </cfRule>
  </conditionalFormatting>
  <conditionalFormatting sqref="BI138:BI143">
    <cfRule type="cellIs" dxfId="1479" priority="479" operator="equal">
      <formula>"Probable"</formula>
    </cfRule>
  </conditionalFormatting>
  <conditionalFormatting sqref="BI138:BI143">
    <cfRule type="cellIs" dxfId="1478" priority="480" operator="equal">
      <formula>"Posible"</formula>
    </cfRule>
  </conditionalFormatting>
  <conditionalFormatting sqref="BI138:BI143">
    <cfRule type="cellIs" dxfId="1477" priority="481" operator="equal">
      <formula>"Improbable"</formula>
    </cfRule>
  </conditionalFormatting>
  <conditionalFormatting sqref="BI138:BI143">
    <cfRule type="cellIs" dxfId="1476" priority="482" operator="equal">
      <formula>"Rara vez"</formula>
    </cfRule>
  </conditionalFormatting>
  <conditionalFormatting sqref="BH138">
    <cfRule type="cellIs" dxfId="1475" priority="483" operator="equal">
      <formula>"Muy Alta"</formula>
    </cfRule>
  </conditionalFormatting>
  <conditionalFormatting sqref="BH138">
    <cfRule type="cellIs" dxfId="1474" priority="484" operator="equal">
      <formula>"Alta"</formula>
    </cfRule>
  </conditionalFormatting>
  <conditionalFormatting sqref="BH138">
    <cfRule type="cellIs" dxfId="1473" priority="485" operator="equal">
      <formula>"Media"</formula>
    </cfRule>
  </conditionalFormatting>
  <conditionalFormatting sqref="BH138">
    <cfRule type="cellIs" dxfId="1472" priority="486" operator="equal">
      <formula>"Baja"</formula>
    </cfRule>
  </conditionalFormatting>
  <conditionalFormatting sqref="BH138">
    <cfRule type="cellIs" dxfId="1471" priority="487" operator="equal">
      <formula>"Muy Baja"</formula>
    </cfRule>
  </conditionalFormatting>
  <conditionalFormatting sqref="BK138">
    <cfRule type="cellIs" dxfId="1470" priority="488" operator="equal">
      <formula>"Catastrófico"</formula>
    </cfRule>
  </conditionalFormatting>
  <conditionalFormatting sqref="BK138">
    <cfRule type="cellIs" dxfId="1469" priority="489" operator="equal">
      <formula>"Mayor"</formula>
    </cfRule>
  </conditionalFormatting>
  <conditionalFormatting sqref="BK138">
    <cfRule type="cellIs" dxfId="1468" priority="490" operator="equal">
      <formula>"Moderado"</formula>
    </cfRule>
  </conditionalFormatting>
  <conditionalFormatting sqref="BK138">
    <cfRule type="cellIs" dxfId="1467" priority="491" operator="equal">
      <formula>"Menor"</formula>
    </cfRule>
  </conditionalFormatting>
  <conditionalFormatting sqref="BK138">
    <cfRule type="cellIs" dxfId="1466" priority="492" operator="equal">
      <formula>"Leve"</formula>
    </cfRule>
  </conditionalFormatting>
  <conditionalFormatting sqref="BM138">
    <cfRule type="cellIs" dxfId="1465" priority="493" operator="equal">
      <formula>"Extremo"</formula>
    </cfRule>
  </conditionalFormatting>
  <conditionalFormatting sqref="BM138">
    <cfRule type="cellIs" dxfId="1464" priority="494" operator="equal">
      <formula>"Alto"</formula>
    </cfRule>
  </conditionalFormatting>
  <conditionalFormatting sqref="BM138">
    <cfRule type="cellIs" dxfId="1463" priority="495" operator="equal">
      <formula>"Moderado"</formula>
    </cfRule>
  </conditionalFormatting>
  <conditionalFormatting sqref="BM138">
    <cfRule type="cellIs" dxfId="1462" priority="496" operator="equal">
      <formula>"Bajo"</formula>
    </cfRule>
  </conditionalFormatting>
  <conditionalFormatting sqref="BI138">
    <cfRule type="cellIs" dxfId="1461" priority="497" operator="equal">
      <formula>"Catastrófico"</formula>
    </cfRule>
  </conditionalFormatting>
  <conditionalFormatting sqref="BI138">
    <cfRule type="cellIs" dxfId="1460" priority="498" operator="equal">
      <formula>"Mayor"</formula>
    </cfRule>
  </conditionalFormatting>
  <conditionalFormatting sqref="BI138">
    <cfRule type="cellIs" dxfId="1459" priority="499" operator="equal">
      <formula>"Moderado"</formula>
    </cfRule>
  </conditionalFormatting>
  <conditionalFormatting sqref="BI138">
    <cfRule type="cellIs" dxfId="1458" priority="500" operator="equal">
      <formula>"Menor"</formula>
    </cfRule>
  </conditionalFormatting>
  <conditionalFormatting sqref="BI138">
    <cfRule type="cellIs" dxfId="1457" priority="501" operator="equal">
      <formula>"Leve"</formula>
    </cfRule>
  </conditionalFormatting>
  <conditionalFormatting sqref="BM138:BM143">
    <cfRule type="cellIs" dxfId="1456" priority="502" operator="equal">
      <formula>"Extremo"</formula>
    </cfRule>
  </conditionalFormatting>
  <conditionalFormatting sqref="BM138:BM143">
    <cfRule type="cellIs" dxfId="1455" priority="503" operator="equal">
      <formula>"Alta"</formula>
    </cfRule>
  </conditionalFormatting>
  <conditionalFormatting sqref="BI138:BI143">
    <cfRule type="cellIs" dxfId="1454" priority="504" operator="equal">
      <formula>"Casi Seguro"</formula>
    </cfRule>
  </conditionalFormatting>
  <conditionalFormatting sqref="BI138:BI143">
    <cfRule type="cellIs" dxfId="1453" priority="505" operator="equal">
      <formula>"Probable"</formula>
    </cfRule>
  </conditionalFormatting>
  <conditionalFormatting sqref="BI138:BI143">
    <cfRule type="cellIs" dxfId="1452" priority="506" operator="equal">
      <formula>"Posible"</formula>
    </cfRule>
  </conditionalFormatting>
  <conditionalFormatting sqref="BI138:BI143">
    <cfRule type="cellIs" dxfId="1451" priority="507" operator="equal">
      <formula>"Improbable"</formula>
    </cfRule>
  </conditionalFormatting>
  <conditionalFormatting sqref="BI138:BI143">
    <cfRule type="cellIs" dxfId="1450" priority="508" operator="equal">
      <formula>"Rara vez"</formula>
    </cfRule>
  </conditionalFormatting>
  <conditionalFormatting sqref="BH138">
    <cfRule type="cellIs" dxfId="1449" priority="509" operator="equal">
      <formula>"Muy Alta"</formula>
    </cfRule>
  </conditionalFormatting>
  <conditionalFormatting sqref="BH138">
    <cfRule type="cellIs" dxfId="1448" priority="510" operator="equal">
      <formula>"Alta"</formula>
    </cfRule>
  </conditionalFormatting>
  <conditionalFormatting sqref="BH138">
    <cfRule type="cellIs" dxfId="1447" priority="511" operator="equal">
      <formula>"Media"</formula>
    </cfRule>
  </conditionalFormatting>
  <conditionalFormatting sqref="BH138">
    <cfRule type="cellIs" dxfId="1446" priority="512" operator="equal">
      <formula>"Baja"</formula>
    </cfRule>
  </conditionalFormatting>
  <conditionalFormatting sqref="BH138">
    <cfRule type="cellIs" dxfId="1445" priority="513" operator="equal">
      <formula>"Muy Baja"</formula>
    </cfRule>
  </conditionalFormatting>
  <conditionalFormatting sqref="BK138">
    <cfRule type="cellIs" dxfId="1444" priority="514" operator="equal">
      <formula>"Catastrófico"</formula>
    </cfRule>
  </conditionalFormatting>
  <conditionalFormatting sqref="BK138">
    <cfRule type="cellIs" dxfId="1443" priority="515" operator="equal">
      <formula>"Mayor"</formula>
    </cfRule>
  </conditionalFormatting>
  <conditionalFormatting sqref="BK138">
    <cfRule type="cellIs" dxfId="1442" priority="516" operator="equal">
      <formula>"Moderado"</formula>
    </cfRule>
  </conditionalFormatting>
  <conditionalFormatting sqref="BK138">
    <cfRule type="cellIs" dxfId="1441" priority="517" operator="equal">
      <formula>"Menor"</formula>
    </cfRule>
  </conditionalFormatting>
  <conditionalFormatting sqref="BK138">
    <cfRule type="cellIs" dxfId="1440" priority="518" operator="equal">
      <formula>"Leve"</formula>
    </cfRule>
  </conditionalFormatting>
  <conditionalFormatting sqref="BM138">
    <cfRule type="cellIs" dxfId="1439" priority="519" operator="equal">
      <formula>"Extremo"</formula>
    </cfRule>
  </conditionalFormatting>
  <conditionalFormatting sqref="BM138">
    <cfRule type="cellIs" dxfId="1438" priority="520" operator="equal">
      <formula>"Alto"</formula>
    </cfRule>
  </conditionalFormatting>
  <conditionalFormatting sqref="BM138">
    <cfRule type="cellIs" dxfId="1437" priority="521" operator="equal">
      <formula>"Moderado"</formula>
    </cfRule>
  </conditionalFormatting>
  <conditionalFormatting sqref="BM138">
    <cfRule type="cellIs" dxfId="1436" priority="522" operator="equal">
      <formula>"Bajo"</formula>
    </cfRule>
  </conditionalFormatting>
  <conditionalFormatting sqref="BI138">
    <cfRule type="cellIs" dxfId="1435" priority="523" operator="equal">
      <formula>"Catastrófico"</formula>
    </cfRule>
  </conditionalFormatting>
  <conditionalFormatting sqref="BI138">
    <cfRule type="cellIs" dxfId="1434" priority="524" operator="equal">
      <formula>"Mayor"</formula>
    </cfRule>
  </conditionalFormatting>
  <conditionalFormatting sqref="BI138">
    <cfRule type="cellIs" dxfId="1433" priority="525" operator="equal">
      <formula>"Moderado"</formula>
    </cfRule>
  </conditionalFormatting>
  <conditionalFormatting sqref="BI138">
    <cfRule type="cellIs" dxfId="1432" priority="526" operator="equal">
      <formula>"Menor"</formula>
    </cfRule>
  </conditionalFormatting>
  <conditionalFormatting sqref="BI138">
    <cfRule type="cellIs" dxfId="1431" priority="527" operator="equal">
      <formula>"Leve"</formula>
    </cfRule>
  </conditionalFormatting>
  <conditionalFormatting sqref="BM138:BM143">
    <cfRule type="cellIs" dxfId="1430" priority="528" operator="equal">
      <formula>"Extremo"</formula>
    </cfRule>
  </conditionalFormatting>
  <conditionalFormatting sqref="BM138:BM143">
    <cfRule type="cellIs" dxfId="1429" priority="529" operator="equal">
      <formula>"Alta"</formula>
    </cfRule>
  </conditionalFormatting>
  <conditionalFormatting sqref="BI138:BI143">
    <cfRule type="cellIs" dxfId="1428" priority="530" operator="equal">
      <formula>"Casi Seguro"</formula>
    </cfRule>
  </conditionalFormatting>
  <conditionalFormatting sqref="BI138:BI143">
    <cfRule type="cellIs" dxfId="1427" priority="531" operator="equal">
      <formula>"Probable"</formula>
    </cfRule>
  </conditionalFormatting>
  <conditionalFormatting sqref="BI138:BI143">
    <cfRule type="cellIs" dxfId="1426" priority="532" operator="equal">
      <formula>"Posible"</formula>
    </cfRule>
  </conditionalFormatting>
  <conditionalFormatting sqref="BI138:BI143">
    <cfRule type="cellIs" dxfId="1425" priority="533" operator="equal">
      <formula>"Improbable"</formula>
    </cfRule>
  </conditionalFormatting>
  <conditionalFormatting sqref="BI138:BI143">
    <cfRule type="cellIs" dxfId="1424" priority="534" operator="equal">
      <formula>"Rara vez"</formula>
    </cfRule>
  </conditionalFormatting>
  <conditionalFormatting sqref="AJ144">
    <cfRule type="cellIs" dxfId="1423" priority="535" operator="equal">
      <formula>"Extremo"</formula>
    </cfRule>
  </conditionalFormatting>
  <conditionalFormatting sqref="AJ144">
    <cfRule type="cellIs" dxfId="1422" priority="536" operator="equal">
      <formula>"Alto"</formula>
    </cfRule>
  </conditionalFormatting>
  <conditionalFormatting sqref="AJ144">
    <cfRule type="cellIs" dxfId="1421" priority="537" operator="equal">
      <formula>"Moderado"</formula>
    </cfRule>
  </conditionalFormatting>
  <conditionalFormatting sqref="AJ144">
    <cfRule type="cellIs" dxfId="1420" priority="538" operator="equal">
      <formula>"Bajo"</formula>
    </cfRule>
  </conditionalFormatting>
  <conditionalFormatting sqref="BH144">
    <cfRule type="cellIs" dxfId="1419" priority="539" operator="equal">
      <formula>"Muy Alta"</formula>
    </cfRule>
  </conditionalFormatting>
  <conditionalFormatting sqref="BH144">
    <cfRule type="cellIs" dxfId="1418" priority="540" operator="equal">
      <formula>"Alta"</formula>
    </cfRule>
  </conditionalFormatting>
  <conditionalFormatting sqref="BH144">
    <cfRule type="cellIs" dxfId="1417" priority="541" operator="equal">
      <formula>"Media"</formula>
    </cfRule>
  </conditionalFormatting>
  <conditionalFormatting sqref="BH144">
    <cfRule type="cellIs" dxfId="1416" priority="542" operator="equal">
      <formula>"Baja"</formula>
    </cfRule>
  </conditionalFormatting>
  <conditionalFormatting sqref="BH144">
    <cfRule type="cellIs" dxfId="1415" priority="543" operator="equal">
      <formula>"Muy Baja"</formula>
    </cfRule>
  </conditionalFormatting>
  <conditionalFormatting sqref="BK144">
    <cfRule type="cellIs" dxfId="1414" priority="544" operator="equal">
      <formula>"Catastrófico"</formula>
    </cfRule>
  </conditionalFormatting>
  <conditionalFormatting sqref="BK144">
    <cfRule type="cellIs" dxfId="1413" priority="545" operator="equal">
      <formula>"Mayor"</formula>
    </cfRule>
  </conditionalFormatting>
  <conditionalFormatting sqref="BK144">
    <cfRule type="cellIs" dxfId="1412" priority="546" operator="equal">
      <formula>"Moderado"</formula>
    </cfRule>
  </conditionalFormatting>
  <conditionalFormatting sqref="BK144">
    <cfRule type="cellIs" dxfId="1411" priority="547" operator="equal">
      <formula>"Menor"</formula>
    </cfRule>
  </conditionalFormatting>
  <conditionalFormatting sqref="BK144">
    <cfRule type="cellIs" dxfId="1410" priority="548" operator="equal">
      <formula>"Leve"</formula>
    </cfRule>
  </conditionalFormatting>
  <conditionalFormatting sqref="BM144">
    <cfRule type="cellIs" dxfId="1409" priority="549" operator="equal">
      <formula>"Extremo"</formula>
    </cfRule>
  </conditionalFormatting>
  <conditionalFormatting sqref="BM144">
    <cfRule type="cellIs" dxfId="1408" priority="550" operator="equal">
      <formula>"Alto"</formula>
    </cfRule>
  </conditionalFormatting>
  <conditionalFormatting sqref="BM144">
    <cfRule type="cellIs" dxfId="1407" priority="551" operator="equal">
      <formula>"Moderado"</formula>
    </cfRule>
  </conditionalFormatting>
  <conditionalFormatting sqref="BM144">
    <cfRule type="cellIs" dxfId="1406" priority="552" operator="equal">
      <formula>"Bajo"</formula>
    </cfRule>
  </conditionalFormatting>
  <conditionalFormatting sqref="AG144:AG149">
    <cfRule type="containsText" dxfId="1405" priority="553" operator="containsText" text="❌">
      <formula>NOT(ISERROR(SEARCH(("❌"),(AG144))))</formula>
    </cfRule>
  </conditionalFormatting>
  <conditionalFormatting sqref="K144">
    <cfRule type="cellIs" dxfId="1404" priority="554" operator="equal">
      <formula>"Muy Alta"</formula>
    </cfRule>
  </conditionalFormatting>
  <conditionalFormatting sqref="K144">
    <cfRule type="cellIs" dxfId="1403" priority="555" operator="equal">
      <formula>"Alta"</formula>
    </cfRule>
  </conditionalFormatting>
  <conditionalFormatting sqref="K144">
    <cfRule type="cellIs" dxfId="1402" priority="556" operator="equal">
      <formula>"Media"</formula>
    </cfRule>
  </conditionalFormatting>
  <conditionalFormatting sqref="K144">
    <cfRule type="cellIs" dxfId="1401" priority="557" operator="equal">
      <formula>"Baja"</formula>
    </cfRule>
  </conditionalFormatting>
  <conditionalFormatting sqref="K144">
    <cfRule type="cellIs" dxfId="1400" priority="558" operator="equal">
      <formula>"Muy Baja"</formula>
    </cfRule>
  </conditionalFormatting>
  <conditionalFormatting sqref="AH144">
    <cfRule type="cellIs" dxfId="1399" priority="559" operator="equal">
      <formula>"Catastrófico"</formula>
    </cfRule>
  </conditionalFormatting>
  <conditionalFormatting sqref="AH144">
    <cfRule type="cellIs" dxfId="1398" priority="560" operator="equal">
      <formula>"Mayor"</formula>
    </cfRule>
  </conditionalFormatting>
  <conditionalFormatting sqref="AH144">
    <cfRule type="cellIs" dxfId="1397" priority="561" operator="equal">
      <formula>"Moderado"</formula>
    </cfRule>
  </conditionalFormatting>
  <conditionalFormatting sqref="AH144">
    <cfRule type="cellIs" dxfId="1396" priority="562" operator="equal">
      <formula>"Menor"</formula>
    </cfRule>
  </conditionalFormatting>
  <conditionalFormatting sqref="AH144">
    <cfRule type="cellIs" dxfId="1395" priority="563" operator="equal">
      <formula>"Leve"</formula>
    </cfRule>
  </conditionalFormatting>
  <conditionalFormatting sqref="BI144">
    <cfRule type="cellIs" dxfId="1394" priority="564" operator="equal">
      <formula>"Catastrófico"</formula>
    </cfRule>
  </conditionalFormatting>
  <conditionalFormatting sqref="BI144">
    <cfRule type="cellIs" dxfId="1393" priority="565" operator="equal">
      <formula>"Mayor"</formula>
    </cfRule>
  </conditionalFormatting>
  <conditionalFormatting sqref="BI144">
    <cfRule type="cellIs" dxfId="1392" priority="566" operator="equal">
      <formula>"Moderado"</formula>
    </cfRule>
  </conditionalFormatting>
  <conditionalFormatting sqref="BI144">
    <cfRule type="cellIs" dxfId="1391" priority="567" operator="equal">
      <formula>"Menor"</formula>
    </cfRule>
  </conditionalFormatting>
  <conditionalFormatting sqref="BI144">
    <cfRule type="cellIs" dxfId="1390" priority="568" operator="equal">
      <formula>"Leve"</formula>
    </cfRule>
  </conditionalFormatting>
  <conditionalFormatting sqref="BM144:BM149">
    <cfRule type="cellIs" dxfId="1389" priority="569" operator="equal">
      <formula>"Extremo"</formula>
    </cfRule>
  </conditionalFormatting>
  <conditionalFormatting sqref="BM144:BM149">
    <cfRule type="cellIs" dxfId="1388" priority="570" operator="equal">
      <formula>"Extremo"</formula>
    </cfRule>
  </conditionalFormatting>
  <conditionalFormatting sqref="BM144:BM149">
    <cfRule type="cellIs" dxfId="1387" priority="571" operator="equal">
      <formula>"Alta"</formula>
    </cfRule>
  </conditionalFormatting>
  <conditionalFormatting sqref="K144:K149">
    <cfRule type="cellIs" dxfId="1386" priority="572" operator="equal">
      <formula>"Casi Seguro"</formula>
    </cfRule>
  </conditionalFormatting>
  <conditionalFormatting sqref="K144:K149">
    <cfRule type="cellIs" dxfId="1385" priority="573" operator="equal">
      <formula>"Probable"</formula>
    </cfRule>
  </conditionalFormatting>
  <conditionalFormatting sqref="K144:K149">
    <cfRule type="cellIs" dxfId="1384" priority="574" operator="equal">
      <formula>"Posible"</formula>
    </cfRule>
  </conditionalFormatting>
  <conditionalFormatting sqref="K144:K149">
    <cfRule type="cellIs" dxfId="1383" priority="575" operator="equal">
      <formula>"Rara vez"</formula>
    </cfRule>
  </conditionalFormatting>
  <conditionalFormatting sqref="K144:K149">
    <cfRule type="cellIs" dxfId="1382" priority="576" operator="equal">
      <formula>"Improbable"</formula>
    </cfRule>
  </conditionalFormatting>
  <conditionalFormatting sqref="K144:K149">
    <cfRule type="cellIs" dxfId="1381" priority="577" operator="equal">
      <formula>"Rara vez"</formula>
    </cfRule>
  </conditionalFormatting>
  <conditionalFormatting sqref="BI144:BI149">
    <cfRule type="cellIs" dxfId="1380" priority="578" operator="equal">
      <formula>"Casi Seguro"</formula>
    </cfRule>
  </conditionalFormatting>
  <conditionalFormatting sqref="BI144:BI149">
    <cfRule type="cellIs" dxfId="1379" priority="579" operator="equal">
      <formula>"Probable"</formula>
    </cfRule>
  </conditionalFormatting>
  <conditionalFormatting sqref="BI144:BI149">
    <cfRule type="cellIs" dxfId="1378" priority="580" operator="equal">
      <formula>"Posible"</formula>
    </cfRule>
  </conditionalFormatting>
  <conditionalFormatting sqref="BI144:BI149">
    <cfRule type="cellIs" dxfId="1377" priority="581" operator="equal">
      <formula>"Improbable"</formula>
    </cfRule>
  </conditionalFormatting>
  <conditionalFormatting sqref="BI144:BI149">
    <cfRule type="cellIs" dxfId="1376" priority="582" operator="equal">
      <formula>"Rara vez"</formula>
    </cfRule>
  </conditionalFormatting>
  <conditionalFormatting sqref="AJ144:AJ149">
    <cfRule type="cellIs" dxfId="1375" priority="583" operator="equal">
      <formula>"Moderada"</formula>
    </cfRule>
  </conditionalFormatting>
  <conditionalFormatting sqref="AJ144:AJ149">
    <cfRule type="cellIs" dxfId="1374" priority="584" operator="equal">
      <formula>"Alta"</formula>
    </cfRule>
  </conditionalFormatting>
  <conditionalFormatting sqref="AJ144:AJ149">
    <cfRule type="cellIs" dxfId="1373" priority="585" operator="equal">
      <formula>"Extrema"</formula>
    </cfRule>
  </conditionalFormatting>
  <conditionalFormatting sqref="AJ126">
    <cfRule type="cellIs" dxfId="1372" priority="586" operator="equal">
      <formula>"Extremo"</formula>
    </cfRule>
  </conditionalFormatting>
  <conditionalFormatting sqref="AJ126">
    <cfRule type="cellIs" dxfId="1371" priority="587" operator="equal">
      <formula>"Alto"</formula>
    </cfRule>
  </conditionalFormatting>
  <conditionalFormatting sqref="AJ126">
    <cfRule type="cellIs" dxfId="1370" priority="588" operator="equal">
      <formula>"Moderado"</formula>
    </cfRule>
  </conditionalFormatting>
  <conditionalFormatting sqref="AJ126">
    <cfRule type="cellIs" dxfId="1369" priority="589" operator="equal">
      <formula>"Bajo"</formula>
    </cfRule>
  </conditionalFormatting>
  <conditionalFormatting sqref="BH126">
    <cfRule type="cellIs" dxfId="1368" priority="590" operator="equal">
      <formula>"Muy Alta"</formula>
    </cfRule>
  </conditionalFormatting>
  <conditionalFormatting sqref="BH126">
    <cfRule type="cellIs" dxfId="1367" priority="591" operator="equal">
      <formula>"Alta"</formula>
    </cfRule>
  </conditionalFormatting>
  <conditionalFormatting sqref="BH126">
    <cfRule type="cellIs" dxfId="1366" priority="592" operator="equal">
      <formula>"Media"</formula>
    </cfRule>
  </conditionalFormatting>
  <conditionalFormatting sqref="BH126">
    <cfRule type="cellIs" dxfId="1365" priority="593" operator="equal">
      <formula>"Baja"</formula>
    </cfRule>
  </conditionalFormatting>
  <conditionalFormatting sqref="BH126">
    <cfRule type="cellIs" dxfId="1364" priority="594" operator="equal">
      <formula>"Muy Baja"</formula>
    </cfRule>
  </conditionalFormatting>
  <conditionalFormatting sqref="BK126">
    <cfRule type="cellIs" dxfId="1363" priority="595" operator="equal">
      <formula>"Catastrófico"</formula>
    </cfRule>
  </conditionalFormatting>
  <conditionalFormatting sqref="BK126">
    <cfRule type="cellIs" dxfId="1362" priority="596" operator="equal">
      <formula>"Mayor"</formula>
    </cfRule>
  </conditionalFormatting>
  <conditionalFormatting sqref="BK126">
    <cfRule type="cellIs" dxfId="1361" priority="597" operator="equal">
      <formula>"Moderado"</formula>
    </cfRule>
  </conditionalFormatting>
  <conditionalFormatting sqref="BK126">
    <cfRule type="cellIs" dxfId="1360" priority="598" operator="equal">
      <formula>"Menor"</formula>
    </cfRule>
  </conditionalFormatting>
  <conditionalFormatting sqref="BK126">
    <cfRule type="cellIs" dxfId="1359" priority="599" operator="equal">
      <formula>"Leve"</formula>
    </cfRule>
  </conditionalFormatting>
  <conditionalFormatting sqref="BM126">
    <cfRule type="cellIs" dxfId="1358" priority="600" operator="equal">
      <formula>"Extremo"</formula>
    </cfRule>
  </conditionalFormatting>
  <conditionalFormatting sqref="BM126">
    <cfRule type="cellIs" dxfId="1357" priority="601" operator="equal">
      <formula>"Alto"</formula>
    </cfRule>
  </conditionalFormatting>
  <conditionalFormatting sqref="BM126">
    <cfRule type="cellIs" dxfId="1356" priority="602" operator="equal">
      <formula>"Moderado"</formula>
    </cfRule>
  </conditionalFormatting>
  <conditionalFormatting sqref="BM126">
    <cfRule type="cellIs" dxfId="1355" priority="603" operator="equal">
      <formula>"Bajo"</formula>
    </cfRule>
  </conditionalFormatting>
  <conditionalFormatting sqref="AG126:AG131">
    <cfRule type="containsText" dxfId="1354" priority="604" operator="containsText" text="❌">
      <formula>NOT(ISERROR(SEARCH(("❌"),(AG126))))</formula>
    </cfRule>
  </conditionalFormatting>
  <conditionalFormatting sqref="K126">
    <cfRule type="cellIs" dxfId="1353" priority="605" operator="equal">
      <formula>"Muy Alta"</formula>
    </cfRule>
  </conditionalFormatting>
  <conditionalFormatting sqref="K126">
    <cfRule type="cellIs" dxfId="1352" priority="606" operator="equal">
      <formula>"Alta"</formula>
    </cfRule>
  </conditionalFormatting>
  <conditionalFormatting sqref="K126">
    <cfRule type="cellIs" dxfId="1351" priority="607" operator="equal">
      <formula>"Media"</formula>
    </cfRule>
  </conditionalFormatting>
  <conditionalFormatting sqref="K126">
    <cfRule type="cellIs" dxfId="1350" priority="608" operator="equal">
      <formula>"Baja"</formula>
    </cfRule>
  </conditionalFormatting>
  <conditionalFormatting sqref="K126">
    <cfRule type="cellIs" dxfId="1349" priority="609" operator="equal">
      <formula>"Muy Baja"</formula>
    </cfRule>
  </conditionalFormatting>
  <conditionalFormatting sqref="AH126">
    <cfRule type="cellIs" dxfId="1348" priority="610" operator="equal">
      <formula>"Catastrófico"</formula>
    </cfRule>
  </conditionalFormatting>
  <conditionalFormatting sqref="AH126">
    <cfRule type="cellIs" dxfId="1347" priority="611" operator="equal">
      <formula>"Mayor"</formula>
    </cfRule>
  </conditionalFormatting>
  <conditionalFormatting sqref="AH126">
    <cfRule type="cellIs" dxfId="1346" priority="612" operator="equal">
      <formula>"Moderado"</formula>
    </cfRule>
  </conditionalFormatting>
  <conditionalFormatting sqref="AH126">
    <cfRule type="cellIs" dxfId="1345" priority="613" operator="equal">
      <formula>"Menor"</formula>
    </cfRule>
  </conditionalFormatting>
  <conditionalFormatting sqref="AH126">
    <cfRule type="cellIs" dxfId="1344" priority="614" operator="equal">
      <formula>"Leve"</formula>
    </cfRule>
  </conditionalFormatting>
  <conditionalFormatting sqref="BI126">
    <cfRule type="cellIs" dxfId="1343" priority="615" operator="equal">
      <formula>"Catastrófico"</formula>
    </cfRule>
  </conditionalFormatting>
  <conditionalFormatting sqref="BI126">
    <cfRule type="cellIs" dxfId="1342" priority="616" operator="equal">
      <formula>"Mayor"</formula>
    </cfRule>
  </conditionalFormatting>
  <conditionalFormatting sqref="BI126">
    <cfRule type="cellIs" dxfId="1341" priority="617" operator="equal">
      <formula>"Moderado"</formula>
    </cfRule>
  </conditionalFormatting>
  <conditionalFormatting sqref="BI126">
    <cfRule type="cellIs" dxfId="1340" priority="618" operator="equal">
      <formula>"Menor"</formula>
    </cfRule>
  </conditionalFormatting>
  <conditionalFormatting sqref="BI126">
    <cfRule type="cellIs" dxfId="1339" priority="619" operator="equal">
      <formula>"Leve"</formula>
    </cfRule>
  </conditionalFormatting>
  <conditionalFormatting sqref="BM126:BM131">
    <cfRule type="cellIs" dxfId="1338" priority="620" operator="equal">
      <formula>"Extremo"</formula>
    </cfRule>
  </conditionalFormatting>
  <conditionalFormatting sqref="BM126:BM131">
    <cfRule type="cellIs" dxfId="1337" priority="621" operator="equal">
      <formula>"Extremo"</formula>
    </cfRule>
  </conditionalFormatting>
  <conditionalFormatting sqref="BM126:BM131">
    <cfRule type="cellIs" dxfId="1336" priority="622" operator="equal">
      <formula>"Alta"</formula>
    </cfRule>
  </conditionalFormatting>
  <conditionalFormatting sqref="K126:K131">
    <cfRule type="cellIs" dxfId="1335" priority="623" operator="equal">
      <formula>"Casi Seguro"</formula>
    </cfRule>
  </conditionalFormatting>
  <conditionalFormatting sqref="K126:K131">
    <cfRule type="cellIs" dxfId="1334" priority="624" operator="equal">
      <formula>"Probable"</formula>
    </cfRule>
  </conditionalFormatting>
  <conditionalFormatting sqref="K126:K131">
    <cfRule type="cellIs" dxfId="1333" priority="625" operator="equal">
      <formula>"Posible"</formula>
    </cfRule>
  </conditionalFormatting>
  <conditionalFormatting sqref="K126:K131">
    <cfRule type="cellIs" dxfId="1332" priority="626" operator="equal">
      <formula>"Rara vez"</formula>
    </cfRule>
  </conditionalFormatting>
  <conditionalFormatting sqref="K126:K131">
    <cfRule type="cellIs" dxfId="1331" priority="627" operator="equal">
      <formula>"Improbable"</formula>
    </cfRule>
  </conditionalFormatting>
  <conditionalFormatting sqref="K126:K131">
    <cfRule type="cellIs" dxfId="1330" priority="628" operator="equal">
      <formula>"Rara vez"</formula>
    </cfRule>
  </conditionalFormatting>
  <conditionalFormatting sqref="BI126:BI131">
    <cfRule type="cellIs" dxfId="1329" priority="629" operator="equal">
      <formula>"Casi Seguro"</formula>
    </cfRule>
  </conditionalFormatting>
  <conditionalFormatting sqref="BI126:BI131">
    <cfRule type="cellIs" dxfId="1328" priority="630" operator="equal">
      <formula>"Probable"</formula>
    </cfRule>
  </conditionalFormatting>
  <conditionalFormatting sqref="BI126:BI131">
    <cfRule type="cellIs" dxfId="1327" priority="631" operator="equal">
      <formula>"Posible"</formula>
    </cfRule>
  </conditionalFormatting>
  <conditionalFormatting sqref="BI126:BI131">
    <cfRule type="cellIs" dxfId="1326" priority="632" operator="equal">
      <formula>"Improbable"</formula>
    </cfRule>
  </conditionalFormatting>
  <conditionalFormatting sqref="BI126:BI131">
    <cfRule type="cellIs" dxfId="1325" priority="633" operator="equal">
      <formula>"Rara vez"</formula>
    </cfRule>
  </conditionalFormatting>
  <conditionalFormatting sqref="AJ126:AJ131">
    <cfRule type="cellIs" dxfId="1324" priority="634" operator="equal">
      <formula>"Moderada"</formula>
    </cfRule>
  </conditionalFormatting>
  <conditionalFormatting sqref="AJ126:AJ131">
    <cfRule type="cellIs" dxfId="1323" priority="635" operator="equal">
      <formula>"Alta"</formula>
    </cfRule>
  </conditionalFormatting>
  <conditionalFormatting sqref="AJ126:AJ131">
    <cfRule type="cellIs" dxfId="1322" priority="636" operator="equal">
      <formula>"Extrema"</formula>
    </cfRule>
  </conditionalFormatting>
  <conditionalFormatting sqref="AJ150 AJ156">
    <cfRule type="cellIs" dxfId="1321" priority="637" operator="equal">
      <formula>"Extremo"</formula>
    </cfRule>
  </conditionalFormatting>
  <conditionalFormatting sqref="AJ150 AJ156">
    <cfRule type="cellIs" dxfId="1320" priority="638" operator="equal">
      <formula>"Alto"</formula>
    </cfRule>
  </conditionalFormatting>
  <conditionalFormatting sqref="AJ150 AJ156">
    <cfRule type="cellIs" dxfId="1319" priority="639" operator="equal">
      <formula>"Moderado"</formula>
    </cfRule>
  </conditionalFormatting>
  <conditionalFormatting sqref="AJ150 AJ156">
    <cfRule type="cellIs" dxfId="1318" priority="640" operator="equal">
      <formula>"Bajo"</formula>
    </cfRule>
  </conditionalFormatting>
  <conditionalFormatting sqref="BH150 BH156">
    <cfRule type="cellIs" dxfId="1317" priority="641" operator="equal">
      <formula>"Muy Alta"</formula>
    </cfRule>
  </conditionalFormatting>
  <conditionalFormatting sqref="BH150 BH156">
    <cfRule type="cellIs" dxfId="1316" priority="642" operator="equal">
      <formula>"Alta"</formula>
    </cfRule>
  </conditionalFormatting>
  <conditionalFormatting sqref="BH150 BH156">
    <cfRule type="cellIs" dxfId="1315" priority="643" operator="equal">
      <formula>"Media"</formula>
    </cfRule>
  </conditionalFormatting>
  <conditionalFormatting sqref="BH150 BH156">
    <cfRule type="cellIs" dxfId="1314" priority="644" operator="equal">
      <formula>"Baja"</formula>
    </cfRule>
  </conditionalFormatting>
  <conditionalFormatting sqref="BH150 BH156">
    <cfRule type="cellIs" dxfId="1313" priority="645" operator="equal">
      <formula>"Muy Baja"</formula>
    </cfRule>
  </conditionalFormatting>
  <conditionalFormatting sqref="BK150 BK156">
    <cfRule type="cellIs" dxfId="1312" priority="646" operator="equal">
      <formula>"Catastrófico"</formula>
    </cfRule>
  </conditionalFormatting>
  <conditionalFormatting sqref="BK150 BK156">
    <cfRule type="cellIs" dxfId="1311" priority="647" operator="equal">
      <formula>"Mayor"</formula>
    </cfRule>
  </conditionalFormatting>
  <conditionalFormatting sqref="BK150 BK156">
    <cfRule type="cellIs" dxfId="1310" priority="648" operator="equal">
      <formula>"Moderado"</formula>
    </cfRule>
  </conditionalFormatting>
  <conditionalFormatting sqref="BK150 BK156">
    <cfRule type="cellIs" dxfId="1309" priority="649" operator="equal">
      <formula>"Menor"</formula>
    </cfRule>
  </conditionalFormatting>
  <conditionalFormatting sqref="BK150 BK156">
    <cfRule type="cellIs" dxfId="1308" priority="650" operator="equal">
      <formula>"Leve"</formula>
    </cfRule>
  </conditionalFormatting>
  <conditionalFormatting sqref="BM150 BM156">
    <cfRule type="cellIs" dxfId="1307" priority="651" operator="equal">
      <formula>"Extremo"</formula>
    </cfRule>
  </conditionalFormatting>
  <conditionalFormatting sqref="BM150 BM156">
    <cfRule type="cellIs" dxfId="1306" priority="652" operator="equal">
      <formula>"Alto"</formula>
    </cfRule>
  </conditionalFormatting>
  <conditionalFormatting sqref="BM150 BM156">
    <cfRule type="cellIs" dxfId="1305" priority="653" operator="equal">
      <formula>"Moderado"</formula>
    </cfRule>
  </conditionalFormatting>
  <conditionalFormatting sqref="BM150 BM156">
    <cfRule type="cellIs" dxfId="1304" priority="654" operator="equal">
      <formula>"Bajo"</formula>
    </cfRule>
  </conditionalFormatting>
  <conditionalFormatting sqref="AG150 AG155:AG156">
    <cfRule type="containsText" dxfId="1303" priority="655" operator="containsText" text="❌">
      <formula>NOT(ISERROR(SEARCH(("❌"),(AG150))))</formula>
    </cfRule>
  </conditionalFormatting>
  <conditionalFormatting sqref="AH156">
    <cfRule type="cellIs" dxfId="1302" priority="656" operator="equal">
      <formula>"Catastrófico"</formula>
    </cfRule>
  </conditionalFormatting>
  <conditionalFormatting sqref="AH156">
    <cfRule type="cellIs" dxfId="1301" priority="657" operator="equal">
      <formula>"Mayor"</formula>
    </cfRule>
  </conditionalFormatting>
  <conditionalFormatting sqref="AH156">
    <cfRule type="cellIs" dxfId="1300" priority="658" operator="equal">
      <formula>"Moderado"</formula>
    </cfRule>
  </conditionalFormatting>
  <conditionalFormatting sqref="AH156">
    <cfRule type="cellIs" dxfId="1299" priority="659" operator="equal">
      <formula>"Menor"</formula>
    </cfRule>
  </conditionalFormatting>
  <conditionalFormatting sqref="AH156">
    <cfRule type="cellIs" dxfId="1298" priority="660" operator="equal">
      <formula>"Leve"</formula>
    </cfRule>
  </conditionalFormatting>
  <conditionalFormatting sqref="K150">
    <cfRule type="cellIs" dxfId="1297" priority="661" operator="equal">
      <formula>"Muy Alta"</formula>
    </cfRule>
  </conditionalFormatting>
  <conditionalFormatting sqref="K150">
    <cfRule type="cellIs" dxfId="1296" priority="662" operator="equal">
      <formula>"Alta"</formula>
    </cfRule>
  </conditionalFormatting>
  <conditionalFormatting sqref="K150">
    <cfRule type="cellIs" dxfId="1295" priority="663" operator="equal">
      <formula>"Media"</formula>
    </cfRule>
  </conditionalFormatting>
  <conditionalFormatting sqref="K150">
    <cfRule type="cellIs" dxfId="1294" priority="664" operator="equal">
      <formula>"Baja"</formula>
    </cfRule>
  </conditionalFormatting>
  <conditionalFormatting sqref="K150">
    <cfRule type="cellIs" dxfId="1293" priority="665" operator="equal">
      <formula>"Muy Baja"</formula>
    </cfRule>
  </conditionalFormatting>
  <conditionalFormatting sqref="AH150">
    <cfRule type="cellIs" dxfId="1292" priority="666" operator="equal">
      <formula>"Catastrófico"</formula>
    </cfRule>
  </conditionalFormatting>
  <conditionalFormatting sqref="AH150">
    <cfRule type="cellIs" dxfId="1291" priority="667" operator="equal">
      <formula>"Mayor"</formula>
    </cfRule>
  </conditionalFormatting>
  <conditionalFormatting sqref="AH150">
    <cfRule type="cellIs" dxfId="1290" priority="668" operator="equal">
      <formula>"Moderado"</formula>
    </cfRule>
  </conditionalFormatting>
  <conditionalFormatting sqref="AH150">
    <cfRule type="cellIs" dxfId="1289" priority="669" operator="equal">
      <formula>"Menor"</formula>
    </cfRule>
  </conditionalFormatting>
  <conditionalFormatting sqref="AH150">
    <cfRule type="cellIs" dxfId="1288" priority="670" operator="equal">
      <formula>"Leve"</formula>
    </cfRule>
  </conditionalFormatting>
  <conditionalFormatting sqref="BI150 BI156">
    <cfRule type="cellIs" dxfId="1287" priority="671" operator="equal">
      <formula>"Catastrófico"</formula>
    </cfRule>
  </conditionalFormatting>
  <conditionalFormatting sqref="BI150 BI156">
    <cfRule type="cellIs" dxfId="1286" priority="672" operator="equal">
      <formula>"Mayor"</formula>
    </cfRule>
  </conditionalFormatting>
  <conditionalFormatting sqref="BI150 BI156">
    <cfRule type="cellIs" dxfId="1285" priority="673" operator="equal">
      <formula>"Moderado"</formula>
    </cfRule>
  </conditionalFormatting>
  <conditionalFormatting sqref="BI150 BI156">
    <cfRule type="cellIs" dxfId="1284" priority="674" operator="equal">
      <formula>"Menor"</formula>
    </cfRule>
  </conditionalFormatting>
  <conditionalFormatting sqref="BI150 BI156">
    <cfRule type="cellIs" dxfId="1283" priority="675" operator="equal">
      <formula>"Leve"</formula>
    </cfRule>
  </conditionalFormatting>
  <conditionalFormatting sqref="BM150:BM161">
    <cfRule type="cellIs" dxfId="1282" priority="676" operator="equal">
      <formula>"Extremo"</formula>
    </cfRule>
  </conditionalFormatting>
  <conditionalFormatting sqref="BM150:BM161">
    <cfRule type="cellIs" dxfId="1281" priority="677" operator="equal">
      <formula>"Extremo"</formula>
    </cfRule>
  </conditionalFormatting>
  <conditionalFormatting sqref="BM150:BM161">
    <cfRule type="cellIs" dxfId="1280" priority="678" operator="equal">
      <formula>"Alta"</formula>
    </cfRule>
  </conditionalFormatting>
  <conditionalFormatting sqref="K150:K155">
    <cfRule type="cellIs" dxfId="1279" priority="679" operator="equal">
      <formula>"Casi Seguro"</formula>
    </cfRule>
  </conditionalFormatting>
  <conditionalFormatting sqref="K150:K155">
    <cfRule type="cellIs" dxfId="1278" priority="680" operator="equal">
      <formula>"Probable"</formula>
    </cfRule>
  </conditionalFormatting>
  <conditionalFormatting sqref="K150:K155">
    <cfRule type="cellIs" dxfId="1277" priority="681" operator="equal">
      <formula>"Posible"</formula>
    </cfRule>
  </conditionalFormatting>
  <conditionalFormatting sqref="K150:K155">
    <cfRule type="cellIs" dxfId="1276" priority="682" operator="equal">
      <formula>"Rara vez"</formula>
    </cfRule>
  </conditionalFormatting>
  <conditionalFormatting sqref="K150:K155">
    <cfRule type="cellIs" dxfId="1275" priority="683" operator="equal">
      <formula>"Improbable"</formula>
    </cfRule>
  </conditionalFormatting>
  <conditionalFormatting sqref="K150:K155">
    <cfRule type="cellIs" dxfId="1274" priority="684" operator="equal">
      <formula>"Rara vez"</formula>
    </cfRule>
  </conditionalFormatting>
  <conditionalFormatting sqref="BI150:BI161">
    <cfRule type="cellIs" dxfId="1273" priority="685" operator="equal">
      <formula>"Casi Seguro"</formula>
    </cfRule>
  </conditionalFormatting>
  <conditionalFormatting sqref="BI150:BI161">
    <cfRule type="cellIs" dxfId="1272" priority="686" operator="equal">
      <formula>"Probable"</formula>
    </cfRule>
  </conditionalFormatting>
  <conditionalFormatting sqref="BI150:BI161">
    <cfRule type="cellIs" dxfId="1271" priority="687" operator="equal">
      <formula>"Posible"</formula>
    </cfRule>
  </conditionalFormatting>
  <conditionalFormatting sqref="BI150:BI161">
    <cfRule type="cellIs" dxfId="1270" priority="688" operator="equal">
      <formula>"Improbable"</formula>
    </cfRule>
  </conditionalFormatting>
  <conditionalFormatting sqref="BI150:BI161">
    <cfRule type="cellIs" dxfId="1269" priority="689" operator="equal">
      <formula>"Rara vez"</formula>
    </cfRule>
  </conditionalFormatting>
  <conditionalFormatting sqref="AJ150:AJ155">
    <cfRule type="cellIs" dxfId="1268" priority="690" operator="equal">
      <formula>"Moderada"</formula>
    </cfRule>
  </conditionalFormatting>
  <conditionalFormatting sqref="AJ150:AJ155">
    <cfRule type="cellIs" dxfId="1267" priority="691" operator="equal">
      <formula>"Alta"</formula>
    </cfRule>
  </conditionalFormatting>
  <conditionalFormatting sqref="AJ150:AJ155">
    <cfRule type="cellIs" dxfId="1266" priority="692" operator="equal">
      <formula>"Extrema"</formula>
    </cfRule>
  </conditionalFormatting>
  <conditionalFormatting sqref="K156">
    <cfRule type="cellIs" dxfId="1265" priority="693" operator="equal">
      <formula>"Muy Alta"</formula>
    </cfRule>
  </conditionalFormatting>
  <conditionalFormatting sqref="K156">
    <cfRule type="cellIs" dxfId="1264" priority="694" operator="equal">
      <formula>"Alta"</formula>
    </cfRule>
  </conditionalFormatting>
  <conditionalFormatting sqref="K156">
    <cfRule type="cellIs" dxfId="1263" priority="695" operator="equal">
      <formula>"Media"</formula>
    </cfRule>
  </conditionalFormatting>
  <conditionalFormatting sqref="K156">
    <cfRule type="cellIs" dxfId="1262" priority="696" operator="equal">
      <formula>"Baja"</formula>
    </cfRule>
  </conditionalFormatting>
  <conditionalFormatting sqref="K156">
    <cfRule type="cellIs" dxfId="1261" priority="697" operator="equal">
      <formula>"Muy Baja"</formula>
    </cfRule>
  </conditionalFormatting>
  <conditionalFormatting sqref="K156:K161">
    <cfRule type="cellIs" dxfId="1260" priority="698" operator="equal">
      <formula>"Casi Seguro"</formula>
    </cfRule>
  </conditionalFormatting>
  <conditionalFormatting sqref="K156:K161">
    <cfRule type="cellIs" dxfId="1259" priority="699" operator="equal">
      <formula>"Probable"</formula>
    </cfRule>
  </conditionalFormatting>
  <conditionalFormatting sqref="K156:K161">
    <cfRule type="cellIs" dxfId="1258" priority="700" operator="equal">
      <formula>"Posible"</formula>
    </cfRule>
  </conditionalFormatting>
  <conditionalFormatting sqref="K156:K161">
    <cfRule type="cellIs" dxfId="1257" priority="701" operator="equal">
      <formula>"Rara vez"</formula>
    </cfRule>
  </conditionalFormatting>
  <conditionalFormatting sqref="K156:K161">
    <cfRule type="cellIs" dxfId="1256" priority="702" operator="equal">
      <formula>"Improbable"</formula>
    </cfRule>
  </conditionalFormatting>
  <conditionalFormatting sqref="K156:K161">
    <cfRule type="cellIs" dxfId="1255" priority="703" operator="equal">
      <formula>"Rara vez"</formula>
    </cfRule>
  </conditionalFormatting>
  <conditionalFormatting sqref="AJ132">
    <cfRule type="cellIs" dxfId="1254" priority="704" operator="equal">
      <formula>"Extremo"</formula>
    </cfRule>
  </conditionalFormatting>
  <conditionalFormatting sqref="AJ132">
    <cfRule type="cellIs" dxfId="1253" priority="705" operator="equal">
      <formula>"Alto"</formula>
    </cfRule>
  </conditionalFormatting>
  <conditionalFormatting sqref="AJ132">
    <cfRule type="cellIs" dxfId="1252" priority="706" operator="equal">
      <formula>"Moderado"</formula>
    </cfRule>
  </conditionalFormatting>
  <conditionalFormatting sqref="AJ132">
    <cfRule type="cellIs" dxfId="1251" priority="707" operator="equal">
      <formula>"Bajo"</formula>
    </cfRule>
  </conditionalFormatting>
  <conditionalFormatting sqref="BH132">
    <cfRule type="cellIs" dxfId="1250" priority="708" operator="equal">
      <formula>"Muy Alta"</formula>
    </cfRule>
  </conditionalFormatting>
  <conditionalFormatting sqref="BH132">
    <cfRule type="cellIs" dxfId="1249" priority="709" operator="equal">
      <formula>"Alta"</formula>
    </cfRule>
  </conditionalFormatting>
  <conditionalFormatting sqref="BH132">
    <cfRule type="cellIs" dxfId="1248" priority="710" operator="equal">
      <formula>"Media"</formula>
    </cfRule>
  </conditionalFormatting>
  <conditionalFormatting sqref="BH132">
    <cfRule type="cellIs" dxfId="1247" priority="711" operator="equal">
      <formula>"Baja"</formula>
    </cfRule>
  </conditionalFormatting>
  <conditionalFormatting sqref="BH132">
    <cfRule type="cellIs" dxfId="1246" priority="712" operator="equal">
      <formula>"Muy Baja"</formula>
    </cfRule>
  </conditionalFormatting>
  <conditionalFormatting sqref="BK132">
    <cfRule type="cellIs" dxfId="1245" priority="713" operator="equal">
      <formula>"Catastrófico"</formula>
    </cfRule>
  </conditionalFormatting>
  <conditionalFormatting sqref="BK132">
    <cfRule type="cellIs" dxfId="1244" priority="714" operator="equal">
      <formula>"Mayor"</formula>
    </cfRule>
  </conditionalFormatting>
  <conditionalFormatting sqref="BK132">
    <cfRule type="cellIs" dxfId="1243" priority="715" operator="equal">
      <formula>"Moderado"</formula>
    </cfRule>
  </conditionalFormatting>
  <conditionalFormatting sqref="BK132">
    <cfRule type="cellIs" dxfId="1242" priority="716" operator="equal">
      <formula>"Menor"</formula>
    </cfRule>
  </conditionalFormatting>
  <conditionalFormatting sqref="BK132">
    <cfRule type="cellIs" dxfId="1241" priority="717" operator="equal">
      <formula>"Leve"</formula>
    </cfRule>
  </conditionalFormatting>
  <conditionalFormatting sqref="BM132">
    <cfRule type="cellIs" dxfId="1240" priority="718" operator="equal">
      <formula>"Extremo"</formula>
    </cfRule>
  </conditionalFormatting>
  <conditionalFormatting sqref="BM132">
    <cfRule type="cellIs" dxfId="1239" priority="719" operator="equal">
      <formula>"Alto"</formula>
    </cfRule>
  </conditionalFormatting>
  <conditionalFormatting sqref="BM132">
    <cfRule type="cellIs" dxfId="1238" priority="720" operator="equal">
      <formula>"Moderado"</formula>
    </cfRule>
  </conditionalFormatting>
  <conditionalFormatting sqref="BM132">
    <cfRule type="cellIs" dxfId="1237" priority="721" operator="equal">
      <formula>"Bajo"</formula>
    </cfRule>
  </conditionalFormatting>
  <conditionalFormatting sqref="AG132:AG137">
    <cfRule type="containsText" dxfId="1236" priority="722" operator="containsText" text="❌">
      <formula>NOT(ISERROR(SEARCH(("❌"),(AG132))))</formula>
    </cfRule>
  </conditionalFormatting>
  <conditionalFormatting sqref="K132">
    <cfRule type="cellIs" dxfId="1235" priority="723" operator="equal">
      <formula>"Muy Alta"</formula>
    </cfRule>
  </conditionalFormatting>
  <conditionalFormatting sqref="K132">
    <cfRule type="cellIs" dxfId="1234" priority="724" operator="equal">
      <formula>"Alta"</formula>
    </cfRule>
  </conditionalFormatting>
  <conditionalFormatting sqref="K132">
    <cfRule type="cellIs" dxfId="1233" priority="725" operator="equal">
      <formula>"Media"</formula>
    </cfRule>
  </conditionalFormatting>
  <conditionalFormatting sqref="K132">
    <cfRule type="cellIs" dxfId="1232" priority="726" operator="equal">
      <formula>"Baja"</formula>
    </cfRule>
  </conditionalFormatting>
  <conditionalFormatting sqref="K132">
    <cfRule type="cellIs" dxfId="1231" priority="727" operator="equal">
      <formula>"Muy Baja"</formula>
    </cfRule>
  </conditionalFormatting>
  <conditionalFormatting sqref="AH132">
    <cfRule type="cellIs" dxfId="1230" priority="728" operator="equal">
      <formula>"Catastrófico"</formula>
    </cfRule>
  </conditionalFormatting>
  <conditionalFormatting sqref="AH132">
    <cfRule type="cellIs" dxfId="1229" priority="729" operator="equal">
      <formula>"Mayor"</formula>
    </cfRule>
  </conditionalFormatting>
  <conditionalFormatting sqref="AH132">
    <cfRule type="cellIs" dxfId="1228" priority="730" operator="equal">
      <formula>"Moderado"</formula>
    </cfRule>
  </conditionalFormatting>
  <conditionalFormatting sqref="AH132">
    <cfRule type="cellIs" dxfId="1227" priority="731" operator="equal">
      <formula>"Menor"</formula>
    </cfRule>
  </conditionalFormatting>
  <conditionalFormatting sqref="AH132">
    <cfRule type="cellIs" dxfId="1226" priority="732" operator="equal">
      <formula>"Leve"</formula>
    </cfRule>
  </conditionalFormatting>
  <conditionalFormatting sqref="BI132">
    <cfRule type="cellIs" dxfId="1225" priority="733" operator="equal">
      <formula>"Catastrófico"</formula>
    </cfRule>
  </conditionalFormatting>
  <conditionalFormatting sqref="BI132">
    <cfRule type="cellIs" dxfId="1224" priority="734" operator="equal">
      <formula>"Mayor"</formula>
    </cfRule>
  </conditionalFormatting>
  <conditionalFormatting sqref="BI132">
    <cfRule type="cellIs" dxfId="1223" priority="735" operator="equal">
      <formula>"Moderado"</formula>
    </cfRule>
  </conditionalFormatting>
  <conditionalFormatting sqref="BI132">
    <cfRule type="cellIs" dxfId="1222" priority="736" operator="equal">
      <formula>"Menor"</formula>
    </cfRule>
  </conditionalFormatting>
  <conditionalFormatting sqref="BI132">
    <cfRule type="cellIs" dxfId="1221" priority="737" operator="equal">
      <formula>"Leve"</formula>
    </cfRule>
  </conditionalFormatting>
  <conditionalFormatting sqref="BM132:BM137">
    <cfRule type="cellIs" dxfId="1220" priority="738" operator="equal">
      <formula>"Extremo"</formula>
    </cfRule>
  </conditionalFormatting>
  <conditionalFormatting sqref="BM132:BM137">
    <cfRule type="cellIs" dxfId="1219" priority="739" operator="equal">
      <formula>"Extremo"</formula>
    </cfRule>
  </conditionalFormatting>
  <conditionalFormatting sqref="BM132:BM137">
    <cfRule type="cellIs" dxfId="1218" priority="740" operator="equal">
      <formula>"Alta"</formula>
    </cfRule>
  </conditionalFormatting>
  <conditionalFormatting sqref="K132:K137">
    <cfRule type="cellIs" dxfId="1217" priority="741" operator="equal">
      <formula>"Casi Seguro"</formula>
    </cfRule>
  </conditionalFormatting>
  <conditionalFormatting sqref="K132:K137">
    <cfRule type="cellIs" dxfId="1216" priority="742" operator="equal">
      <formula>"Probable"</formula>
    </cfRule>
  </conditionalFormatting>
  <conditionalFormatting sqref="K132:K137">
    <cfRule type="cellIs" dxfId="1215" priority="743" operator="equal">
      <formula>"Posible"</formula>
    </cfRule>
  </conditionalFormatting>
  <conditionalFormatting sqref="K132:K137">
    <cfRule type="cellIs" dxfId="1214" priority="744" operator="equal">
      <formula>"Rara vez"</formula>
    </cfRule>
  </conditionalFormatting>
  <conditionalFormatting sqref="K132:K137">
    <cfRule type="cellIs" dxfId="1213" priority="745" operator="equal">
      <formula>"Improbable"</formula>
    </cfRule>
  </conditionalFormatting>
  <conditionalFormatting sqref="K132:K137">
    <cfRule type="cellIs" dxfId="1212" priority="746" operator="equal">
      <formula>"Rara vez"</formula>
    </cfRule>
  </conditionalFormatting>
  <conditionalFormatting sqref="BI132:BI137">
    <cfRule type="cellIs" dxfId="1211" priority="747" operator="equal">
      <formula>"Casi Seguro"</formula>
    </cfRule>
  </conditionalFormatting>
  <conditionalFormatting sqref="BI132:BI137">
    <cfRule type="cellIs" dxfId="1210" priority="748" operator="equal">
      <formula>"Probable"</formula>
    </cfRule>
  </conditionalFormatting>
  <conditionalFormatting sqref="BI132:BI137">
    <cfRule type="cellIs" dxfId="1209" priority="749" operator="equal">
      <formula>"Posible"</formula>
    </cfRule>
  </conditionalFormatting>
  <conditionalFormatting sqref="BI132:BI137">
    <cfRule type="cellIs" dxfId="1208" priority="750" operator="equal">
      <formula>"Improbable"</formula>
    </cfRule>
  </conditionalFormatting>
  <conditionalFormatting sqref="BI132:BI137">
    <cfRule type="cellIs" dxfId="1207" priority="751" operator="equal">
      <formula>"Rara vez"</formula>
    </cfRule>
  </conditionalFormatting>
  <conditionalFormatting sqref="AJ132:AJ137">
    <cfRule type="cellIs" dxfId="1206" priority="752" operator="equal">
      <formula>"Moderada"</formula>
    </cfRule>
  </conditionalFormatting>
  <conditionalFormatting sqref="AJ132:AJ137">
    <cfRule type="cellIs" dxfId="1205" priority="753" operator="equal">
      <formula>"Alta"</formula>
    </cfRule>
  </conditionalFormatting>
  <conditionalFormatting sqref="AJ132:AJ137">
    <cfRule type="cellIs" dxfId="1204" priority="754" operator="equal">
      <formula>"Extrema"</formula>
    </cfRule>
  </conditionalFormatting>
  <conditionalFormatting sqref="AJ21">
    <cfRule type="cellIs" dxfId="1203" priority="755" operator="equal">
      <formula>"Extremo"</formula>
    </cfRule>
  </conditionalFormatting>
  <conditionalFormatting sqref="AJ21">
    <cfRule type="cellIs" dxfId="1202" priority="756" operator="equal">
      <formula>"Alto"</formula>
    </cfRule>
  </conditionalFormatting>
  <conditionalFormatting sqref="AJ21">
    <cfRule type="cellIs" dxfId="1201" priority="757" operator="equal">
      <formula>"Moderado"</formula>
    </cfRule>
  </conditionalFormatting>
  <conditionalFormatting sqref="AJ21">
    <cfRule type="cellIs" dxfId="1200" priority="758" operator="equal">
      <formula>"Bajo"</formula>
    </cfRule>
  </conditionalFormatting>
  <conditionalFormatting sqref="BH21">
    <cfRule type="cellIs" dxfId="1199" priority="759" operator="equal">
      <formula>"Muy Alta"</formula>
    </cfRule>
  </conditionalFormatting>
  <conditionalFormatting sqref="BH21">
    <cfRule type="cellIs" dxfId="1198" priority="760" operator="equal">
      <formula>"Alta"</formula>
    </cfRule>
  </conditionalFormatting>
  <conditionalFormatting sqref="BH21">
    <cfRule type="cellIs" dxfId="1197" priority="761" operator="equal">
      <formula>"Media"</formula>
    </cfRule>
  </conditionalFormatting>
  <conditionalFormatting sqref="BH21">
    <cfRule type="cellIs" dxfId="1196" priority="762" operator="equal">
      <formula>"Baja"</formula>
    </cfRule>
  </conditionalFormatting>
  <conditionalFormatting sqref="BH21">
    <cfRule type="cellIs" dxfId="1195" priority="763" operator="equal">
      <formula>"Muy Baja"</formula>
    </cfRule>
  </conditionalFormatting>
  <conditionalFormatting sqref="BK21">
    <cfRule type="cellIs" dxfId="1194" priority="764" operator="equal">
      <formula>"Catastrófico"</formula>
    </cfRule>
  </conditionalFormatting>
  <conditionalFormatting sqref="BK21">
    <cfRule type="cellIs" dxfId="1193" priority="765" operator="equal">
      <formula>"Mayor"</formula>
    </cfRule>
  </conditionalFormatting>
  <conditionalFormatting sqref="BK21">
    <cfRule type="cellIs" dxfId="1192" priority="766" operator="equal">
      <formula>"Moderado"</formula>
    </cfRule>
  </conditionalFormatting>
  <conditionalFormatting sqref="BK21">
    <cfRule type="cellIs" dxfId="1191" priority="767" operator="equal">
      <formula>"Menor"</formula>
    </cfRule>
  </conditionalFormatting>
  <conditionalFormatting sqref="BK21">
    <cfRule type="cellIs" dxfId="1190" priority="768" operator="equal">
      <formula>"Leve"</formula>
    </cfRule>
  </conditionalFormatting>
  <conditionalFormatting sqref="BM21">
    <cfRule type="cellIs" dxfId="1189" priority="769" operator="equal">
      <formula>"Extremo"</formula>
    </cfRule>
  </conditionalFormatting>
  <conditionalFormatting sqref="BM21">
    <cfRule type="cellIs" dxfId="1188" priority="770" operator="equal">
      <formula>"Alto"</formula>
    </cfRule>
  </conditionalFormatting>
  <conditionalFormatting sqref="BM21">
    <cfRule type="cellIs" dxfId="1187" priority="771" operator="equal">
      <formula>"Moderado"</formula>
    </cfRule>
  </conditionalFormatting>
  <conditionalFormatting sqref="BM21">
    <cfRule type="cellIs" dxfId="1186" priority="772" operator="equal">
      <formula>"Bajo"</formula>
    </cfRule>
  </conditionalFormatting>
  <conditionalFormatting sqref="AG21:AG26">
    <cfRule type="containsText" dxfId="1185" priority="773" operator="containsText" text="❌">
      <formula>NOT(ISERROR(SEARCH(("❌"),(AG21))))</formula>
    </cfRule>
  </conditionalFormatting>
  <conditionalFormatting sqref="K21">
    <cfRule type="cellIs" dxfId="1184" priority="774" operator="equal">
      <formula>"Muy Alta"</formula>
    </cfRule>
  </conditionalFormatting>
  <conditionalFormatting sqref="K21">
    <cfRule type="cellIs" dxfId="1183" priority="775" operator="equal">
      <formula>"Alta"</formula>
    </cfRule>
  </conditionalFormatting>
  <conditionalFormatting sqref="K21">
    <cfRule type="cellIs" dxfId="1182" priority="776" operator="equal">
      <formula>"Media"</formula>
    </cfRule>
  </conditionalFormatting>
  <conditionalFormatting sqref="K21">
    <cfRule type="cellIs" dxfId="1181" priority="777" operator="equal">
      <formula>"Baja"</formula>
    </cfRule>
  </conditionalFormatting>
  <conditionalFormatting sqref="K21">
    <cfRule type="cellIs" dxfId="1180" priority="778" operator="equal">
      <formula>"Muy Baja"</formula>
    </cfRule>
  </conditionalFormatting>
  <conditionalFormatting sqref="AH21">
    <cfRule type="cellIs" dxfId="1179" priority="779" operator="equal">
      <formula>"Catastrófico"</formula>
    </cfRule>
  </conditionalFormatting>
  <conditionalFormatting sqref="AH21">
    <cfRule type="cellIs" dxfId="1178" priority="780" operator="equal">
      <formula>"Mayor"</formula>
    </cfRule>
  </conditionalFormatting>
  <conditionalFormatting sqref="AH21">
    <cfRule type="cellIs" dxfId="1177" priority="781" operator="equal">
      <formula>"Moderado"</formula>
    </cfRule>
  </conditionalFormatting>
  <conditionalFormatting sqref="AH21">
    <cfRule type="cellIs" dxfId="1176" priority="782" operator="equal">
      <formula>"Menor"</formula>
    </cfRule>
  </conditionalFormatting>
  <conditionalFormatting sqref="AH21">
    <cfRule type="cellIs" dxfId="1175" priority="783" operator="equal">
      <formula>"Leve"</formula>
    </cfRule>
  </conditionalFormatting>
  <conditionalFormatting sqref="BM21:BM26">
    <cfRule type="cellIs" dxfId="1174" priority="784" operator="equal">
      <formula>"Extremo"</formula>
    </cfRule>
  </conditionalFormatting>
  <conditionalFormatting sqref="BM21:BM26">
    <cfRule type="cellIs" dxfId="1173" priority="785" operator="equal">
      <formula>"Extremo"</formula>
    </cfRule>
  </conditionalFormatting>
  <conditionalFormatting sqref="BM21:BM26">
    <cfRule type="cellIs" dxfId="1172" priority="786" operator="equal">
      <formula>"Alta"</formula>
    </cfRule>
  </conditionalFormatting>
  <conditionalFormatting sqref="K21:K26">
    <cfRule type="cellIs" dxfId="1171" priority="787" operator="equal">
      <formula>"Casi Seguro"</formula>
    </cfRule>
  </conditionalFormatting>
  <conditionalFormatting sqref="K21:K26">
    <cfRule type="cellIs" dxfId="1170" priority="788" operator="equal">
      <formula>"Probable"</formula>
    </cfRule>
  </conditionalFormatting>
  <conditionalFormatting sqref="K21:K26">
    <cfRule type="cellIs" dxfId="1169" priority="789" operator="equal">
      <formula>"Posible"</formula>
    </cfRule>
  </conditionalFormatting>
  <conditionalFormatting sqref="K21:K26">
    <cfRule type="cellIs" dxfId="1168" priority="790" operator="equal">
      <formula>"Rara vez"</formula>
    </cfRule>
  </conditionalFormatting>
  <conditionalFormatting sqref="K21:K26">
    <cfRule type="cellIs" dxfId="1167" priority="791" operator="equal">
      <formula>"Improbable"</formula>
    </cfRule>
  </conditionalFormatting>
  <conditionalFormatting sqref="K21:K26">
    <cfRule type="cellIs" dxfId="1166" priority="792" operator="equal">
      <formula>"Rara vez"</formula>
    </cfRule>
  </conditionalFormatting>
  <conditionalFormatting sqref="AJ21:AJ26">
    <cfRule type="cellIs" dxfId="1165" priority="793" operator="equal">
      <formula>"Moderada"</formula>
    </cfRule>
  </conditionalFormatting>
  <conditionalFormatting sqref="AJ21:AJ26">
    <cfRule type="cellIs" dxfId="1164" priority="794" operator="equal">
      <formula>"Alta"</formula>
    </cfRule>
  </conditionalFormatting>
  <conditionalFormatting sqref="AJ21:AJ26">
    <cfRule type="cellIs" dxfId="1163" priority="795" operator="equal">
      <formula>"Extrema"</formula>
    </cfRule>
  </conditionalFormatting>
  <conditionalFormatting sqref="BI120">
    <cfRule type="cellIs" dxfId="1162" priority="796" operator="equal">
      <formula>"Catastrófico"</formula>
    </cfRule>
  </conditionalFormatting>
  <conditionalFormatting sqref="BI120">
    <cfRule type="cellIs" dxfId="1161" priority="797" operator="equal">
      <formula>"Mayor"</formula>
    </cfRule>
  </conditionalFormatting>
  <conditionalFormatting sqref="BI120">
    <cfRule type="cellIs" dxfId="1160" priority="798" operator="equal">
      <formula>"Moderado"</formula>
    </cfRule>
  </conditionalFormatting>
  <conditionalFormatting sqref="BI120">
    <cfRule type="cellIs" dxfId="1159" priority="799" operator="equal">
      <formula>"Menor"</formula>
    </cfRule>
  </conditionalFormatting>
  <conditionalFormatting sqref="BI120">
    <cfRule type="cellIs" dxfId="1158" priority="800" operator="equal">
      <formula>"Leve"</formula>
    </cfRule>
  </conditionalFormatting>
  <conditionalFormatting sqref="BM120:BM125">
    <cfRule type="cellIs" dxfId="1157" priority="801" operator="equal">
      <formula>"Extremo"</formula>
    </cfRule>
  </conditionalFormatting>
  <conditionalFormatting sqref="BM120:BM125">
    <cfRule type="cellIs" dxfId="1156" priority="802" operator="equal">
      <formula>"Extremo"</formula>
    </cfRule>
  </conditionalFormatting>
  <conditionalFormatting sqref="BM120:BM125">
    <cfRule type="cellIs" dxfId="1155" priority="803" operator="equal">
      <formula>"Alta"</formula>
    </cfRule>
  </conditionalFormatting>
  <conditionalFormatting sqref="K120:K125 BI120:BI125">
    <cfRule type="cellIs" dxfId="1154" priority="804" operator="equal">
      <formula>"Casi Seguro"</formula>
    </cfRule>
  </conditionalFormatting>
  <conditionalFormatting sqref="K120:K125 BI120:BI125">
    <cfRule type="cellIs" dxfId="1153" priority="805" operator="equal">
      <formula>"Posible"</formula>
    </cfRule>
  </conditionalFormatting>
  <conditionalFormatting sqref="BI120:BI125">
    <cfRule type="cellIs" dxfId="1152" priority="806" operator="equal">
      <formula>"Probable"</formula>
    </cfRule>
  </conditionalFormatting>
  <conditionalFormatting sqref="BI120:BI125">
    <cfRule type="cellIs" dxfId="1151" priority="807" operator="equal">
      <formula>"Improbable"</formula>
    </cfRule>
  </conditionalFormatting>
  <conditionalFormatting sqref="BI120:BI125">
    <cfRule type="cellIs" dxfId="1150" priority="808" operator="equal">
      <formula>"Rara vez"</formula>
    </cfRule>
  </conditionalFormatting>
  <conditionalFormatting sqref="BI120">
    <cfRule type="cellIs" dxfId="1149" priority="809" operator="equal">
      <formula>"Catastrófico"</formula>
    </cfRule>
  </conditionalFormatting>
  <conditionalFormatting sqref="BI120">
    <cfRule type="cellIs" dxfId="1148" priority="810" operator="equal">
      <formula>"Mayor"</formula>
    </cfRule>
  </conditionalFormatting>
  <conditionalFormatting sqref="BI120">
    <cfRule type="cellIs" dxfId="1147" priority="811" operator="equal">
      <formula>"Moderado"</formula>
    </cfRule>
  </conditionalFormatting>
  <conditionalFormatting sqref="BI120">
    <cfRule type="cellIs" dxfId="1146" priority="812" operator="equal">
      <formula>"Menor"</formula>
    </cfRule>
  </conditionalFormatting>
  <conditionalFormatting sqref="BI120">
    <cfRule type="cellIs" dxfId="1145" priority="813" operator="equal">
      <formula>"Leve"</formula>
    </cfRule>
  </conditionalFormatting>
  <conditionalFormatting sqref="AJ120">
    <cfRule type="cellIs" dxfId="1144" priority="814" operator="equal">
      <formula>"Extremo"</formula>
    </cfRule>
  </conditionalFormatting>
  <conditionalFormatting sqref="AJ120">
    <cfRule type="cellIs" dxfId="1143" priority="815" operator="equal">
      <formula>"Alto"</formula>
    </cfRule>
  </conditionalFormatting>
  <conditionalFormatting sqref="AJ120">
    <cfRule type="cellIs" dxfId="1142" priority="816" operator="equal">
      <formula>"Moderado"</formula>
    </cfRule>
  </conditionalFormatting>
  <conditionalFormatting sqref="AJ120">
    <cfRule type="cellIs" dxfId="1141" priority="817" operator="equal">
      <formula>"Bajo"</formula>
    </cfRule>
  </conditionalFormatting>
  <conditionalFormatting sqref="BH120">
    <cfRule type="cellIs" dxfId="1140" priority="818" operator="equal">
      <formula>"Muy Alta"</formula>
    </cfRule>
  </conditionalFormatting>
  <conditionalFormatting sqref="BH120">
    <cfRule type="cellIs" dxfId="1139" priority="819" operator="equal">
      <formula>"Alta"</formula>
    </cfRule>
  </conditionalFormatting>
  <conditionalFormatting sqref="BH120">
    <cfRule type="cellIs" dxfId="1138" priority="820" operator="equal">
      <formula>"Media"</formula>
    </cfRule>
  </conditionalFormatting>
  <conditionalFormatting sqref="BH120">
    <cfRule type="cellIs" dxfId="1137" priority="821" operator="equal">
      <formula>"Baja"</formula>
    </cfRule>
  </conditionalFormatting>
  <conditionalFormatting sqref="BH120">
    <cfRule type="cellIs" dxfId="1136" priority="822" operator="equal">
      <formula>"Muy Baja"</formula>
    </cfRule>
  </conditionalFormatting>
  <conditionalFormatting sqref="BK120">
    <cfRule type="cellIs" dxfId="1135" priority="823" operator="equal">
      <formula>"Catastrófico"</formula>
    </cfRule>
  </conditionalFormatting>
  <conditionalFormatting sqref="BK120">
    <cfRule type="cellIs" dxfId="1134" priority="824" operator="equal">
      <formula>"Mayor"</formula>
    </cfRule>
  </conditionalFormatting>
  <conditionalFormatting sqref="BK120">
    <cfRule type="cellIs" dxfId="1133" priority="825" operator="equal">
      <formula>"Moderado"</formula>
    </cfRule>
  </conditionalFormatting>
  <conditionalFormatting sqref="BK120">
    <cfRule type="cellIs" dxfId="1132" priority="826" operator="equal">
      <formula>"Menor"</formula>
    </cfRule>
  </conditionalFormatting>
  <conditionalFormatting sqref="BK120">
    <cfRule type="cellIs" dxfId="1131" priority="827" operator="equal">
      <formula>"Leve"</formula>
    </cfRule>
  </conditionalFormatting>
  <conditionalFormatting sqref="BM120">
    <cfRule type="cellIs" dxfId="1130" priority="828" operator="equal">
      <formula>"Extremo"</formula>
    </cfRule>
  </conditionalFormatting>
  <conditionalFormatting sqref="BM120">
    <cfRule type="cellIs" dxfId="1129" priority="829" operator="equal">
      <formula>"Alto"</formula>
    </cfRule>
  </conditionalFormatting>
  <conditionalFormatting sqref="BM120">
    <cfRule type="cellIs" dxfId="1128" priority="830" operator="equal">
      <formula>"Moderado"</formula>
    </cfRule>
  </conditionalFormatting>
  <conditionalFormatting sqref="BM120">
    <cfRule type="cellIs" dxfId="1127" priority="831" operator="equal">
      <formula>"Bajo"</formula>
    </cfRule>
  </conditionalFormatting>
  <conditionalFormatting sqref="AG120:AG125">
    <cfRule type="containsText" dxfId="1126" priority="832" operator="containsText" text="❌">
      <formula>NOT(ISERROR(SEARCH(("❌"),(AG120))))</formula>
    </cfRule>
  </conditionalFormatting>
  <conditionalFormatting sqref="AH120">
    <cfRule type="cellIs" dxfId="1125" priority="833" operator="equal">
      <formula>"Catastrófico"</formula>
    </cfRule>
  </conditionalFormatting>
  <conditionalFormatting sqref="AH120">
    <cfRule type="cellIs" dxfId="1124" priority="834" operator="equal">
      <formula>"Mayor"</formula>
    </cfRule>
  </conditionalFormatting>
  <conditionalFormatting sqref="AH120">
    <cfRule type="cellIs" dxfId="1123" priority="835" operator="equal">
      <formula>"Moderado"</formula>
    </cfRule>
  </conditionalFormatting>
  <conditionalFormatting sqref="AH120">
    <cfRule type="cellIs" dxfId="1122" priority="836" operator="equal">
      <formula>"Menor"</formula>
    </cfRule>
  </conditionalFormatting>
  <conditionalFormatting sqref="AH120">
    <cfRule type="cellIs" dxfId="1121" priority="837" operator="equal">
      <formula>"Leve"</formula>
    </cfRule>
  </conditionalFormatting>
  <conditionalFormatting sqref="K120">
    <cfRule type="cellIs" dxfId="1120" priority="838" operator="equal">
      <formula>"Muy Alta"</formula>
    </cfRule>
  </conditionalFormatting>
  <conditionalFormatting sqref="K120">
    <cfRule type="cellIs" dxfId="1119" priority="839" operator="equal">
      <formula>"Alta"</formula>
    </cfRule>
  </conditionalFormatting>
  <conditionalFormatting sqref="K120">
    <cfRule type="cellIs" dxfId="1118" priority="840" operator="equal">
      <formula>"Media"</formula>
    </cfRule>
  </conditionalFormatting>
  <conditionalFormatting sqref="K120">
    <cfRule type="cellIs" dxfId="1117" priority="841" operator="equal">
      <formula>"Baja"</formula>
    </cfRule>
  </conditionalFormatting>
  <conditionalFormatting sqref="K120">
    <cfRule type="cellIs" dxfId="1116" priority="842" operator="equal">
      <formula>"Muy Baja"</formula>
    </cfRule>
  </conditionalFormatting>
  <conditionalFormatting sqref="BI120">
    <cfRule type="cellIs" dxfId="1115" priority="843" operator="equal">
      <formula>"Catastrófico"</formula>
    </cfRule>
  </conditionalFormatting>
  <conditionalFormatting sqref="BI120">
    <cfRule type="cellIs" dxfId="1114" priority="844" operator="equal">
      <formula>"Mayor"</formula>
    </cfRule>
  </conditionalFormatting>
  <conditionalFormatting sqref="BI120">
    <cfRule type="cellIs" dxfId="1113" priority="845" operator="equal">
      <formula>"Moderado"</formula>
    </cfRule>
  </conditionalFormatting>
  <conditionalFormatting sqref="BI120">
    <cfRule type="cellIs" dxfId="1112" priority="846" operator="equal">
      <formula>"Menor"</formula>
    </cfRule>
  </conditionalFormatting>
  <conditionalFormatting sqref="BI120">
    <cfRule type="cellIs" dxfId="1111" priority="847" operator="equal">
      <formula>"Leve"</formula>
    </cfRule>
  </conditionalFormatting>
  <conditionalFormatting sqref="K120:K125">
    <cfRule type="cellIs" dxfId="1110" priority="848" operator="equal">
      <formula>"Probable"</formula>
    </cfRule>
  </conditionalFormatting>
  <conditionalFormatting sqref="K120:K125">
    <cfRule type="cellIs" dxfId="1109" priority="849" operator="equal">
      <formula>"Rara vez"</formula>
    </cfRule>
  </conditionalFormatting>
  <conditionalFormatting sqref="K120:K125">
    <cfRule type="cellIs" dxfId="1108" priority="850" operator="equal">
      <formula>"Improbable"</formula>
    </cfRule>
  </conditionalFormatting>
  <conditionalFormatting sqref="K120:K125">
    <cfRule type="cellIs" dxfId="1107" priority="851" operator="equal">
      <formula>"Rara vez"</formula>
    </cfRule>
  </conditionalFormatting>
  <conditionalFormatting sqref="AJ120:AJ125">
    <cfRule type="cellIs" dxfId="1106" priority="852" operator="equal">
      <formula>"Moderada"</formula>
    </cfRule>
  </conditionalFormatting>
  <conditionalFormatting sqref="AJ120:AJ125">
    <cfRule type="cellIs" dxfId="1105" priority="853" operator="equal">
      <formula>"Alta"</formula>
    </cfRule>
  </conditionalFormatting>
  <conditionalFormatting sqref="AJ120:AJ125">
    <cfRule type="cellIs" dxfId="1104" priority="854" operator="equal">
      <formula>"Extrema"</formula>
    </cfRule>
  </conditionalFormatting>
  <conditionalFormatting sqref="AJ120">
    <cfRule type="cellIs" dxfId="1103" priority="855" operator="equal">
      <formula>"Extremo"</formula>
    </cfRule>
  </conditionalFormatting>
  <conditionalFormatting sqref="AJ120">
    <cfRule type="cellIs" dxfId="1102" priority="856" operator="equal">
      <formula>"Alto"</formula>
    </cfRule>
  </conditionalFormatting>
  <conditionalFormatting sqref="AJ120">
    <cfRule type="cellIs" dxfId="1101" priority="857" operator="equal">
      <formula>"Moderado"</formula>
    </cfRule>
  </conditionalFormatting>
  <conditionalFormatting sqref="AJ120">
    <cfRule type="cellIs" dxfId="1100" priority="858" operator="equal">
      <formula>"Bajo"</formula>
    </cfRule>
  </conditionalFormatting>
  <conditionalFormatting sqref="BH120">
    <cfRule type="cellIs" dxfId="1099" priority="859" operator="equal">
      <formula>"Muy Alta"</formula>
    </cfRule>
  </conditionalFormatting>
  <conditionalFormatting sqref="BH120">
    <cfRule type="cellIs" dxfId="1098" priority="860" operator="equal">
      <formula>"Alta"</formula>
    </cfRule>
  </conditionalFormatting>
  <conditionalFormatting sqref="BH120">
    <cfRule type="cellIs" dxfId="1097" priority="861" operator="equal">
      <formula>"Media"</formula>
    </cfRule>
  </conditionalFormatting>
  <conditionalFormatting sqref="BH120">
    <cfRule type="cellIs" dxfId="1096" priority="862" operator="equal">
      <formula>"Baja"</formula>
    </cfRule>
  </conditionalFormatting>
  <conditionalFormatting sqref="BH120">
    <cfRule type="cellIs" dxfId="1095" priority="863" operator="equal">
      <formula>"Muy Baja"</formula>
    </cfRule>
  </conditionalFormatting>
  <conditionalFormatting sqref="BK120">
    <cfRule type="cellIs" dxfId="1094" priority="864" operator="equal">
      <formula>"Catastrófico"</formula>
    </cfRule>
  </conditionalFormatting>
  <conditionalFormatting sqref="BK120">
    <cfRule type="cellIs" dxfId="1093" priority="865" operator="equal">
      <formula>"Mayor"</formula>
    </cfRule>
  </conditionalFormatting>
  <conditionalFormatting sqref="BK120">
    <cfRule type="cellIs" dxfId="1092" priority="866" operator="equal">
      <formula>"Moderado"</formula>
    </cfRule>
  </conditionalFormatting>
  <conditionalFormatting sqref="BK120">
    <cfRule type="cellIs" dxfId="1091" priority="867" operator="equal">
      <formula>"Menor"</formula>
    </cfRule>
  </conditionalFormatting>
  <conditionalFormatting sqref="BK120">
    <cfRule type="cellIs" dxfId="1090" priority="868" operator="equal">
      <formula>"Leve"</formula>
    </cfRule>
  </conditionalFormatting>
  <conditionalFormatting sqref="BM120">
    <cfRule type="cellIs" dxfId="1089" priority="869" operator="equal">
      <formula>"Extremo"</formula>
    </cfRule>
  </conditionalFormatting>
  <conditionalFormatting sqref="BM120">
    <cfRule type="cellIs" dxfId="1088" priority="870" operator="equal">
      <formula>"Alto"</formula>
    </cfRule>
  </conditionalFormatting>
  <conditionalFormatting sqref="BM120">
    <cfRule type="cellIs" dxfId="1087" priority="871" operator="equal">
      <formula>"Moderado"</formula>
    </cfRule>
  </conditionalFormatting>
  <conditionalFormatting sqref="BM120">
    <cfRule type="cellIs" dxfId="1086" priority="872" operator="equal">
      <formula>"Bajo"</formula>
    </cfRule>
  </conditionalFormatting>
  <conditionalFormatting sqref="AH120">
    <cfRule type="cellIs" dxfId="1085" priority="873" operator="equal">
      <formula>"Catastrófico"</formula>
    </cfRule>
  </conditionalFormatting>
  <conditionalFormatting sqref="AH120">
    <cfRule type="cellIs" dxfId="1084" priority="874" operator="equal">
      <formula>"Mayor"</formula>
    </cfRule>
  </conditionalFormatting>
  <conditionalFormatting sqref="AH120">
    <cfRule type="cellIs" dxfId="1083" priority="875" operator="equal">
      <formula>"Moderado"</formula>
    </cfRule>
  </conditionalFormatting>
  <conditionalFormatting sqref="AH120">
    <cfRule type="cellIs" dxfId="1082" priority="876" operator="equal">
      <formula>"Menor"</formula>
    </cfRule>
  </conditionalFormatting>
  <conditionalFormatting sqref="AH120">
    <cfRule type="cellIs" dxfId="1081" priority="877" operator="equal">
      <formula>"Leve"</formula>
    </cfRule>
  </conditionalFormatting>
  <conditionalFormatting sqref="K120">
    <cfRule type="cellIs" dxfId="1080" priority="878" operator="equal">
      <formula>"Muy Alta"</formula>
    </cfRule>
  </conditionalFormatting>
  <conditionalFormatting sqref="K120">
    <cfRule type="cellIs" dxfId="1079" priority="879" operator="equal">
      <formula>"Alta"</formula>
    </cfRule>
  </conditionalFormatting>
  <conditionalFormatting sqref="K120">
    <cfRule type="cellIs" dxfId="1078" priority="880" operator="equal">
      <formula>"Media"</formula>
    </cfRule>
  </conditionalFormatting>
  <conditionalFormatting sqref="K120">
    <cfRule type="cellIs" dxfId="1077" priority="881" operator="equal">
      <formula>"Baja"</formula>
    </cfRule>
  </conditionalFormatting>
  <conditionalFormatting sqref="K120">
    <cfRule type="cellIs" dxfId="1076" priority="882" operator="equal">
      <formula>"Muy Baja"</formula>
    </cfRule>
  </conditionalFormatting>
  <conditionalFormatting sqref="BI120">
    <cfRule type="cellIs" dxfId="1075" priority="883" operator="equal">
      <formula>"Catastrófico"</formula>
    </cfRule>
  </conditionalFormatting>
  <conditionalFormatting sqref="BI120">
    <cfRule type="cellIs" dxfId="1074" priority="884" operator="equal">
      <formula>"Mayor"</formula>
    </cfRule>
  </conditionalFormatting>
  <conditionalFormatting sqref="BI120">
    <cfRule type="cellIs" dxfId="1073" priority="885" operator="equal">
      <formula>"Moderado"</formula>
    </cfRule>
  </conditionalFormatting>
  <conditionalFormatting sqref="BI120">
    <cfRule type="cellIs" dxfId="1072" priority="886" operator="equal">
      <formula>"Menor"</formula>
    </cfRule>
  </conditionalFormatting>
  <conditionalFormatting sqref="BI120">
    <cfRule type="cellIs" dxfId="1071" priority="887" operator="equal">
      <formula>"Leve"</formula>
    </cfRule>
  </conditionalFormatting>
  <conditionalFormatting sqref="BH120">
    <cfRule type="cellIs" dxfId="1070" priority="888" operator="equal">
      <formula>"Muy Alta"</formula>
    </cfRule>
  </conditionalFormatting>
  <conditionalFormatting sqref="BH120">
    <cfRule type="cellIs" dxfId="1069" priority="889" operator="equal">
      <formula>"Alta"</formula>
    </cfRule>
  </conditionalFormatting>
  <conditionalFormatting sqref="BH120">
    <cfRule type="cellIs" dxfId="1068" priority="890" operator="equal">
      <formula>"Media"</formula>
    </cfRule>
  </conditionalFormatting>
  <conditionalFormatting sqref="BH120">
    <cfRule type="cellIs" dxfId="1067" priority="891" operator="equal">
      <formula>"Baja"</formula>
    </cfRule>
  </conditionalFormatting>
  <conditionalFormatting sqref="BH120">
    <cfRule type="cellIs" dxfId="1066" priority="892" operator="equal">
      <formula>"Muy Baja"</formula>
    </cfRule>
  </conditionalFormatting>
  <conditionalFormatting sqref="BK120">
    <cfRule type="cellIs" dxfId="1065" priority="893" operator="equal">
      <formula>"Catastrófico"</formula>
    </cfRule>
  </conditionalFormatting>
  <conditionalFormatting sqref="BK120">
    <cfRule type="cellIs" dxfId="1064" priority="894" operator="equal">
      <formula>"Mayor"</formula>
    </cfRule>
  </conditionalFormatting>
  <conditionalFormatting sqref="BK120">
    <cfRule type="cellIs" dxfId="1063" priority="895" operator="equal">
      <formula>"Moderado"</formula>
    </cfRule>
  </conditionalFormatting>
  <conditionalFormatting sqref="BK120">
    <cfRule type="cellIs" dxfId="1062" priority="896" operator="equal">
      <formula>"Menor"</formula>
    </cfRule>
  </conditionalFormatting>
  <conditionalFormatting sqref="BK120">
    <cfRule type="cellIs" dxfId="1061" priority="897" operator="equal">
      <formula>"Leve"</formula>
    </cfRule>
  </conditionalFormatting>
  <conditionalFormatting sqref="BM120">
    <cfRule type="cellIs" dxfId="1060" priority="898" operator="equal">
      <formula>"Extremo"</formula>
    </cfRule>
  </conditionalFormatting>
  <conditionalFormatting sqref="BM120">
    <cfRule type="cellIs" dxfId="1059" priority="899" operator="equal">
      <formula>"Alto"</formula>
    </cfRule>
  </conditionalFormatting>
  <conditionalFormatting sqref="BM120">
    <cfRule type="cellIs" dxfId="1058" priority="900" operator="equal">
      <formula>"Moderado"</formula>
    </cfRule>
  </conditionalFormatting>
  <conditionalFormatting sqref="BM120">
    <cfRule type="cellIs" dxfId="1057" priority="901" operator="equal">
      <formula>"Bajo"</formula>
    </cfRule>
  </conditionalFormatting>
  <conditionalFormatting sqref="BI120">
    <cfRule type="cellIs" dxfId="1056" priority="902" operator="equal">
      <formula>"Catastrófico"</formula>
    </cfRule>
  </conditionalFormatting>
  <conditionalFormatting sqref="BI120">
    <cfRule type="cellIs" dxfId="1055" priority="903" operator="equal">
      <formula>"Mayor"</formula>
    </cfRule>
  </conditionalFormatting>
  <conditionalFormatting sqref="BI120">
    <cfRule type="cellIs" dxfId="1054" priority="904" operator="equal">
      <formula>"Moderado"</formula>
    </cfRule>
  </conditionalFormatting>
  <conditionalFormatting sqref="BI120">
    <cfRule type="cellIs" dxfId="1053" priority="905" operator="equal">
      <formula>"Menor"</formula>
    </cfRule>
  </conditionalFormatting>
  <conditionalFormatting sqref="BI120">
    <cfRule type="cellIs" dxfId="1052" priority="906" operator="equal">
      <formula>"Leve"</formula>
    </cfRule>
  </conditionalFormatting>
  <conditionalFormatting sqref="BH120">
    <cfRule type="cellIs" dxfId="1051" priority="907" operator="equal">
      <formula>"Muy Alta"</formula>
    </cfRule>
  </conditionalFormatting>
  <conditionalFormatting sqref="BH120">
    <cfRule type="cellIs" dxfId="1050" priority="908" operator="equal">
      <formula>"Alta"</formula>
    </cfRule>
  </conditionalFormatting>
  <conditionalFormatting sqref="BH120">
    <cfRule type="cellIs" dxfId="1049" priority="909" operator="equal">
      <formula>"Media"</formula>
    </cfRule>
  </conditionalFormatting>
  <conditionalFormatting sqref="BH120">
    <cfRule type="cellIs" dxfId="1048" priority="910" operator="equal">
      <formula>"Baja"</formula>
    </cfRule>
  </conditionalFormatting>
  <conditionalFormatting sqref="BH120">
    <cfRule type="cellIs" dxfId="1047" priority="911" operator="equal">
      <formula>"Muy Baja"</formula>
    </cfRule>
  </conditionalFormatting>
  <conditionalFormatting sqref="BK120">
    <cfRule type="cellIs" dxfId="1046" priority="912" operator="equal">
      <formula>"Catastrófico"</formula>
    </cfRule>
  </conditionalFormatting>
  <conditionalFormatting sqref="BK120">
    <cfRule type="cellIs" dxfId="1045" priority="913" operator="equal">
      <formula>"Mayor"</formula>
    </cfRule>
  </conditionalFormatting>
  <conditionalFormatting sqref="BK120">
    <cfRule type="cellIs" dxfId="1044" priority="914" operator="equal">
      <formula>"Moderado"</formula>
    </cfRule>
  </conditionalFormatting>
  <conditionalFormatting sqref="BK120">
    <cfRule type="cellIs" dxfId="1043" priority="915" operator="equal">
      <formula>"Menor"</formula>
    </cfRule>
  </conditionalFormatting>
  <conditionalFormatting sqref="BK120">
    <cfRule type="cellIs" dxfId="1042" priority="916" operator="equal">
      <formula>"Leve"</formula>
    </cfRule>
  </conditionalFormatting>
  <conditionalFormatting sqref="BM120">
    <cfRule type="cellIs" dxfId="1041" priority="917" operator="equal">
      <formula>"Extremo"</formula>
    </cfRule>
  </conditionalFormatting>
  <conditionalFormatting sqref="BM120">
    <cfRule type="cellIs" dxfId="1040" priority="918" operator="equal">
      <formula>"Alto"</formula>
    </cfRule>
  </conditionalFormatting>
  <conditionalFormatting sqref="BM120">
    <cfRule type="cellIs" dxfId="1039" priority="919" operator="equal">
      <formula>"Moderado"</formula>
    </cfRule>
  </conditionalFormatting>
  <conditionalFormatting sqref="BM120">
    <cfRule type="cellIs" dxfId="1038" priority="920" operator="equal">
      <formula>"Bajo"</formula>
    </cfRule>
  </conditionalFormatting>
  <conditionalFormatting sqref="K120">
    <cfRule type="cellIs" dxfId="1037" priority="921" operator="equal">
      <formula>"Muy Alta"</formula>
    </cfRule>
  </conditionalFormatting>
  <conditionalFormatting sqref="K120">
    <cfRule type="cellIs" dxfId="1036" priority="922" operator="equal">
      <formula>"Alta"</formula>
    </cfRule>
  </conditionalFormatting>
  <conditionalFormatting sqref="K120">
    <cfRule type="cellIs" dxfId="1035" priority="923" operator="equal">
      <formula>"Media"</formula>
    </cfRule>
  </conditionalFormatting>
  <conditionalFormatting sqref="K120">
    <cfRule type="cellIs" dxfId="1034" priority="924" operator="equal">
      <formula>"Baja"</formula>
    </cfRule>
  </conditionalFormatting>
  <conditionalFormatting sqref="K120">
    <cfRule type="cellIs" dxfId="1033" priority="925" operator="equal">
      <formula>"Muy Baja"</formula>
    </cfRule>
  </conditionalFormatting>
  <conditionalFormatting sqref="BI120">
    <cfRule type="cellIs" dxfId="1032" priority="926" operator="equal">
      <formula>"Catastrófico"</formula>
    </cfRule>
  </conditionalFormatting>
  <conditionalFormatting sqref="BI120">
    <cfRule type="cellIs" dxfId="1031" priority="927" operator="equal">
      <formula>"Mayor"</formula>
    </cfRule>
  </conditionalFormatting>
  <conditionalFormatting sqref="BI120">
    <cfRule type="cellIs" dxfId="1030" priority="928" operator="equal">
      <formula>"Moderado"</formula>
    </cfRule>
  </conditionalFormatting>
  <conditionalFormatting sqref="BI120">
    <cfRule type="cellIs" dxfId="1029" priority="929" operator="equal">
      <formula>"Menor"</formula>
    </cfRule>
  </conditionalFormatting>
  <conditionalFormatting sqref="BI120">
    <cfRule type="cellIs" dxfId="1028" priority="930" operator="equal">
      <formula>"Leve"</formula>
    </cfRule>
  </conditionalFormatting>
  <conditionalFormatting sqref="K120">
    <cfRule type="cellIs" dxfId="1027" priority="931" operator="equal">
      <formula>"Casi Seguro"</formula>
    </cfRule>
  </conditionalFormatting>
  <conditionalFormatting sqref="K120">
    <cfRule type="cellIs" dxfId="1026" priority="932" operator="equal">
      <formula>"Probable"</formula>
    </cfRule>
  </conditionalFormatting>
  <conditionalFormatting sqref="K120">
    <cfRule type="cellIs" dxfId="1025" priority="933" operator="equal">
      <formula>"Posible"</formula>
    </cfRule>
  </conditionalFormatting>
  <conditionalFormatting sqref="K120">
    <cfRule type="cellIs" dxfId="1024" priority="934" operator="equal">
      <formula>"Rara vez"</formula>
    </cfRule>
  </conditionalFormatting>
  <conditionalFormatting sqref="K120">
    <cfRule type="cellIs" dxfId="1023" priority="935" operator="equal">
      <formula>"Improbable"</formula>
    </cfRule>
  </conditionalFormatting>
  <conditionalFormatting sqref="K120">
    <cfRule type="cellIs" dxfId="1022" priority="936" operator="equal">
      <formula>"Rara vez"</formula>
    </cfRule>
  </conditionalFormatting>
  <conditionalFormatting sqref="AJ120">
    <cfRule type="cellIs" dxfId="1021" priority="937" operator="equal">
      <formula>"Extremo"</formula>
    </cfRule>
  </conditionalFormatting>
  <conditionalFormatting sqref="AJ120">
    <cfRule type="cellIs" dxfId="1020" priority="938" operator="equal">
      <formula>"Alto"</formula>
    </cfRule>
  </conditionalFormatting>
  <conditionalFormatting sqref="AJ120">
    <cfRule type="cellIs" dxfId="1019" priority="939" operator="equal">
      <formula>"Moderado"</formula>
    </cfRule>
  </conditionalFormatting>
  <conditionalFormatting sqref="AJ120">
    <cfRule type="cellIs" dxfId="1018" priority="940" operator="equal">
      <formula>"Bajo"</formula>
    </cfRule>
  </conditionalFormatting>
  <conditionalFormatting sqref="BH120">
    <cfRule type="cellIs" dxfId="1017" priority="941" operator="equal">
      <formula>"Muy Alta"</formula>
    </cfRule>
  </conditionalFormatting>
  <conditionalFormatting sqref="BH120">
    <cfRule type="cellIs" dxfId="1016" priority="942" operator="equal">
      <formula>"Alta"</formula>
    </cfRule>
  </conditionalFormatting>
  <conditionalFormatting sqref="BH120">
    <cfRule type="cellIs" dxfId="1015" priority="943" operator="equal">
      <formula>"Media"</formula>
    </cfRule>
  </conditionalFormatting>
  <conditionalFormatting sqref="BH120">
    <cfRule type="cellIs" dxfId="1014" priority="944" operator="equal">
      <formula>"Baja"</formula>
    </cfRule>
  </conditionalFormatting>
  <conditionalFormatting sqref="BH120">
    <cfRule type="cellIs" dxfId="1013" priority="945" operator="equal">
      <formula>"Muy Baja"</formula>
    </cfRule>
  </conditionalFormatting>
  <conditionalFormatting sqref="BK120">
    <cfRule type="cellIs" dxfId="1012" priority="946" operator="equal">
      <formula>"Catastrófico"</formula>
    </cfRule>
  </conditionalFormatting>
  <conditionalFormatting sqref="BK120">
    <cfRule type="cellIs" dxfId="1011" priority="947" operator="equal">
      <formula>"Mayor"</formula>
    </cfRule>
  </conditionalFormatting>
  <conditionalFormatting sqref="BK120">
    <cfRule type="cellIs" dxfId="1010" priority="948" operator="equal">
      <formula>"Moderado"</formula>
    </cfRule>
  </conditionalFormatting>
  <conditionalFormatting sqref="BK120">
    <cfRule type="cellIs" dxfId="1009" priority="949" operator="equal">
      <formula>"Menor"</formula>
    </cfRule>
  </conditionalFormatting>
  <conditionalFormatting sqref="BK120">
    <cfRule type="cellIs" dxfId="1008" priority="950" operator="equal">
      <formula>"Leve"</formula>
    </cfRule>
  </conditionalFormatting>
  <conditionalFormatting sqref="BM120">
    <cfRule type="cellIs" dxfId="1007" priority="951" operator="equal">
      <formula>"Extremo"</formula>
    </cfRule>
  </conditionalFormatting>
  <conditionalFormatting sqref="BM120">
    <cfRule type="cellIs" dxfId="1006" priority="952" operator="equal">
      <formula>"Alto"</formula>
    </cfRule>
  </conditionalFormatting>
  <conditionalFormatting sqref="BM120">
    <cfRule type="cellIs" dxfId="1005" priority="953" operator="equal">
      <formula>"Moderado"</formula>
    </cfRule>
  </conditionalFormatting>
  <conditionalFormatting sqref="BM120">
    <cfRule type="cellIs" dxfId="1004" priority="954" operator="equal">
      <formula>"Bajo"</formula>
    </cfRule>
  </conditionalFormatting>
  <conditionalFormatting sqref="AH120">
    <cfRule type="cellIs" dxfId="1003" priority="955" operator="equal">
      <formula>"Catastrófico"</formula>
    </cfRule>
  </conditionalFormatting>
  <conditionalFormatting sqref="AH120">
    <cfRule type="cellIs" dxfId="1002" priority="956" operator="equal">
      <formula>"Mayor"</formula>
    </cfRule>
  </conditionalFormatting>
  <conditionalFormatting sqref="AH120">
    <cfRule type="cellIs" dxfId="1001" priority="957" operator="equal">
      <formula>"Moderado"</formula>
    </cfRule>
  </conditionalFormatting>
  <conditionalFormatting sqref="AH120">
    <cfRule type="cellIs" dxfId="1000" priority="958" operator="equal">
      <formula>"Menor"</formula>
    </cfRule>
  </conditionalFormatting>
  <conditionalFormatting sqref="AH120">
    <cfRule type="cellIs" dxfId="999" priority="959" operator="equal">
      <formula>"Leve"</formula>
    </cfRule>
  </conditionalFormatting>
  <conditionalFormatting sqref="K120">
    <cfRule type="cellIs" dxfId="998" priority="960" operator="equal">
      <formula>"Muy Alta"</formula>
    </cfRule>
  </conditionalFormatting>
  <conditionalFormatting sqref="K120">
    <cfRule type="cellIs" dxfId="997" priority="961" operator="equal">
      <formula>"Alta"</formula>
    </cfRule>
  </conditionalFormatting>
  <conditionalFormatting sqref="K120">
    <cfRule type="cellIs" dxfId="996" priority="962" operator="equal">
      <formula>"Media"</formula>
    </cfRule>
  </conditionalFormatting>
  <conditionalFormatting sqref="K120">
    <cfRule type="cellIs" dxfId="995" priority="963" operator="equal">
      <formula>"Baja"</formula>
    </cfRule>
  </conditionalFormatting>
  <conditionalFormatting sqref="K120">
    <cfRule type="cellIs" dxfId="994" priority="964" operator="equal">
      <formula>"Muy Baja"</formula>
    </cfRule>
  </conditionalFormatting>
  <conditionalFormatting sqref="BI120">
    <cfRule type="cellIs" dxfId="993" priority="965" operator="equal">
      <formula>"Catastrófico"</formula>
    </cfRule>
  </conditionalFormatting>
  <conditionalFormatting sqref="BI120">
    <cfRule type="cellIs" dxfId="992" priority="966" operator="equal">
      <formula>"Mayor"</formula>
    </cfRule>
  </conditionalFormatting>
  <conditionalFormatting sqref="BI120">
    <cfRule type="cellIs" dxfId="991" priority="967" operator="equal">
      <formula>"Moderado"</formula>
    </cfRule>
  </conditionalFormatting>
  <conditionalFormatting sqref="BI120">
    <cfRule type="cellIs" dxfId="990" priority="968" operator="equal">
      <formula>"Menor"</formula>
    </cfRule>
  </conditionalFormatting>
  <conditionalFormatting sqref="BI120">
    <cfRule type="cellIs" dxfId="989" priority="969" operator="equal">
      <formula>"Leve"</formula>
    </cfRule>
  </conditionalFormatting>
  <conditionalFormatting sqref="AJ33">
    <cfRule type="cellIs" dxfId="988" priority="970" operator="equal">
      <formula>"Extremo"</formula>
    </cfRule>
  </conditionalFormatting>
  <conditionalFormatting sqref="AJ33">
    <cfRule type="cellIs" dxfId="987" priority="971" operator="equal">
      <formula>"Alto"</formula>
    </cfRule>
  </conditionalFormatting>
  <conditionalFormatting sqref="AJ33">
    <cfRule type="cellIs" dxfId="986" priority="972" operator="equal">
      <formula>"Moderado"</formula>
    </cfRule>
  </conditionalFormatting>
  <conditionalFormatting sqref="AJ33">
    <cfRule type="cellIs" dxfId="985" priority="973" operator="equal">
      <formula>"Bajo"</formula>
    </cfRule>
  </conditionalFormatting>
  <conditionalFormatting sqref="BH33">
    <cfRule type="cellIs" dxfId="984" priority="974" operator="equal">
      <formula>"Muy Alta"</formula>
    </cfRule>
  </conditionalFormatting>
  <conditionalFormatting sqref="BH33">
    <cfRule type="cellIs" dxfId="983" priority="975" operator="equal">
      <formula>"Alta"</formula>
    </cfRule>
  </conditionalFormatting>
  <conditionalFormatting sqref="BH33">
    <cfRule type="cellIs" dxfId="982" priority="976" operator="equal">
      <formula>"Media"</formula>
    </cfRule>
  </conditionalFormatting>
  <conditionalFormatting sqref="BH33">
    <cfRule type="cellIs" dxfId="981" priority="977" operator="equal">
      <formula>"Baja"</formula>
    </cfRule>
  </conditionalFormatting>
  <conditionalFormatting sqref="BH33">
    <cfRule type="cellIs" dxfId="980" priority="978" operator="equal">
      <formula>"Muy Baja"</formula>
    </cfRule>
  </conditionalFormatting>
  <conditionalFormatting sqref="BK33">
    <cfRule type="cellIs" dxfId="979" priority="979" operator="equal">
      <formula>"Catastrófico"</formula>
    </cfRule>
  </conditionalFormatting>
  <conditionalFormatting sqref="BK33">
    <cfRule type="cellIs" dxfId="978" priority="980" operator="equal">
      <formula>"Mayor"</formula>
    </cfRule>
  </conditionalFormatting>
  <conditionalFormatting sqref="BK33">
    <cfRule type="cellIs" dxfId="977" priority="981" operator="equal">
      <formula>"Moderado"</formula>
    </cfRule>
  </conditionalFormatting>
  <conditionalFormatting sqref="BK33">
    <cfRule type="cellIs" dxfId="976" priority="982" operator="equal">
      <formula>"Menor"</formula>
    </cfRule>
  </conditionalFormatting>
  <conditionalFormatting sqref="BK33">
    <cfRule type="cellIs" dxfId="975" priority="983" operator="equal">
      <formula>"Leve"</formula>
    </cfRule>
  </conditionalFormatting>
  <conditionalFormatting sqref="BM33">
    <cfRule type="cellIs" dxfId="974" priority="984" operator="equal">
      <formula>"Extremo"</formula>
    </cfRule>
  </conditionalFormatting>
  <conditionalFormatting sqref="BM33">
    <cfRule type="cellIs" dxfId="973" priority="985" operator="equal">
      <formula>"Alto"</formula>
    </cfRule>
  </conditionalFormatting>
  <conditionalFormatting sqref="BM33">
    <cfRule type="cellIs" dxfId="972" priority="986" operator="equal">
      <formula>"Moderado"</formula>
    </cfRule>
  </conditionalFormatting>
  <conditionalFormatting sqref="BM33">
    <cfRule type="cellIs" dxfId="971" priority="987" operator="equal">
      <formula>"Bajo"</formula>
    </cfRule>
  </conditionalFormatting>
  <conditionalFormatting sqref="AG33:AG38">
    <cfRule type="containsText" dxfId="970" priority="988" operator="containsText" text="❌">
      <formula>NOT(ISERROR(SEARCH(("❌"),(AG33))))</formula>
    </cfRule>
  </conditionalFormatting>
  <conditionalFormatting sqref="AH33">
    <cfRule type="cellIs" dxfId="969" priority="989" operator="equal">
      <formula>"Catastrófico"</formula>
    </cfRule>
  </conditionalFormatting>
  <conditionalFormatting sqref="AH33">
    <cfRule type="cellIs" dxfId="968" priority="990" operator="equal">
      <formula>"Mayor"</formula>
    </cfRule>
  </conditionalFormatting>
  <conditionalFormatting sqref="AH33">
    <cfRule type="cellIs" dxfId="967" priority="991" operator="equal">
      <formula>"Moderado"</formula>
    </cfRule>
  </conditionalFormatting>
  <conditionalFormatting sqref="AH33">
    <cfRule type="cellIs" dxfId="966" priority="992" operator="equal">
      <formula>"Menor"</formula>
    </cfRule>
  </conditionalFormatting>
  <conditionalFormatting sqref="AH33">
    <cfRule type="cellIs" dxfId="965" priority="993" operator="equal">
      <formula>"Leve"</formula>
    </cfRule>
  </conditionalFormatting>
  <conditionalFormatting sqref="K33">
    <cfRule type="cellIs" dxfId="964" priority="994" operator="equal">
      <formula>"Muy Alta"</formula>
    </cfRule>
  </conditionalFormatting>
  <conditionalFormatting sqref="K33">
    <cfRule type="cellIs" dxfId="963" priority="995" operator="equal">
      <formula>"Alta"</formula>
    </cfRule>
  </conditionalFormatting>
  <conditionalFormatting sqref="K33">
    <cfRule type="cellIs" dxfId="962" priority="996" operator="equal">
      <formula>"Media"</formula>
    </cfRule>
  </conditionalFormatting>
  <conditionalFormatting sqref="K33">
    <cfRule type="cellIs" dxfId="961" priority="997" operator="equal">
      <formula>"Baja"</formula>
    </cfRule>
  </conditionalFormatting>
  <conditionalFormatting sqref="K33">
    <cfRule type="cellIs" dxfId="960" priority="998" operator="equal">
      <formula>"Muy Baja"</formula>
    </cfRule>
  </conditionalFormatting>
  <conditionalFormatting sqref="BI15 BI21 BI27 BI33">
    <cfRule type="cellIs" dxfId="959" priority="999" operator="equal">
      <formula>"Catastrófico"</formula>
    </cfRule>
  </conditionalFormatting>
  <conditionalFormatting sqref="BI15 BI21 BI27 BI33">
    <cfRule type="cellIs" dxfId="958" priority="1000" operator="equal">
      <formula>"Mayor"</formula>
    </cfRule>
  </conditionalFormatting>
  <conditionalFormatting sqref="BI15 BI21 BI27 BI33">
    <cfRule type="cellIs" dxfId="957" priority="1001" operator="equal">
      <formula>"Moderado"</formula>
    </cfRule>
  </conditionalFormatting>
  <conditionalFormatting sqref="BI15 BI21 BI27 BI33">
    <cfRule type="cellIs" dxfId="956" priority="1002" operator="equal">
      <formula>"Menor"</formula>
    </cfRule>
  </conditionalFormatting>
  <conditionalFormatting sqref="BI15 BI21 BI27 BI33">
    <cfRule type="cellIs" dxfId="955" priority="1003" operator="equal">
      <formula>"Leve"</formula>
    </cfRule>
  </conditionalFormatting>
  <conditionalFormatting sqref="BM33:BM38">
    <cfRule type="cellIs" dxfId="954" priority="1004" operator="equal">
      <formula>"Extremo"</formula>
    </cfRule>
  </conditionalFormatting>
  <conditionalFormatting sqref="BM33:BM38">
    <cfRule type="cellIs" dxfId="953" priority="1005" operator="equal">
      <formula>"Extremo"</formula>
    </cfRule>
  </conditionalFormatting>
  <conditionalFormatting sqref="BM33:BM38">
    <cfRule type="cellIs" dxfId="952" priority="1006" operator="equal">
      <formula>"Alta"</formula>
    </cfRule>
  </conditionalFormatting>
  <conditionalFormatting sqref="K33:K38 BI15:BI38">
    <cfRule type="cellIs" dxfId="951" priority="1007" operator="equal">
      <formula>"Casi Seguro"</formula>
    </cfRule>
  </conditionalFormatting>
  <conditionalFormatting sqref="K33:K38">
    <cfRule type="cellIs" dxfId="950" priority="1008" operator="equal">
      <formula>"Probable"</formula>
    </cfRule>
  </conditionalFormatting>
  <conditionalFormatting sqref="K33:K38 BI15:BI38">
    <cfRule type="cellIs" dxfId="949" priority="1009" operator="equal">
      <formula>"Posible"</formula>
    </cfRule>
  </conditionalFormatting>
  <conditionalFormatting sqref="K33:K38">
    <cfRule type="cellIs" dxfId="948" priority="1010" operator="equal">
      <formula>"Rara vez"</formula>
    </cfRule>
  </conditionalFormatting>
  <conditionalFormatting sqref="K33:K38">
    <cfRule type="cellIs" dxfId="947" priority="1011" operator="equal">
      <formula>"Improbable"</formula>
    </cfRule>
  </conditionalFormatting>
  <conditionalFormatting sqref="K33:K38">
    <cfRule type="cellIs" dxfId="946" priority="1012" operator="equal">
      <formula>"Rara vez"</formula>
    </cfRule>
  </conditionalFormatting>
  <conditionalFormatting sqref="BI15:BI38">
    <cfRule type="cellIs" dxfId="945" priority="1013" operator="equal">
      <formula>"Probable"</formula>
    </cfRule>
  </conditionalFormatting>
  <conditionalFormatting sqref="BI15:BI38">
    <cfRule type="cellIs" dxfId="944" priority="1014" operator="equal">
      <formula>"Improbable"</formula>
    </cfRule>
  </conditionalFormatting>
  <conditionalFormatting sqref="BI15:BI38">
    <cfRule type="cellIs" dxfId="943" priority="1015" operator="equal">
      <formula>"Rara vez"</formula>
    </cfRule>
  </conditionalFormatting>
  <conditionalFormatting sqref="AJ33:AJ38">
    <cfRule type="cellIs" dxfId="942" priority="1016" operator="equal">
      <formula>"Moderada"</formula>
    </cfRule>
  </conditionalFormatting>
  <conditionalFormatting sqref="AJ33:AJ38">
    <cfRule type="cellIs" dxfId="941" priority="1017" operator="equal">
      <formula>"Alta"</formula>
    </cfRule>
  </conditionalFormatting>
  <conditionalFormatting sqref="AJ33:AJ38">
    <cfRule type="cellIs" dxfId="940" priority="1018" operator="equal">
      <formula>"Extrema"</formula>
    </cfRule>
  </conditionalFormatting>
  <conditionalFormatting sqref="BI15 BI21 BI27 BI33">
    <cfRule type="cellIs" dxfId="939" priority="1019" operator="equal">
      <formula>"Catastrófico"</formula>
    </cfRule>
  </conditionalFormatting>
  <conditionalFormatting sqref="BI15 BI21 BI27 BI33">
    <cfRule type="cellIs" dxfId="938" priority="1020" operator="equal">
      <formula>"Mayor"</formula>
    </cfRule>
  </conditionalFormatting>
  <conditionalFormatting sqref="BI15 BI21 BI27 BI33">
    <cfRule type="cellIs" dxfId="937" priority="1021" operator="equal">
      <formula>"Moderado"</formula>
    </cfRule>
  </conditionalFormatting>
  <conditionalFormatting sqref="BI15 BI21 BI27 BI33">
    <cfRule type="cellIs" dxfId="936" priority="1022" operator="equal">
      <formula>"Menor"</formula>
    </cfRule>
  </conditionalFormatting>
  <conditionalFormatting sqref="BI15 BI21 BI27 BI33">
    <cfRule type="cellIs" dxfId="935" priority="1023" operator="equal">
      <formula>"Leve"</formula>
    </cfRule>
  </conditionalFormatting>
  <conditionalFormatting sqref="BI15 BI21 BI27 BI33">
    <cfRule type="cellIs" dxfId="934" priority="1024" operator="equal">
      <formula>"Casi Seguro"</formula>
    </cfRule>
  </conditionalFormatting>
  <conditionalFormatting sqref="BI15 BI21 BI27 BI33">
    <cfRule type="cellIs" dxfId="933" priority="1025" operator="equal">
      <formula>"Probable"</formula>
    </cfRule>
  </conditionalFormatting>
  <conditionalFormatting sqref="BI15 BI21 BI27 BI33">
    <cfRule type="cellIs" dxfId="932" priority="1026" operator="equal">
      <formula>"Posible"</formula>
    </cfRule>
  </conditionalFormatting>
  <conditionalFormatting sqref="BI15 BI21 BI27 BI33">
    <cfRule type="cellIs" dxfId="931" priority="1027" operator="equal">
      <formula>"Improbable"</formula>
    </cfRule>
  </conditionalFormatting>
  <conditionalFormatting sqref="BI15 BI21 BI27 BI33">
    <cfRule type="cellIs" dxfId="930" priority="1028" operator="equal">
      <formula>"Rara vez"</formula>
    </cfRule>
  </conditionalFormatting>
  <conditionalFormatting sqref="AJ45">
    <cfRule type="cellIs" dxfId="929" priority="1029" operator="equal">
      <formula>"Extremo"</formula>
    </cfRule>
  </conditionalFormatting>
  <conditionalFormatting sqref="AJ45">
    <cfRule type="cellIs" dxfId="928" priority="1030" operator="equal">
      <formula>"Alto"</formula>
    </cfRule>
  </conditionalFormatting>
  <conditionalFormatting sqref="AJ45">
    <cfRule type="cellIs" dxfId="927" priority="1031" operator="equal">
      <formula>"Moderado"</formula>
    </cfRule>
  </conditionalFormatting>
  <conditionalFormatting sqref="AJ45">
    <cfRule type="cellIs" dxfId="926" priority="1032" operator="equal">
      <formula>"Bajo"</formula>
    </cfRule>
  </conditionalFormatting>
  <conditionalFormatting sqref="BH45">
    <cfRule type="cellIs" dxfId="925" priority="1033" operator="equal">
      <formula>"Muy Alta"</formula>
    </cfRule>
  </conditionalFormatting>
  <conditionalFormatting sqref="BH45">
    <cfRule type="cellIs" dxfId="924" priority="1034" operator="equal">
      <formula>"Alta"</formula>
    </cfRule>
  </conditionalFormatting>
  <conditionalFormatting sqref="BH45">
    <cfRule type="cellIs" dxfId="923" priority="1035" operator="equal">
      <formula>"Media"</formula>
    </cfRule>
  </conditionalFormatting>
  <conditionalFormatting sqref="BH45">
    <cfRule type="cellIs" dxfId="922" priority="1036" operator="equal">
      <formula>"Baja"</formula>
    </cfRule>
  </conditionalFormatting>
  <conditionalFormatting sqref="BH45">
    <cfRule type="cellIs" dxfId="921" priority="1037" operator="equal">
      <formula>"Muy Baja"</formula>
    </cfRule>
  </conditionalFormatting>
  <conditionalFormatting sqref="BK45">
    <cfRule type="cellIs" dxfId="920" priority="1038" operator="equal">
      <formula>"Catastrófico"</formula>
    </cfRule>
  </conditionalFormatting>
  <conditionalFormatting sqref="BK45">
    <cfRule type="cellIs" dxfId="919" priority="1039" operator="equal">
      <formula>"Mayor"</formula>
    </cfRule>
  </conditionalFormatting>
  <conditionalFormatting sqref="BK45">
    <cfRule type="cellIs" dxfId="918" priority="1040" operator="equal">
      <formula>"Moderado"</formula>
    </cfRule>
  </conditionalFormatting>
  <conditionalFormatting sqref="BK45">
    <cfRule type="cellIs" dxfId="917" priority="1041" operator="equal">
      <formula>"Menor"</formula>
    </cfRule>
  </conditionalFormatting>
  <conditionalFormatting sqref="BK45">
    <cfRule type="cellIs" dxfId="916" priority="1042" operator="equal">
      <formula>"Leve"</formula>
    </cfRule>
  </conditionalFormatting>
  <conditionalFormatting sqref="BM45">
    <cfRule type="cellIs" dxfId="915" priority="1043" operator="equal">
      <formula>"Extremo"</formula>
    </cfRule>
  </conditionalFormatting>
  <conditionalFormatting sqref="BM45">
    <cfRule type="cellIs" dxfId="914" priority="1044" operator="equal">
      <formula>"Alto"</formula>
    </cfRule>
  </conditionalFormatting>
  <conditionalFormatting sqref="BM45">
    <cfRule type="cellIs" dxfId="913" priority="1045" operator="equal">
      <formula>"Moderado"</formula>
    </cfRule>
  </conditionalFormatting>
  <conditionalFormatting sqref="BM45">
    <cfRule type="cellIs" dxfId="912" priority="1046" operator="equal">
      <formula>"Bajo"</formula>
    </cfRule>
  </conditionalFormatting>
  <conditionalFormatting sqref="AG45:AG50">
    <cfRule type="containsText" dxfId="911" priority="1047" operator="containsText" text="❌">
      <formula>NOT(ISERROR(SEARCH(("❌"),(AG45))))</formula>
    </cfRule>
  </conditionalFormatting>
  <conditionalFormatting sqref="AH45">
    <cfRule type="cellIs" dxfId="910" priority="1048" operator="equal">
      <formula>"Catastrófico"</formula>
    </cfRule>
  </conditionalFormatting>
  <conditionalFormatting sqref="AH45">
    <cfRule type="cellIs" dxfId="909" priority="1049" operator="equal">
      <formula>"Mayor"</formula>
    </cfRule>
  </conditionalFormatting>
  <conditionalFormatting sqref="AH45">
    <cfRule type="cellIs" dxfId="908" priority="1050" operator="equal">
      <formula>"Moderado"</formula>
    </cfRule>
  </conditionalFormatting>
  <conditionalFormatting sqref="AH45">
    <cfRule type="cellIs" dxfId="907" priority="1051" operator="equal">
      <formula>"Menor"</formula>
    </cfRule>
  </conditionalFormatting>
  <conditionalFormatting sqref="AH45">
    <cfRule type="cellIs" dxfId="906" priority="1052" operator="equal">
      <formula>"Leve"</formula>
    </cfRule>
  </conditionalFormatting>
  <conditionalFormatting sqref="K45">
    <cfRule type="cellIs" dxfId="905" priority="1053" operator="equal">
      <formula>"Muy Alta"</formula>
    </cfRule>
  </conditionalFormatting>
  <conditionalFormatting sqref="K45">
    <cfRule type="cellIs" dxfId="904" priority="1054" operator="equal">
      <formula>"Alta"</formula>
    </cfRule>
  </conditionalFormatting>
  <conditionalFormatting sqref="K45">
    <cfRule type="cellIs" dxfId="903" priority="1055" operator="equal">
      <formula>"Media"</formula>
    </cfRule>
  </conditionalFormatting>
  <conditionalFormatting sqref="K45">
    <cfRule type="cellIs" dxfId="902" priority="1056" operator="equal">
      <formula>"Baja"</formula>
    </cfRule>
  </conditionalFormatting>
  <conditionalFormatting sqref="K45">
    <cfRule type="cellIs" dxfId="901" priority="1057" operator="equal">
      <formula>"Muy Baja"</formula>
    </cfRule>
  </conditionalFormatting>
  <conditionalFormatting sqref="BI45">
    <cfRule type="cellIs" dxfId="900" priority="1058" operator="equal">
      <formula>"Catastrófico"</formula>
    </cfRule>
  </conditionalFormatting>
  <conditionalFormatting sqref="BI45">
    <cfRule type="cellIs" dxfId="899" priority="1059" operator="equal">
      <formula>"Mayor"</formula>
    </cfRule>
  </conditionalFormatting>
  <conditionalFormatting sqref="BI45">
    <cfRule type="cellIs" dxfId="898" priority="1060" operator="equal">
      <formula>"Moderado"</formula>
    </cfRule>
  </conditionalFormatting>
  <conditionalFormatting sqref="BI45">
    <cfRule type="cellIs" dxfId="897" priority="1061" operator="equal">
      <formula>"Menor"</formula>
    </cfRule>
  </conditionalFormatting>
  <conditionalFormatting sqref="BI45">
    <cfRule type="cellIs" dxfId="896" priority="1062" operator="equal">
      <formula>"Leve"</formula>
    </cfRule>
  </conditionalFormatting>
  <conditionalFormatting sqref="BM45:BM50">
    <cfRule type="cellIs" dxfId="895" priority="1063" operator="equal">
      <formula>"Extremo"</formula>
    </cfRule>
  </conditionalFormatting>
  <conditionalFormatting sqref="BM45:BM50">
    <cfRule type="cellIs" dxfId="894" priority="1064" operator="equal">
      <formula>"Extremo"</formula>
    </cfRule>
  </conditionalFormatting>
  <conditionalFormatting sqref="BM45:BM50">
    <cfRule type="cellIs" dxfId="893" priority="1065" operator="equal">
      <formula>"Alta"</formula>
    </cfRule>
  </conditionalFormatting>
  <conditionalFormatting sqref="K45:K50">
    <cfRule type="cellIs" dxfId="892" priority="1066" operator="equal">
      <formula>"Casi Seguro"</formula>
    </cfRule>
  </conditionalFormatting>
  <conditionalFormatting sqref="K45:K50">
    <cfRule type="cellIs" dxfId="891" priority="1067" operator="equal">
      <formula>"Probable"</formula>
    </cfRule>
  </conditionalFormatting>
  <conditionalFormatting sqref="K45:K50">
    <cfRule type="cellIs" dxfId="890" priority="1068" operator="equal">
      <formula>"Posible"</formula>
    </cfRule>
  </conditionalFormatting>
  <conditionalFormatting sqref="K45:K50">
    <cfRule type="cellIs" dxfId="889" priority="1069" operator="equal">
      <formula>"Rara vez"</formula>
    </cfRule>
  </conditionalFormatting>
  <conditionalFormatting sqref="K45:K50">
    <cfRule type="cellIs" dxfId="888" priority="1070" operator="equal">
      <formula>"Improbable"</formula>
    </cfRule>
  </conditionalFormatting>
  <conditionalFormatting sqref="K45:K50">
    <cfRule type="cellIs" dxfId="887" priority="1071" operator="equal">
      <formula>"Rara vez"</formula>
    </cfRule>
  </conditionalFormatting>
  <conditionalFormatting sqref="BI45:BI50">
    <cfRule type="cellIs" dxfId="886" priority="1072" operator="equal">
      <formula>"Casi Seguro"</formula>
    </cfRule>
  </conditionalFormatting>
  <conditionalFormatting sqref="BI45:BI50">
    <cfRule type="cellIs" dxfId="885" priority="1073" operator="equal">
      <formula>"Probable"</formula>
    </cfRule>
  </conditionalFormatting>
  <conditionalFormatting sqref="BI45:BI50">
    <cfRule type="cellIs" dxfId="884" priority="1074" operator="equal">
      <formula>"Posible"</formula>
    </cfRule>
  </conditionalFormatting>
  <conditionalFormatting sqref="BI45:BI50">
    <cfRule type="cellIs" dxfId="883" priority="1075" operator="equal">
      <formula>"Improbable"</formula>
    </cfRule>
  </conditionalFormatting>
  <conditionalFormatting sqref="BI45:BI50">
    <cfRule type="cellIs" dxfId="882" priority="1076" operator="equal">
      <formula>"Rara vez"</formula>
    </cfRule>
  </conditionalFormatting>
  <conditionalFormatting sqref="AJ45:AJ50">
    <cfRule type="cellIs" dxfId="881" priority="1077" operator="equal">
      <formula>"Moderada"</formula>
    </cfRule>
  </conditionalFormatting>
  <conditionalFormatting sqref="AJ45:AJ50">
    <cfRule type="cellIs" dxfId="880" priority="1078" operator="equal">
      <formula>"Alta"</formula>
    </cfRule>
  </conditionalFormatting>
  <conditionalFormatting sqref="AJ45:AJ50">
    <cfRule type="cellIs" dxfId="879" priority="1079" operator="equal">
      <formula>"Extrema"</formula>
    </cfRule>
  </conditionalFormatting>
  <conditionalFormatting sqref="BI45">
    <cfRule type="cellIs" dxfId="878" priority="1080" operator="equal">
      <formula>"Catastrófico"</formula>
    </cfRule>
  </conditionalFormatting>
  <conditionalFormatting sqref="BI45">
    <cfRule type="cellIs" dxfId="877" priority="1081" operator="equal">
      <formula>"Mayor"</formula>
    </cfRule>
  </conditionalFormatting>
  <conditionalFormatting sqref="BI45">
    <cfRule type="cellIs" dxfId="876" priority="1082" operator="equal">
      <formula>"Moderado"</formula>
    </cfRule>
  </conditionalFormatting>
  <conditionalFormatting sqref="BI45">
    <cfRule type="cellIs" dxfId="875" priority="1083" operator="equal">
      <formula>"Menor"</formula>
    </cfRule>
  </conditionalFormatting>
  <conditionalFormatting sqref="BI45">
    <cfRule type="cellIs" dxfId="874" priority="1084" operator="equal">
      <formula>"Leve"</formula>
    </cfRule>
  </conditionalFormatting>
  <conditionalFormatting sqref="BI45">
    <cfRule type="cellIs" dxfId="873" priority="1085" operator="equal">
      <formula>"Casi Seguro"</formula>
    </cfRule>
  </conditionalFormatting>
  <conditionalFormatting sqref="BI45">
    <cfRule type="cellIs" dxfId="872" priority="1086" operator="equal">
      <formula>"Probable"</formula>
    </cfRule>
  </conditionalFormatting>
  <conditionalFormatting sqref="BI45">
    <cfRule type="cellIs" dxfId="871" priority="1087" operator="equal">
      <formula>"Posible"</formula>
    </cfRule>
  </conditionalFormatting>
  <conditionalFormatting sqref="BI45">
    <cfRule type="cellIs" dxfId="870" priority="1088" operator="equal">
      <formula>"Improbable"</formula>
    </cfRule>
  </conditionalFormatting>
  <conditionalFormatting sqref="BI45">
    <cfRule type="cellIs" dxfId="869" priority="1089" operator="equal">
      <formula>"Rara vez"</formula>
    </cfRule>
  </conditionalFormatting>
  <conditionalFormatting sqref="AJ57">
    <cfRule type="cellIs" dxfId="868" priority="1090" operator="equal">
      <formula>"Extremo"</formula>
    </cfRule>
  </conditionalFormatting>
  <conditionalFormatting sqref="AJ57">
    <cfRule type="cellIs" dxfId="867" priority="1091" operator="equal">
      <formula>"Alto"</formula>
    </cfRule>
  </conditionalFormatting>
  <conditionalFormatting sqref="AJ57">
    <cfRule type="cellIs" dxfId="866" priority="1092" operator="equal">
      <formula>"Moderado"</formula>
    </cfRule>
  </conditionalFormatting>
  <conditionalFormatting sqref="AJ57">
    <cfRule type="cellIs" dxfId="865" priority="1093" operator="equal">
      <formula>"Bajo"</formula>
    </cfRule>
  </conditionalFormatting>
  <conditionalFormatting sqref="BH57">
    <cfRule type="cellIs" dxfId="864" priority="1094" operator="equal">
      <formula>"Muy Alta"</formula>
    </cfRule>
  </conditionalFormatting>
  <conditionalFormatting sqref="BH57">
    <cfRule type="cellIs" dxfId="863" priority="1095" operator="equal">
      <formula>"Alta"</formula>
    </cfRule>
  </conditionalFormatting>
  <conditionalFormatting sqref="BH57">
    <cfRule type="cellIs" dxfId="862" priority="1096" operator="equal">
      <formula>"Media"</formula>
    </cfRule>
  </conditionalFormatting>
  <conditionalFormatting sqref="BH57">
    <cfRule type="cellIs" dxfId="861" priority="1097" operator="equal">
      <formula>"Baja"</formula>
    </cfRule>
  </conditionalFormatting>
  <conditionalFormatting sqref="BH57">
    <cfRule type="cellIs" dxfId="860" priority="1098" operator="equal">
      <formula>"Muy Baja"</formula>
    </cfRule>
  </conditionalFormatting>
  <conditionalFormatting sqref="BK57">
    <cfRule type="cellIs" dxfId="859" priority="1099" operator="equal">
      <formula>"Catastrófico"</formula>
    </cfRule>
  </conditionalFormatting>
  <conditionalFormatting sqref="BK57">
    <cfRule type="cellIs" dxfId="858" priority="1100" operator="equal">
      <formula>"Mayor"</formula>
    </cfRule>
  </conditionalFormatting>
  <conditionalFormatting sqref="BK57">
    <cfRule type="cellIs" dxfId="857" priority="1101" operator="equal">
      <formula>"Moderado"</formula>
    </cfRule>
  </conditionalFormatting>
  <conditionalFormatting sqref="BK57">
    <cfRule type="cellIs" dxfId="856" priority="1102" operator="equal">
      <formula>"Menor"</formula>
    </cfRule>
  </conditionalFormatting>
  <conditionalFormatting sqref="BK57">
    <cfRule type="cellIs" dxfId="855" priority="1103" operator="equal">
      <formula>"Leve"</formula>
    </cfRule>
  </conditionalFormatting>
  <conditionalFormatting sqref="BM57">
    <cfRule type="cellIs" dxfId="854" priority="1104" operator="equal">
      <formula>"Extremo"</formula>
    </cfRule>
  </conditionalFormatting>
  <conditionalFormatting sqref="BM57">
    <cfRule type="cellIs" dxfId="853" priority="1105" operator="equal">
      <formula>"Alto"</formula>
    </cfRule>
  </conditionalFormatting>
  <conditionalFormatting sqref="BM57">
    <cfRule type="cellIs" dxfId="852" priority="1106" operator="equal">
      <formula>"Moderado"</formula>
    </cfRule>
  </conditionalFormatting>
  <conditionalFormatting sqref="BM57">
    <cfRule type="cellIs" dxfId="851" priority="1107" operator="equal">
      <formula>"Bajo"</formula>
    </cfRule>
  </conditionalFormatting>
  <conditionalFormatting sqref="AG57:AG62">
    <cfRule type="containsText" dxfId="850" priority="1108" operator="containsText" text="❌">
      <formula>NOT(ISERROR(SEARCH(("❌"),(AG57))))</formula>
    </cfRule>
  </conditionalFormatting>
  <conditionalFormatting sqref="AH57">
    <cfRule type="cellIs" dxfId="849" priority="1109" operator="equal">
      <formula>"Catastrófico"</formula>
    </cfRule>
  </conditionalFormatting>
  <conditionalFormatting sqref="AH57">
    <cfRule type="cellIs" dxfId="848" priority="1110" operator="equal">
      <formula>"Mayor"</formula>
    </cfRule>
  </conditionalFormatting>
  <conditionalFormatting sqref="AH57">
    <cfRule type="cellIs" dxfId="847" priority="1111" operator="equal">
      <formula>"Moderado"</formula>
    </cfRule>
  </conditionalFormatting>
  <conditionalFormatting sqref="AH57">
    <cfRule type="cellIs" dxfId="846" priority="1112" operator="equal">
      <formula>"Menor"</formula>
    </cfRule>
  </conditionalFormatting>
  <conditionalFormatting sqref="AH57">
    <cfRule type="cellIs" dxfId="845" priority="1113" operator="equal">
      <formula>"Leve"</formula>
    </cfRule>
  </conditionalFormatting>
  <conditionalFormatting sqref="K57">
    <cfRule type="cellIs" dxfId="844" priority="1114" operator="equal">
      <formula>"Muy Alta"</formula>
    </cfRule>
  </conditionalFormatting>
  <conditionalFormatting sqref="K57">
    <cfRule type="cellIs" dxfId="843" priority="1115" operator="equal">
      <formula>"Alta"</formula>
    </cfRule>
  </conditionalFormatting>
  <conditionalFormatting sqref="K57">
    <cfRule type="cellIs" dxfId="842" priority="1116" operator="equal">
      <formula>"Media"</formula>
    </cfRule>
  </conditionalFormatting>
  <conditionalFormatting sqref="K57">
    <cfRule type="cellIs" dxfId="841" priority="1117" operator="equal">
      <formula>"Baja"</formula>
    </cfRule>
  </conditionalFormatting>
  <conditionalFormatting sqref="K57">
    <cfRule type="cellIs" dxfId="840" priority="1118" operator="equal">
      <formula>"Muy Baja"</formula>
    </cfRule>
  </conditionalFormatting>
  <conditionalFormatting sqref="BI57">
    <cfRule type="cellIs" dxfId="839" priority="1119" operator="equal">
      <formula>"Catastrófico"</formula>
    </cfRule>
  </conditionalFormatting>
  <conditionalFormatting sqref="BI57">
    <cfRule type="cellIs" dxfId="838" priority="1120" operator="equal">
      <formula>"Mayor"</formula>
    </cfRule>
  </conditionalFormatting>
  <conditionalFormatting sqref="BI57">
    <cfRule type="cellIs" dxfId="837" priority="1121" operator="equal">
      <formula>"Moderado"</formula>
    </cfRule>
  </conditionalFormatting>
  <conditionalFormatting sqref="BI57">
    <cfRule type="cellIs" dxfId="836" priority="1122" operator="equal">
      <formula>"Menor"</formula>
    </cfRule>
  </conditionalFormatting>
  <conditionalFormatting sqref="BI57">
    <cfRule type="cellIs" dxfId="835" priority="1123" operator="equal">
      <formula>"Leve"</formula>
    </cfRule>
  </conditionalFormatting>
  <conditionalFormatting sqref="BM57:BM62">
    <cfRule type="cellIs" dxfId="834" priority="1124" operator="equal">
      <formula>"Extremo"</formula>
    </cfRule>
  </conditionalFormatting>
  <conditionalFormatting sqref="BM57:BM62">
    <cfRule type="cellIs" dxfId="833" priority="1125" operator="equal">
      <formula>"Extremo"</formula>
    </cfRule>
  </conditionalFormatting>
  <conditionalFormatting sqref="BM57:BM62">
    <cfRule type="cellIs" dxfId="832" priority="1126" operator="equal">
      <formula>"Alta"</formula>
    </cfRule>
  </conditionalFormatting>
  <conditionalFormatting sqref="K57:K62 BI57:BI62">
    <cfRule type="cellIs" dxfId="831" priority="1127" operator="equal">
      <formula>"Casi Seguro"</formula>
    </cfRule>
  </conditionalFormatting>
  <conditionalFormatting sqref="K57:K62">
    <cfRule type="cellIs" dxfId="830" priority="1128" operator="equal">
      <formula>"Probable"</formula>
    </cfRule>
  </conditionalFormatting>
  <conditionalFormatting sqref="K57:K62 BI57:BI62">
    <cfRule type="cellIs" dxfId="829" priority="1129" operator="equal">
      <formula>"Posible"</formula>
    </cfRule>
  </conditionalFormatting>
  <conditionalFormatting sqref="K57:K62">
    <cfRule type="cellIs" dxfId="828" priority="1130" operator="equal">
      <formula>"Rara vez"</formula>
    </cfRule>
  </conditionalFormatting>
  <conditionalFormatting sqref="K57:K62">
    <cfRule type="cellIs" dxfId="827" priority="1131" operator="equal">
      <formula>"Improbable"</formula>
    </cfRule>
  </conditionalFormatting>
  <conditionalFormatting sqref="K57:K62">
    <cfRule type="cellIs" dxfId="826" priority="1132" operator="equal">
      <formula>"Rara vez"</formula>
    </cfRule>
  </conditionalFormatting>
  <conditionalFormatting sqref="BI57:BI62">
    <cfRule type="cellIs" dxfId="825" priority="1133" operator="equal">
      <formula>"Probable"</formula>
    </cfRule>
  </conditionalFormatting>
  <conditionalFormatting sqref="BI57:BI62">
    <cfRule type="cellIs" dxfId="824" priority="1134" operator="equal">
      <formula>"Improbable"</formula>
    </cfRule>
  </conditionalFormatting>
  <conditionalFormatting sqref="BI57:BI62">
    <cfRule type="cellIs" dxfId="823" priority="1135" operator="equal">
      <formula>"Rara vez"</formula>
    </cfRule>
  </conditionalFormatting>
  <conditionalFormatting sqref="AJ57:AJ62">
    <cfRule type="cellIs" dxfId="822" priority="1136" operator="equal">
      <formula>"Moderada"</formula>
    </cfRule>
  </conditionalFormatting>
  <conditionalFormatting sqref="AJ57:AJ62">
    <cfRule type="cellIs" dxfId="821" priority="1137" operator="equal">
      <formula>"Alta"</formula>
    </cfRule>
  </conditionalFormatting>
  <conditionalFormatting sqref="AJ57:AJ62">
    <cfRule type="cellIs" dxfId="820" priority="1138" operator="equal">
      <formula>"Extrema"</formula>
    </cfRule>
  </conditionalFormatting>
  <conditionalFormatting sqref="BI57">
    <cfRule type="cellIs" dxfId="819" priority="1139" operator="equal">
      <formula>"Catastrófico"</formula>
    </cfRule>
  </conditionalFormatting>
  <conditionalFormatting sqref="BI57">
    <cfRule type="cellIs" dxfId="818" priority="1140" operator="equal">
      <formula>"Mayor"</formula>
    </cfRule>
  </conditionalFormatting>
  <conditionalFormatting sqref="BI57">
    <cfRule type="cellIs" dxfId="817" priority="1141" operator="equal">
      <formula>"Moderado"</formula>
    </cfRule>
  </conditionalFormatting>
  <conditionalFormatting sqref="BI57">
    <cfRule type="cellIs" dxfId="816" priority="1142" operator="equal">
      <formula>"Menor"</formula>
    </cfRule>
  </conditionalFormatting>
  <conditionalFormatting sqref="BI57">
    <cfRule type="cellIs" dxfId="815" priority="1143" operator="equal">
      <formula>"Leve"</formula>
    </cfRule>
  </conditionalFormatting>
  <conditionalFormatting sqref="BI57">
    <cfRule type="cellIs" dxfId="814" priority="1144" operator="equal">
      <formula>"Casi Seguro"</formula>
    </cfRule>
  </conditionalFormatting>
  <conditionalFormatting sqref="BI57">
    <cfRule type="cellIs" dxfId="813" priority="1145" operator="equal">
      <formula>"Probable"</formula>
    </cfRule>
  </conditionalFormatting>
  <conditionalFormatting sqref="BI57">
    <cfRule type="cellIs" dxfId="812" priority="1146" operator="equal">
      <formula>"Posible"</formula>
    </cfRule>
  </conditionalFormatting>
  <conditionalFormatting sqref="BI57">
    <cfRule type="cellIs" dxfId="811" priority="1147" operator="equal">
      <formula>"Improbable"</formula>
    </cfRule>
  </conditionalFormatting>
  <conditionalFormatting sqref="BI57">
    <cfRule type="cellIs" dxfId="810" priority="1148" operator="equal">
      <formula>"Rara vez"</formula>
    </cfRule>
  </conditionalFormatting>
  <conditionalFormatting sqref="AJ9 AJ15">
    <cfRule type="cellIs" dxfId="809" priority="1149" operator="equal">
      <formula>"Extremo"</formula>
    </cfRule>
  </conditionalFormatting>
  <conditionalFormatting sqref="AJ9 AJ15">
    <cfRule type="cellIs" dxfId="808" priority="1150" operator="equal">
      <formula>"Alto"</formula>
    </cfRule>
  </conditionalFormatting>
  <conditionalFormatting sqref="AJ9 AJ15">
    <cfRule type="cellIs" dxfId="807" priority="1151" operator="equal">
      <formula>"Moderado"</formula>
    </cfRule>
  </conditionalFormatting>
  <conditionalFormatting sqref="AJ9 AJ15">
    <cfRule type="cellIs" dxfId="806" priority="1152" operator="equal">
      <formula>"Bajo"</formula>
    </cfRule>
  </conditionalFormatting>
  <conditionalFormatting sqref="BH9 BH15">
    <cfRule type="cellIs" dxfId="805" priority="1153" operator="equal">
      <formula>"Muy Alta"</formula>
    </cfRule>
  </conditionalFormatting>
  <conditionalFormatting sqref="BH9 BH15">
    <cfRule type="cellIs" dxfId="804" priority="1154" operator="equal">
      <formula>"Alta"</formula>
    </cfRule>
  </conditionalFormatting>
  <conditionalFormatting sqref="BH9 BH15">
    <cfRule type="cellIs" dxfId="803" priority="1155" operator="equal">
      <formula>"Media"</formula>
    </cfRule>
  </conditionalFormatting>
  <conditionalFormatting sqref="BH9 BH15">
    <cfRule type="cellIs" dxfId="802" priority="1156" operator="equal">
      <formula>"Baja"</formula>
    </cfRule>
  </conditionalFormatting>
  <conditionalFormatting sqref="BH9 BH15">
    <cfRule type="cellIs" dxfId="801" priority="1157" operator="equal">
      <formula>"Muy Baja"</formula>
    </cfRule>
  </conditionalFormatting>
  <conditionalFormatting sqref="BK9 BK15">
    <cfRule type="cellIs" dxfId="800" priority="1158" operator="equal">
      <formula>"Catastrófico"</formula>
    </cfRule>
  </conditionalFormatting>
  <conditionalFormatting sqref="BK9 BK15">
    <cfRule type="cellIs" dxfId="799" priority="1159" operator="equal">
      <formula>"Mayor"</formula>
    </cfRule>
  </conditionalFormatting>
  <conditionalFormatting sqref="BK9 BK15">
    <cfRule type="cellIs" dxfId="798" priority="1160" operator="equal">
      <formula>"Moderado"</formula>
    </cfRule>
  </conditionalFormatting>
  <conditionalFormatting sqref="BK9 BK15">
    <cfRule type="cellIs" dxfId="797" priority="1161" operator="equal">
      <formula>"Menor"</formula>
    </cfRule>
  </conditionalFormatting>
  <conditionalFormatting sqref="BK9 BK15">
    <cfRule type="cellIs" dxfId="796" priority="1162" operator="equal">
      <formula>"Leve"</formula>
    </cfRule>
  </conditionalFormatting>
  <conditionalFormatting sqref="BM9 BM15">
    <cfRule type="cellIs" dxfId="795" priority="1163" operator="equal">
      <formula>"Extremo"</formula>
    </cfRule>
  </conditionalFormatting>
  <conditionalFormatting sqref="BM9 BM15">
    <cfRule type="cellIs" dxfId="794" priority="1164" operator="equal">
      <formula>"Alto"</formula>
    </cfRule>
  </conditionalFormatting>
  <conditionalFormatting sqref="BM9 BM15">
    <cfRule type="cellIs" dxfId="793" priority="1165" operator="equal">
      <formula>"Moderado"</formula>
    </cfRule>
  </conditionalFormatting>
  <conditionalFormatting sqref="BM9 BM15">
    <cfRule type="cellIs" dxfId="792" priority="1166" operator="equal">
      <formula>"Bajo"</formula>
    </cfRule>
  </conditionalFormatting>
  <conditionalFormatting sqref="AG9:AG20">
    <cfRule type="containsText" dxfId="791" priority="1167" operator="containsText" text="❌">
      <formula>NOT(ISERROR(SEARCH(("❌"),(AG9))))</formula>
    </cfRule>
  </conditionalFormatting>
  <conditionalFormatting sqref="AH15">
    <cfRule type="cellIs" dxfId="790" priority="1168" operator="equal">
      <formula>"Catastrófico"</formula>
    </cfRule>
  </conditionalFormatting>
  <conditionalFormatting sqref="AH15">
    <cfRule type="cellIs" dxfId="789" priority="1169" operator="equal">
      <formula>"Mayor"</formula>
    </cfRule>
  </conditionalFormatting>
  <conditionalFormatting sqref="AH15">
    <cfRule type="cellIs" dxfId="788" priority="1170" operator="equal">
      <formula>"Moderado"</formula>
    </cfRule>
  </conditionalFormatting>
  <conditionalFormatting sqref="AH15">
    <cfRule type="cellIs" dxfId="787" priority="1171" operator="equal">
      <formula>"Menor"</formula>
    </cfRule>
  </conditionalFormatting>
  <conditionalFormatting sqref="AH15">
    <cfRule type="cellIs" dxfId="786" priority="1172" operator="equal">
      <formula>"Leve"</formula>
    </cfRule>
  </conditionalFormatting>
  <conditionalFormatting sqref="K9 K15">
    <cfRule type="cellIs" dxfId="785" priority="1173" operator="equal">
      <formula>"Muy Alta"</formula>
    </cfRule>
  </conditionalFormatting>
  <conditionalFormatting sqref="K9 K15">
    <cfRule type="cellIs" dxfId="784" priority="1174" operator="equal">
      <formula>"Alta"</formula>
    </cfRule>
  </conditionalFormatting>
  <conditionalFormatting sqref="K9 K15">
    <cfRule type="cellIs" dxfId="783" priority="1175" operator="equal">
      <formula>"Media"</formula>
    </cfRule>
  </conditionalFormatting>
  <conditionalFormatting sqref="K9 K15">
    <cfRule type="cellIs" dxfId="782" priority="1176" operator="equal">
      <formula>"Baja"</formula>
    </cfRule>
  </conditionalFormatting>
  <conditionalFormatting sqref="K9 K15">
    <cfRule type="cellIs" dxfId="781" priority="1177" operator="equal">
      <formula>"Muy Baja"</formula>
    </cfRule>
  </conditionalFormatting>
  <conditionalFormatting sqref="AH9">
    <cfRule type="cellIs" dxfId="780" priority="1178" operator="equal">
      <formula>"Catastrófico"</formula>
    </cfRule>
  </conditionalFormatting>
  <conditionalFormatting sqref="AH9">
    <cfRule type="cellIs" dxfId="779" priority="1179" operator="equal">
      <formula>"Mayor"</formula>
    </cfRule>
  </conditionalFormatting>
  <conditionalFormatting sqref="AH9">
    <cfRule type="cellIs" dxfId="778" priority="1180" operator="equal">
      <formula>"Moderado"</formula>
    </cfRule>
  </conditionalFormatting>
  <conditionalFormatting sqref="AH9">
    <cfRule type="cellIs" dxfId="777" priority="1181" operator="equal">
      <formula>"Menor"</formula>
    </cfRule>
  </conditionalFormatting>
  <conditionalFormatting sqref="AH9">
    <cfRule type="cellIs" dxfId="776" priority="1182" operator="equal">
      <formula>"Leve"</formula>
    </cfRule>
  </conditionalFormatting>
  <conditionalFormatting sqref="BI9">
    <cfRule type="cellIs" dxfId="775" priority="1183" operator="equal">
      <formula>"Catastrófico"</formula>
    </cfRule>
  </conditionalFormatting>
  <conditionalFormatting sqref="BI9">
    <cfRule type="cellIs" dxfId="774" priority="1184" operator="equal">
      <formula>"Mayor"</formula>
    </cfRule>
  </conditionalFormatting>
  <conditionalFormatting sqref="BI9">
    <cfRule type="cellIs" dxfId="773" priority="1185" operator="equal">
      <formula>"Moderado"</formula>
    </cfRule>
  </conditionalFormatting>
  <conditionalFormatting sqref="BI9">
    <cfRule type="cellIs" dxfId="772" priority="1186" operator="equal">
      <formula>"Menor"</formula>
    </cfRule>
  </conditionalFormatting>
  <conditionalFormatting sqref="BI9">
    <cfRule type="cellIs" dxfId="771" priority="1187" operator="equal">
      <formula>"Leve"</formula>
    </cfRule>
  </conditionalFormatting>
  <conditionalFormatting sqref="BM9:BM20">
    <cfRule type="cellIs" dxfId="770" priority="1188" operator="equal">
      <formula>"Extremo"</formula>
    </cfRule>
  </conditionalFormatting>
  <conditionalFormatting sqref="BM9:BM20">
    <cfRule type="cellIs" dxfId="769" priority="1189" operator="equal">
      <formula>"Extremo"</formula>
    </cfRule>
  </conditionalFormatting>
  <conditionalFormatting sqref="BM9:BM20">
    <cfRule type="cellIs" dxfId="768" priority="1190" operator="equal">
      <formula>"Alta"</formula>
    </cfRule>
  </conditionalFormatting>
  <conditionalFormatting sqref="K9:K20">
    <cfRule type="cellIs" dxfId="767" priority="1191" operator="equal">
      <formula>"Casi Seguro"</formula>
    </cfRule>
  </conditionalFormatting>
  <conditionalFormatting sqref="K9:K20">
    <cfRule type="cellIs" dxfId="766" priority="1192" operator="equal">
      <formula>"Probable"</formula>
    </cfRule>
  </conditionalFormatting>
  <conditionalFormatting sqref="K9:K20">
    <cfRule type="cellIs" dxfId="765" priority="1193" operator="equal">
      <formula>"Posible"</formula>
    </cfRule>
  </conditionalFormatting>
  <conditionalFormatting sqref="K9:K20">
    <cfRule type="cellIs" dxfId="764" priority="1194" operator="equal">
      <formula>"Rara vez"</formula>
    </cfRule>
  </conditionalFormatting>
  <conditionalFormatting sqref="K9:K20">
    <cfRule type="cellIs" dxfId="763" priority="1195" operator="equal">
      <formula>"Improbable"</formula>
    </cfRule>
  </conditionalFormatting>
  <conditionalFormatting sqref="K9:K20">
    <cfRule type="cellIs" dxfId="762" priority="1196" operator="equal">
      <formula>"Rara vez"</formula>
    </cfRule>
  </conditionalFormatting>
  <conditionalFormatting sqref="BI9:BI14">
    <cfRule type="cellIs" dxfId="761" priority="1197" operator="equal">
      <formula>"Casi Seguro"</formula>
    </cfRule>
  </conditionalFormatting>
  <conditionalFormatting sqref="BI9:BI14">
    <cfRule type="cellIs" dxfId="760" priority="1198" operator="equal">
      <formula>"Probable"</formula>
    </cfRule>
  </conditionalFormatting>
  <conditionalFormatting sqref="BI9:BI14">
    <cfRule type="cellIs" dxfId="759" priority="1199" operator="equal">
      <formula>"Posible"</formula>
    </cfRule>
  </conditionalFormatting>
  <conditionalFormatting sqref="BI9:BI14">
    <cfRule type="cellIs" dxfId="758" priority="1200" operator="equal">
      <formula>"Improbable"</formula>
    </cfRule>
  </conditionalFormatting>
  <conditionalFormatting sqref="BI9:BI14">
    <cfRule type="cellIs" dxfId="757" priority="1201" operator="equal">
      <formula>"Rara vez"</formula>
    </cfRule>
  </conditionalFormatting>
  <conditionalFormatting sqref="AJ9:AJ20">
    <cfRule type="cellIs" dxfId="756" priority="1202" operator="equal">
      <formula>"Moderada"</formula>
    </cfRule>
  </conditionalFormatting>
  <conditionalFormatting sqref="AJ9:AJ20">
    <cfRule type="cellIs" dxfId="755" priority="1203" operator="equal">
      <formula>"Alta"</formula>
    </cfRule>
  </conditionalFormatting>
  <conditionalFormatting sqref="AJ9:AJ20">
    <cfRule type="cellIs" dxfId="754" priority="1204" operator="equal">
      <formula>"Extrema"</formula>
    </cfRule>
  </conditionalFormatting>
  <conditionalFormatting sqref="BI9">
    <cfRule type="cellIs" dxfId="753" priority="1205" operator="equal">
      <formula>"Catastrófico"</formula>
    </cfRule>
  </conditionalFormatting>
  <conditionalFormatting sqref="BI9">
    <cfRule type="cellIs" dxfId="752" priority="1206" operator="equal">
      <formula>"Mayor"</formula>
    </cfRule>
  </conditionalFormatting>
  <conditionalFormatting sqref="BI9">
    <cfRule type="cellIs" dxfId="751" priority="1207" operator="equal">
      <formula>"Moderado"</formula>
    </cfRule>
  </conditionalFormatting>
  <conditionalFormatting sqref="BI9">
    <cfRule type="cellIs" dxfId="750" priority="1208" operator="equal">
      <formula>"Menor"</formula>
    </cfRule>
  </conditionalFormatting>
  <conditionalFormatting sqref="BI9">
    <cfRule type="cellIs" dxfId="749" priority="1209" operator="equal">
      <formula>"Leve"</formula>
    </cfRule>
  </conditionalFormatting>
  <conditionalFormatting sqref="BI9">
    <cfRule type="cellIs" dxfId="748" priority="1210" operator="equal">
      <formula>"Casi Seguro"</formula>
    </cfRule>
  </conditionalFormatting>
  <conditionalFormatting sqref="BI9">
    <cfRule type="cellIs" dxfId="747" priority="1211" operator="equal">
      <formula>"Probable"</formula>
    </cfRule>
  </conditionalFormatting>
  <conditionalFormatting sqref="BI9">
    <cfRule type="cellIs" dxfId="746" priority="1212" operator="equal">
      <formula>"Posible"</formula>
    </cfRule>
  </conditionalFormatting>
  <conditionalFormatting sqref="BI9">
    <cfRule type="cellIs" dxfId="745" priority="1213" operator="equal">
      <formula>"Improbable"</formula>
    </cfRule>
  </conditionalFormatting>
  <conditionalFormatting sqref="BI9">
    <cfRule type="cellIs" dxfId="744" priority="1214" operator="equal">
      <formula>"Rara vez"</formula>
    </cfRule>
  </conditionalFormatting>
  <conditionalFormatting sqref="BI63">
    <cfRule type="cellIs" dxfId="743" priority="1215" operator="equal">
      <formula>"Catastrófico"</formula>
    </cfRule>
  </conditionalFormatting>
  <conditionalFormatting sqref="BI63">
    <cfRule type="cellIs" dxfId="742" priority="1216" operator="equal">
      <formula>"Mayor"</formula>
    </cfRule>
  </conditionalFormatting>
  <conditionalFormatting sqref="BI63">
    <cfRule type="cellIs" dxfId="741" priority="1217" operator="equal">
      <formula>"Moderado"</formula>
    </cfRule>
  </conditionalFormatting>
  <conditionalFormatting sqref="BI63">
    <cfRule type="cellIs" dxfId="740" priority="1218" operator="equal">
      <formula>"Menor"</formula>
    </cfRule>
  </conditionalFormatting>
  <conditionalFormatting sqref="BI63">
    <cfRule type="cellIs" dxfId="739" priority="1219" operator="equal">
      <formula>"Leve"</formula>
    </cfRule>
  </conditionalFormatting>
  <conditionalFormatting sqref="BI63:BI68">
    <cfRule type="cellIs" dxfId="738" priority="1220" operator="equal">
      <formula>"Casi Seguro"</formula>
    </cfRule>
  </conditionalFormatting>
  <conditionalFormatting sqref="BI63:BI68">
    <cfRule type="cellIs" dxfId="737" priority="1221" operator="equal">
      <formula>"Posible"</formula>
    </cfRule>
  </conditionalFormatting>
  <conditionalFormatting sqref="BI63:BI68">
    <cfRule type="cellIs" dxfId="736" priority="1222" operator="equal">
      <formula>"Probable"</formula>
    </cfRule>
  </conditionalFormatting>
  <conditionalFormatting sqref="BI63:BI68">
    <cfRule type="cellIs" dxfId="735" priority="1223" operator="equal">
      <formula>"Improbable"</formula>
    </cfRule>
  </conditionalFormatting>
  <conditionalFormatting sqref="BI63:BI68">
    <cfRule type="cellIs" dxfId="734" priority="1224" operator="equal">
      <formula>"Rara vez"</formula>
    </cfRule>
  </conditionalFormatting>
  <conditionalFormatting sqref="AJ63">
    <cfRule type="cellIs" dxfId="733" priority="1225" operator="equal">
      <formula>"Extremo"</formula>
    </cfRule>
  </conditionalFormatting>
  <conditionalFormatting sqref="AJ63">
    <cfRule type="cellIs" dxfId="732" priority="1226" operator="equal">
      <formula>"Alto"</formula>
    </cfRule>
  </conditionalFormatting>
  <conditionalFormatting sqref="AJ63">
    <cfRule type="cellIs" dxfId="731" priority="1227" operator="equal">
      <formula>"Moderado"</formula>
    </cfRule>
  </conditionalFormatting>
  <conditionalFormatting sqref="AJ63">
    <cfRule type="cellIs" dxfId="730" priority="1228" operator="equal">
      <formula>"Bajo"</formula>
    </cfRule>
  </conditionalFormatting>
  <conditionalFormatting sqref="BH63">
    <cfRule type="cellIs" dxfId="729" priority="1229" operator="equal">
      <formula>"Muy Alta"</formula>
    </cfRule>
  </conditionalFormatting>
  <conditionalFormatting sqref="BH63">
    <cfRule type="cellIs" dxfId="728" priority="1230" operator="equal">
      <formula>"Alta"</formula>
    </cfRule>
  </conditionalFormatting>
  <conditionalFormatting sqref="BH63">
    <cfRule type="cellIs" dxfId="727" priority="1231" operator="equal">
      <formula>"Media"</formula>
    </cfRule>
  </conditionalFormatting>
  <conditionalFormatting sqref="BH63">
    <cfRule type="cellIs" dxfId="726" priority="1232" operator="equal">
      <formula>"Baja"</formula>
    </cfRule>
  </conditionalFormatting>
  <conditionalFormatting sqref="BH63">
    <cfRule type="cellIs" dxfId="725" priority="1233" operator="equal">
      <formula>"Muy Baja"</formula>
    </cfRule>
  </conditionalFormatting>
  <conditionalFormatting sqref="BK63">
    <cfRule type="cellIs" dxfId="724" priority="1234" operator="equal">
      <formula>"Catastrófico"</formula>
    </cfRule>
  </conditionalFormatting>
  <conditionalFormatting sqref="BK63">
    <cfRule type="cellIs" dxfId="723" priority="1235" operator="equal">
      <formula>"Mayor"</formula>
    </cfRule>
  </conditionalFormatting>
  <conditionalFormatting sqref="BK63">
    <cfRule type="cellIs" dxfId="722" priority="1236" operator="equal">
      <formula>"Moderado"</formula>
    </cfRule>
  </conditionalFormatting>
  <conditionalFormatting sqref="BK63">
    <cfRule type="cellIs" dxfId="721" priority="1237" operator="equal">
      <formula>"Menor"</formula>
    </cfRule>
  </conditionalFormatting>
  <conditionalFormatting sqref="BK63">
    <cfRule type="cellIs" dxfId="720" priority="1238" operator="equal">
      <formula>"Leve"</formula>
    </cfRule>
  </conditionalFormatting>
  <conditionalFormatting sqref="BM63">
    <cfRule type="cellIs" dxfId="719" priority="1239" operator="equal">
      <formula>"Extremo"</formula>
    </cfRule>
  </conditionalFormatting>
  <conditionalFormatting sqref="BM63">
    <cfRule type="cellIs" dxfId="718" priority="1240" operator="equal">
      <formula>"Alto"</formula>
    </cfRule>
  </conditionalFormatting>
  <conditionalFormatting sqref="BM63">
    <cfRule type="cellIs" dxfId="717" priority="1241" operator="equal">
      <formula>"Moderado"</formula>
    </cfRule>
  </conditionalFormatting>
  <conditionalFormatting sqref="BM63">
    <cfRule type="cellIs" dxfId="716" priority="1242" operator="equal">
      <formula>"Bajo"</formula>
    </cfRule>
  </conditionalFormatting>
  <conditionalFormatting sqref="AG63:AG68">
    <cfRule type="containsText" dxfId="715" priority="1243" operator="containsText" text="❌">
      <formula>NOT(ISERROR(SEARCH(("❌"),(AG63))))</formula>
    </cfRule>
  </conditionalFormatting>
  <conditionalFormatting sqref="AH63">
    <cfRule type="cellIs" dxfId="714" priority="1244" operator="equal">
      <formula>"Catastrófico"</formula>
    </cfRule>
  </conditionalFormatting>
  <conditionalFormatting sqref="AH63">
    <cfRule type="cellIs" dxfId="713" priority="1245" operator="equal">
      <formula>"Mayor"</formula>
    </cfRule>
  </conditionalFormatting>
  <conditionalFormatting sqref="AH63">
    <cfRule type="cellIs" dxfId="712" priority="1246" operator="equal">
      <formula>"Moderado"</formula>
    </cfRule>
  </conditionalFormatting>
  <conditionalFormatting sqref="AH63">
    <cfRule type="cellIs" dxfId="711" priority="1247" operator="equal">
      <formula>"Menor"</formula>
    </cfRule>
  </conditionalFormatting>
  <conditionalFormatting sqref="AH63">
    <cfRule type="cellIs" dxfId="710" priority="1248" operator="equal">
      <formula>"Leve"</formula>
    </cfRule>
  </conditionalFormatting>
  <conditionalFormatting sqref="K63">
    <cfRule type="cellIs" dxfId="709" priority="1249" operator="equal">
      <formula>"Muy Alta"</formula>
    </cfRule>
  </conditionalFormatting>
  <conditionalFormatting sqref="K63">
    <cfRule type="cellIs" dxfId="708" priority="1250" operator="equal">
      <formula>"Alta"</formula>
    </cfRule>
  </conditionalFormatting>
  <conditionalFormatting sqref="K63">
    <cfRule type="cellIs" dxfId="707" priority="1251" operator="equal">
      <formula>"Media"</formula>
    </cfRule>
  </conditionalFormatting>
  <conditionalFormatting sqref="K63">
    <cfRule type="cellIs" dxfId="706" priority="1252" operator="equal">
      <formula>"Baja"</formula>
    </cfRule>
  </conditionalFormatting>
  <conditionalFormatting sqref="K63">
    <cfRule type="cellIs" dxfId="705" priority="1253" operator="equal">
      <formula>"Muy Baja"</formula>
    </cfRule>
  </conditionalFormatting>
  <conditionalFormatting sqref="BI63">
    <cfRule type="cellIs" dxfId="704" priority="1254" operator="equal">
      <formula>"Catastrófico"</formula>
    </cfRule>
  </conditionalFormatting>
  <conditionalFormatting sqref="BI63">
    <cfRule type="cellIs" dxfId="703" priority="1255" operator="equal">
      <formula>"Mayor"</formula>
    </cfRule>
  </conditionalFormatting>
  <conditionalFormatting sqref="BI63">
    <cfRule type="cellIs" dxfId="702" priority="1256" operator="equal">
      <formula>"Moderado"</formula>
    </cfRule>
  </conditionalFormatting>
  <conditionalFormatting sqref="BI63">
    <cfRule type="cellIs" dxfId="701" priority="1257" operator="equal">
      <formula>"Menor"</formula>
    </cfRule>
  </conditionalFormatting>
  <conditionalFormatting sqref="BI63">
    <cfRule type="cellIs" dxfId="700" priority="1258" operator="equal">
      <formula>"Leve"</formula>
    </cfRule>
  </conditionalFormatting>
  <conditionalFormatting sqref="BM63:BM68">
    <cfRule type="cellIs" dxfId="699" priority="1259" operator="equal">
      <formula>"Extremo"</formula>
    </cfRule>
  </conditionalFormatting>
  <conditionalFormatting sqref="BM63:BM68">
    <cfRule type="cellIs" dxfId="698" priority="1260" operator="equal">
      <formula>"Extremo"</formula>
    </cfRule>
  </conditionalFormatting>
  <conditionalFormatting sqref="BM63:BM68">
    <cfRule type="cellIs" dxfId="697" priority="1261" operator="equal">
      <formula>"Alta"</formula>
    </cfRule>
  </conditionalFormatting>
  <conditionalFormatting sqref="K63:K68">
    <cfRule type="cellIs" dxfId="696" priority="1262" operator="equal">
      <formula>"Casi Seguro"</formula>
    </cfRule>
  </conditionalFormatting>
  <conditionalFormatting sqref="K63:K68">
    <cfRule type="cellIs" dxfId="695" priority="1263" operator="equal">
      <formula>"Probable"</formula>
    </cfRule>
  </conditionalFormatting>
  <conditionalFormatting sqref="K63:K68">
    <cfRule type="cellIs" dxfId="694" priority="1264" operator="equal">
      <formula>"Posible"</formula>
    </cfRule>
  </conditionalFormatting>
  <conditionalFormatting sqref="K63:K68">
    <cfRule type="cellIs" dxfId="693" priority="1265" operator="equal">
      <formula>"Rara vez"</formula>
    </cfRule>
  </conditionalFormatting>
  <conditionalFormatting sqref="K63:K68">
    <cfRule type="cellIs" dxfId="692" priority="1266" operator="equal">
      <formula>"Improbable"</formula>
    </cfRule>
  </conditionalFormatting>
  <conditionalFormatting sqref="K63:K68">
    <cfRule type="cellIs" dxfId="691" priority="1267" operator="equal">
      <formula>"Rara vez"</formula>
    </cfRule>
  </conditionalFormatting>
  <conditionalFormatting sqref="BI63:BI68">
    <cfRule type="cellIs" dxfId="690" priority="1268" operator="equal">
      <formula>"Casi Seguro"</formula>
    </cfRule>
  </conditionalFormatting>
  <conditionalFormatting sqref="BI63:BI68">
    <cfRule type="cellIs" dxfId="689" priority="1269" operator="equal">
      <formula>"Probable"</formula>
    </cfRule>
  </conditionalFormatting>
  <conditionalFormatting sqref="BI63:BI68">
    <cfRule type="cellIs" dxfId="688" priority="1270" operator="equal">
      <formula>"Posible"</formula>
    </cfRule>
  </conditionalFormatting>
  <conditionalFormatting sqref="BI63:BI68">
    <cfRule type="cellIs" dxfId="687" priority="1271" operator="equal">
      <formula>"Improbable"</formula>
    </cfRule>
  </conditionalFormatting>
  <conditionalFormatting sqref="BI63:BI68">
    <cfRule type="cellIs" dxfId="686" priority="1272" operator="equal">
      <formula>"Rara vez"</formula>
    </cfRule>
  </conditionalFormatting>
  <conditionalFormatting sqref="AJ63:AJ68">
    <cfRule type="cellIs" dxfId="685" priority="1273" operator="equal">
      <formula>"Moderada"</formula>
    </cfRule>
  </conditionalFormatting>
  <conditionalFormatting sqref="AJ63:AJ68">
    <cfRule type="cellIs" dxfId="684" priority="1274" operator="equal">
      <formula>"Alta"</formula>
    </cfRule>
  </conditionalFormatting>
  <conditionalFormatting sqref="AJ63:AJ68">
    <cfRule type="cellIs" dxfId="683" priority="1275" operator="equal">
      <formula>"Extrema"</formula>
    </cfRule>
  </conditionalFormatting>
  <conditionalFormatting sqref="K69:K71">
    <cfRule type="cellIs" dxfId="682" priority="1276" operator="equal">
      <formula>"Casi Seguro"</formula>
    </cfRule>
  </conditionalFormatting>
  <conditionalFormatting sqref="K69:K71">
    <cfRule type="cellIs" dxfId="681" priority="1277" operator="equal">
      <formula>"Probable"</formula>
    </cfRule>
  </conditionalFormatting>
  <conditionalFormatting sqref="K69:K71">
    <cfRule type="cellIs" dxfId="680" priority="1278" operator="equal">
      <formula>"Posible"</formula>
    </cfRule>
  </conditionalFormatting>
  <conditionalFormatting sqref="K69:K71">
    <cfRule type="cellIs" dxfId="679" priority="1279" operator="equal">
      <formula>"Rara vez"</formula>
    </cfRule>
  </conditionalFormatting>
  <conditionalFormatting sqref="K69:K71">
    <cfRule type="cellIs" dxfId="678" priority="1280" operator="equal">
      <formula>"Improbable"</formula>
    </cfRule>
  </conditionalFormatting>
  <conditionalFormatting sqref="K69:K71">
    <cfRule type="cellIs" dxfId="677" priority="1281" operator="equal">
      <formula>"Rara vez"</formula>
    </cfRule>
  </conditionalFormatting>
  <conditionalFormatting sqref="AH69">
    <cfRule type="cellIs" dxfId="676" priority="1282" operator="equal">
      <formula>"Catastrófico"</formula>
    </cfRule>
  </conditionalFormatting>
  <conditionalFormatting sqref="AH69">
    <cfRule type="cellIs" dxfId="675" priority="1283" operator="equal">
      <formula>"Mayor"</formula>
    </cfRule>
  </conditionalFormatting>
  <conditionalFormatting sqref="AH69">
    <cfRule type="cellIs" dxfId="674" priority="1284" operator="equal">
      <formula>"Moderado"</formula>
    </cfRule>
  </conditionalFormatting>
  <conditionalFormatting sqref="AH69">
    <cfRule type="cellIs" dxfId="673" priority="1285" operator="equal">
      <formula>"Menor"</formula>
    </cfRule>
  </conditionalFormatting>
  <conditionalFormatting sqref="AH69">
    <cfRule type="cellIs" dxfId="672" priority="1286" operator="equal">
      <formula>"Leve"</formula>
    </cfRule>
  </conditionalFormatting>
  <conditionalFormatting sqref="AJ69">
    <cfRule type="cellIs" dxfId="671" priority="1287" operator="equal">
      <formula>"Extremo"</formula>
    </cfRule>
  </conditionalFormatting>
  <conditionalFormatting sqref="AJ69">
    <cfRule type="cellIs" dxfId="670" priority="1288" operator="equal">
      <formula>"Alto"</formula>
    </cfRule>
  </conditionalFormatting>
  <conditionalFormatting sqref="AJ69">
    <cfRule type="cellIs" dxfId="669" priority="1289" operator="equal">
      <formula>"Moderado"</formula>
    </cfRule>
  </conditionalFormatting>
  <conditionalFormatting sqref="AJ69">
    <cfRule type="cellIs" dxfId="668" priority="1290" operator="equal">
      <formula>"Bajo"</formula>
    </cfRule>
  </conditionalFormatting>
  <conditionalFormatting sqref="AJ69">
    <cfRule type="cellIs" dxfId="667" priority="1291" operator="equal">
      <formula>"Moderada"</formula>
    </cfRule>
  </conditionalFormatting>
  <conditionalFormatting sqref="AJ69">
    <cfRule type="cellIs" dxfId="666" priority="1292" operator="equal">
      <formula>"Alta"</formula>
    </cfRule>
  </conditionalFormatting>
  <conditionalFormatting sqref="AJ69">
    <cfRule type="cellIs" dxfId="665" priority="1293" operator="equal">
      <formula>"Extrema"</formula>
    </cfRule>
  </conditionalFormatting>
  <conditionalFormatting sqref="AG69:AG71">
    <cfRule type="containsText" dxfId="664" priority="1294" operator="containsText" text="❌">
      <formula>NOT(ISERROR(SEARCH(("❌"),(AG69))))</formula>
    </cfRule>
  </conditionalFormatting>
  <conditionalFormatting sqref="BH69">
    <cfRule type="cellIs" dxfId="663" priority="1295" operator="equal">
      <formula>"Muy Alta"</formula>
    </cfRule>
  </conditionalFormatting>
  <conditionalFormatting sqref="BH69">
    <cfRule type="cellIs" dxfId="662" priority="1296" operator="equal">
      <formula>"Alta"</formula>
    </cfRule>
  </conditionalFormatting>
  <conditionalFormatting sqref="BH69">
    <cfRule type="cellIs" dxfId="661" priority="1297" operator="equal">
      <formula>"Media"</formula>
    </cfRule>
  </conditionalFormatting>
  <conditionalFormatting sqref="BH69">
    <cfRule type="cellIs" dxfId="660" priority="1298" operator="equal">
      <formula>"Baja"</formula>
    </cfRule>
  </conditionalFormatting>
  <conditionalFormatting sqref="BH69">
    <cfRule type="cellIs" dxfId="659" priority="1299" operator="equal">
      <formula>"Muy Baja"</formula>
    </cfRule>
  </conditionalFormatting>
  <conditionalFormatting sqref="BK69">
    <cfRule type="cellIs" dxfId="658" priority="1300" operator="equal">
      <formula>"Catastrófico"</formula>
    </cfRule>
  </conditionalFormatting>
  <conditionalFormatting sqref="BK69">
    <cfRule type="cellIs" dxfId="657" priority="1301" operator="equal">
      <formula>"Mayor"</formula>
    </cfRule>
  </conditionalFormatting>
  <conditionalFormatting sqref="BK69">
    <cfRule type="cellIs" dxfId="656" priority="1302" operator="equal">
      <formula>"Moderado"</formula>
    </cfRule>
  </conditionalFormatting>
  <conditionalFormatting sqref="BK69">
    <cfRule type="cellIs" dxfId="655" priority="1303" operator="equal">
      <formula>"Menor"</formula>
    </cfRule>
  </conditionalFormatting>
  <conditionalFormatting sqref="BK69">
    <cfRule type="cellIs" dxfId="654" priority="1304" operator="equal">
      <formula>"Leve"</formula>
    </cfRule>
  </conditionalFormatting>
  <conditionalFormatting sqref="BM69">
    <cfRule type="cellIs" dxfId="653" priority="1305" operator="equal">
      <formula>"Extremo"</formula>
    </cfRule>
  </conditionalFormatting>
  <conditionalFormatting sqref="BM69">
    <cfRule type="cellIs" dxfId="652" priority="1306" operator="equal">
      <formula>"Alto"</formula>
    </cfRule>
  </conditionalFormatting>
  <conditionalFormatting sqref="BM69">
    <cfRule type="cellIs" dxfId="651" priority="1307" operator="equal">
      <formula>"Moderado"</formula>
    </cfRule>
  </conditionalFormatting>
  <conditionalFormatting sqref="BM69">
    <cfRule type="cellIs" dxfId="650" priority="1308" operator="equal">
      <formula>"Bajo"</formula>
    </cfRule>
  </conditionalFormatting>
  <conditionalFormatting sqref="BM69:BM71">
    <cfRule type="cellIs" dxfId="649" priority="1309" operator="equal">
      <formula>"Extremo"</formula>
    </cfRule>
  </conditionalFormatting>
  <conditionalFormatting sqref="BM69:BM71">
    <cfRule type="cellIs" dxfId="648" priority="1310" operator="equal">
      <formula>"Extremo"</formula>
    </cfRule>
  </conditionalFormatting>
  <conditionalFormatting sqref="BM69:BM71">
    <cfRule type="cellIs" dxfId="647" priority="1311" operator="equal">
      <formula>"Alta"</formula>
    </cfRule>
  </conditionalFormatting>
  <conditionalFormatting sqref="BI69">
    <cfRule type="cellIs" dxfId="646" priority="1312" operator="equal">
      <formula>"Catastrófico"</formula>
    </cfRule>
  </conditionalFormatting>
  <conditionalFormatting sqref="BI69">
    <cfRule type="cellIs" dxfId="645" priority="1313" operator="equal">
      <formula>"Mayor"</formula>
    </cfRule>
  </conditionalFormatting>
  <conditionalFormatting sqref="BI69">
    <cfRule type="cellIs" dxfId="644" priority="1314" operator="equal">
      <formula>"Moderado"</formula>
    </cfRule>
  </conditionalFormatting>
  <conditionalFormatting sqref="BI69">
    <cfRule type="cellIs" dxfId="643" priority="1315" operator="equal">
      <formula>"Menor"</formula>
    </cfRule>
  </conditionalFormatting>
  <conditionalFormatting sqref="BI69">
    <cfRule type="cellIs" dxfId="642" priority="1316" operator="equal">
      <formula>"Leve"</formula>
    </cfRule>
  </conditionalFormatting>
  <conditionalFormatting sqref="BI69">
    <cfRule type="cellIs" dxfId="641" priority="1317" operator="equal">
      <formula>"Casi Seguro"</formula>
    </cfRule>
  </conditionalFormatting>
  <conditionalFormatting sqref="BI69">
    <cfRule type="cellIs" dxfId="640" priority="1318" operator="equal">
      <formula>"Probable"</formula>
    </cfRule>
  </conditionalFormatting>
  <conditionalFormatting sqref="BI69">
    <cfRule type="cellIs" dxfId="639" priority="1319" operator="equal">
      <formula>"Posible"</formula>
    </cfRule>
  </conditionalFormatting>
  <conditionalFormatting sqref="BI69">
    <cfRule type="cellIs" dxfId="638" priority="1320" operator="equal">
      <formula>"Improbable"</formula>
    </cfRule>
  </conditionalFormatting>
  <conditionalFormatting sqref="BI69">
    <cfRule type="cellIs" dxfId="637" priority="1321" operator="equal">
      <formula>"Rara vez"</formula>
    </cfRule>
  </conditionalFormatting>
  <conditionalFormatting sqref="BI102">
    <cfRule type="cellIs" dxfId="636" priority="1322" operator="equal">
      <formula>"Catastrófico"</formula>
    </cfRule>
  </conditionalFormatting>
  <conditionalFormatting sqref="BI102">
    <cfRule type="cellIs" dxfId="635" priority="1323" operator="equal">
      <formula>"Mayor"</formula>
    </cfRule>
  </conditionalFormatting>
  <conditionalFormatting sqref="BI102">
    <cfRule type="cellIs" dxfId="634" priority="1324" operator="equal">
      <formula>"Moderado"</formula>
    </cfRule>
  </conditionalFormatting>
  <conditionalFormatting sqref="BI102">
    <cfRule type="cellIs" dxfId="633" priority="1325" operator="equal">
      <formula>"Menor"</formula>
    </cfRule>
  </conditionalFormatting>
  <conditionalFormatting sqref="BI102">
    <cfRule type="cellIs" dxfId="632" priority="1326" operator="equal">
      <formula>"Leve"</formula>
    </cfRule>
  </conditionalFormatting>
  <conditionalFormatting sqref="BI102:BI107">
    <cfRule type="cellIs" dxfId="631" priority="1327" operator="equal">
      <formula>"Casi Seguro"</formula>
    </cfRule>
  </conditionalFormatting>
  <conditionalFormatting sqref="BI102:BI107">
    <cfRule type="cellIs" dxfId="630" priority="1328" operator="equal">
      <formula>"Probable"</formula>
    </cfRule>
  </conditionalFormatting>
  <conditionalFormatting sqref="BI102:BI107">
    <cfRule type="cellIs" dxfId="629" priority="1329" operator="equal">
      <formula>"Posible"</formula>
    </cfRule>
  </conditionalFormatting>
  <conditionalFormatting sqref="BI102:BI107">
    <cfRule type="cellIs" dxfId="628" priority="1330" operator="equal">
      <formula>"Improbable"</formula>
    </cfRule>
  </conditionalFormatting>
  <conditionalFormatting sqref="BI102:BI107">
    <cfRule type="cellIs" dxfId="627" priority="1331" operator="equal">
      <formula>"Rara vez"</formula>
    </cfRule>
  </conditionalFormatting>
  <conditionalFormatting sqref="BI102">
    <cfRule type="cellIs" dxfId="626" priority="1332" operator="equal">
      <formula>"Catastrófico"</formula>
    </cfRule>
  </conditionalFormatting>
  <conditionalFormatting sqref="BI102">
    <cfRule type="cellIs" dxfId="625" priority="1333" operator="equal">
      <formula>"Mayor"</formula>
    </cfRule>
  </conditionalFormatting>
  <conditionalFormatting sqref="BI102">
    <cfRule type="cellIs" dxfId="624" priority="1334" operator="equal">
      <formula>"Moderado"</formula>
    </cfRule>
  </conditionalFormatting>
  <conditionalFormatting sqref="BI102">
    <cfRule type="cellIs" dxfId="623" priority="1335" operator="equal">
      <formula>"Menor"</formula>
    </cfRule>
  </conditionalFormatting>
  <conditionalFormatting sqref="BI102">
    <cfRule type="cellIs" dxfId="622" priority="1336" operator="equal">
      <formula>"Leve"</formula>
    </cfRule>
  </conditionalFormatting>
  <conditionalFormatting sqref="BI102:BI107">
    <cfRule type="cellIs" dxfId="621" priority="1337" operator="equal">
      <formula>"Casi Seguro"</formula>
    </cfRule>
  </conditionalFormatting>
  <conditionalFormatting sqref="BI102:BI107">
    <cfRule type="cellIs" dxfId="620" priority="1338" operator="equal">
      <formula>"Probable"</formula>
    </cfRule>
  </conditionalFormatting>
  <conditionalFormatting sqref="BI102:BI107">
    <cfRule type="cellIs" dxfId="619" priority="1339" operator="equal">
      <formula>"Posible"</formula>
    </cfRule>
  </conditionalFormatting>
  <conditionalFormatting sqref="BI102:BI107">
    <cfRule type="cellIs" dxfId="618" priority="1340" operator="equal">
      <formula>"Improbable"</formula>
    </cfRule>
  </conditionalFormatting>
  <conditionalFormatting sqref="BI102:BI107">
    <cfRule type="cellIs" dxfId="617" priority="1341" operator="equal">
      <formula>"Rara vez"</formula>
    </cfRule>
  </conditionalFormatting>
  <conditionalFormatting sqref="AJ102">
    <cfRule type="cellIs" dxfId="616" priority="1342" operator="equal">
      <formula>"Extremo"</formula>
    </cfRule>
  </conditionalFormatting>
  <conditionalFormatting sqref="AJ102">
    <cfRule type="cellIs" dxfId="615" priority="1343" operator="equal">
      <formula>"Alto"</formula>
    </cfRule>
  </conditionalFormatting>
  <conditionalFormatting sqref="AJ102">
    <cfRule type="cellIs" dxfId="614" priority="1344" operator="equal">
      <formula>"Moderado"</formula>
    </cfRule>
  </conditionalFormatting>
  <conditionalFormatting sqref="AJ102">
    <cfRule type="cellIs" dxfId="613" priority="1345" operator="equal">
      <formula>"Bajo"</formula>
    </cfRule>
  </conditionalFormatting>
  <conditionalFormatting sqref="BH102">
    <cfRule type="cellIs" dxfId="612" priority="1346" operator="equal">
      <formula>"Muy Alta"</formula>
    </cfRule>
  </conditionalFormatting>
  <conditionalFormatting sqref="BH102">
    <cfRule type="cellIs" dxfId="611" priority="1347" operator="equal">
      <formula>"Alta"</formula>
    </cfRule>
  </conditionalFormatting>
  <conditionalFormatting sqref="BH102">
    <cfRule type="cellIs" dxfId="610" priority="1348" operator="equal">
      <formula>"Media"</formula>
    </cfRule>
  </conditionalFormatting>
  <conditionalFormatting sqref="BH102">
    <cfRule type="cellIs" dxfId="609" priority="1349" operator="equal">
      <formula>"Baja"</formula>
    </cfRule>
  </conditionalFormatting>
  <conditionalFormatting sqref="BH102">
    <cfRule type="cellIs" dxfId="608" priority="1350" operator="equal">
      <formula>"Muy Baja"</formula>
    </cfRule>
  </conditionalFormatting>
  <conditionalFormatting sqref="BK102">
    <cfRule type="cellIs" dxfId="607" priority="1351" operator="equal">
      <formula>"Catastrófico"</formula>
    </cfRule>
  </conditionalFormatting>
  <conditionalFormatting sqref="BK102">
    <cfRule type="cellIs" dxfId="606" priority="1352" operator="equal">
      <formula>"Mayor"</formula>
    </cfRule>
  </conditionalFormatting>
  <conditionalFormatting sqref="BK102">
    <cfRule type="cellIs" dxfId="605" priority="1353" operator="equal">
      <formula>"Moderado"</formula>
    </cfRule>
  </conditionalFormatting>
  <conditionalFormatting sqref="BK102">
    <cfRule type="cellIs" dxfId="604" priority="1354" operator="equal">
      <formula>"Menor"</formula>
    </cfRule>
  </conditionalFormatting>
  <conditionalFormatting sqref="BK102">
    <cfRule type="cellIs" dxfId="603" priority="1355" operator="equal">
      <formula>"Leve"</formula>
    </cfRule>
  </conditionalFormatting>
  <conditionalFormatting sqref="BM102">
    <cfRule type="cellIs" dxfId="602" priority="1356" operator="equal">
      <formula>"Extremo"</formula>
    </cfRule>
  </conditionalFormatting>
  <conditionalFormatting sqref="BM102">
    <cfRule type="cellIs" dxfId="601" priority="1357" operator="equal">
      <formula>"Alto"</formula>
    </cfRule>
  </conditionalFormatting>
  <conditionalFormatting sqref="BM102">
    <cfRule type="cellIs" dxfId="600" priority="1358" operator="equal">
      <formula>"Moderado"</formula>
    </cfRule>
  </conditionalFormatting>
  <conditionalFormatting sqref="BM102">
    <cfRule type="cellIs" dxfId="599" priority="1359" operator="equal">
      <formula>"Bajo"</formula>
    </cfRule>
  </conditionalFormatting>
  <conditionalFormatting sqref="AG102:AG107">
    <cfRule type="containsText" dxfId="598" priority="1360" operator="containsText" text="❌">
      <formula>NOT(ISERROR(SEARCH(("❌"),(AG102))))</formula>
    </cfRule>
  </conditionalFormatting>
  <conditionalFormatting sqref="AH102">
    <cfRule type="cellIs" dxfId="597" priority="1361" operator="equal">
      <formula>"Catastrófico"</formula>
    </cfRule>
  </conditionalFormatting>
  <conditionalFormatting sqref="AH102">
    <cfRule type="cellIs" dxfId="596" priority="1362" operator="equal">
      <formula>"Mayor"</formula>
    </cfRule>
  </conditionalFormatting>
  <conditionalFormatting sqref="AH102">
    <cfRule type="cellIs" dxfId="595" priority="1363" operator="equal">
      <formula>"Moderado"</formula>
    </cfRule>
  </conditionalFormatting>
  <conditionalFormatting sqref="AH102">
    <cfRule type="cellIs" dxfId="594" priority="1364" operator="equal">
      <formula>"Menor"</formula>
    </cfRule>
  </conditionalFormatting>
  <conditionalFormatting sqref="AH102">
    <cfRule type="cellIs" dxfId="593" priority="1365" operator="equal">
      <formula>"Leve"</formula>
    </cfRule>
  </conditionalFormatting>
  <conditionalFormatting sqref="K102">
    <cfRule type="cellIs" dxfId="592" priority="1366" operator="equal">
      <formula>"Muy Alta"</formula>
    </cfRule>
  </conditionalFormatting>
  <conditionalFormatting sqref="K102">
    <cfRule type="cellIs" dxfId="591" priority="1367" operator="equal">
      <formula>"Alta"</formula>
    </cfRule>
  </conditionalFormatting>
  <conditionalFormatting sqref="K102">
    <cfRule type="cellIs" dxfId="590" priority="1368" operator="equal">
      <formula>"Media"</formula>
    </cfRule>
  </conditionalFormatting>
  <conditionalFormatting sqref="K102">
    <cfRule type="cellIs" dxfId="589" priority="1369" operator="equal">
      <formula>"Baja"</formula>
    </cfRule>
  </conditionalFormatting>
  <conditionalFormatting sqref="K102">
    <cfRule type="cellIs" dxfId="588" priority="1370" operator="equal">
      <formula>"Muy Baja"</formula>
    </cfRule>
  </conditionalFormatting>
  <conditionalFormatting sqref="BI102">
    <cfRule type="cellIs" dxfId="587" priority="1371" operator="equal">
      <formula>"Catastrófico"</formula>
    </cfRule>
  </conditionalFormatting>
  <conditionalFormatting sqref="BI102">
    <cfRule type="cellIs" dxfId="586" priority="1372" operator="equal">
      <formula>"Mayor"</formula>
    </cfRule>
  </conditionalFormatting>
  <conditionalFormatting sqref="BI102">
    <cfRule type="cellIs" dxfId="585" priority="1373" operator="equal">
      <formula>"Moderado"</formula>
    </cfRule>
  </conditionalFormatting>
  <conditionalFormatting sqref="BI102">
    <cfRule type="cellIs" dxfId="584" priority="1374" operator="equal">
      <formula>"Menor"</formula>
    </cfRule>
  </conditionalFormatting>
  <conditionalFormatting sqref="BI102">
    <cfRule type="cellIs" dxfId="583" priority="1375" operator="equal">
      <formula>"Leve"</formula>
    </cfRule>
  </conditionalFormatting>
  <conditionalFormatting sqref="BM102:BM107">
    <cfRule type="cellIs" dxfId="582" priority="1376" operator="equal">
      <formula>"Extremo"</formula>
    </cfRule>
  </conditionalFormatting>
  <conditionalFormatting sqref="BM102:BM107">
    <cfRule type="cellIs" dxfId="581" priority="1377" operator="equal">
      <formula>"Extremo"</formula>
    </cfRule>
  </conditionalFormatting>
  <conditionalFormatting sqref="BM102:BM107">
    <cfRule type="cellIs" dxfId="580" priority="1378" operator="equal">
      <formula>"Alta"</formula>
    </cfRule>
  </conditionalFormatting>
  <conditionalFormatting sqref="K102:K107">
    <cfRule type="cellIs" dxfId="579" priority="1379" operator="equal">
      <formula>"Casi Seguro"</formula>
    </cfRule>
  </conditionalFormatting>
  <conditionalFormatting sqref="K102:K107">
    <cfRule type="cellIs" dxfId="578" priority="1380" operator="equal">
      <formula>"Probable"</formula>
    </cfRule>
  </conditionalFormatting>
  <conditionalFormatting sqref="K102:K107">
    <cfRule type="cellIs" dxfId="577" priority="1381" operator="equal">
      <formula>"Posible"</formula>
    </cfRule>
  </conditionalFormatting>
  <conditionalFormatting sqref="K102:K107">
    <cfRule type="cellIs" dxfId="576" priority="1382" operator="equal">
      <formula>"Rara vez"</formula>
    </cfRule>
  </conditionalFormatting>
  <conditionalFormatting sqref="K102:K107">
    <cfRule type="cellIs" dxfId="575" priority="1383" operator="equal">
      <formula>"Improbable"</formula>
    </cfRule>
  </conditionalFormatting>
  <conditionalFormatting sqref="K102:K107">
    <cfRule type="cellIs" dxfId="574" priority="1384" operator="equal">
      <formula>"Rara vez"</formula>
    </cfRule>
  </conditionalFormatting>
  <conditionalFormatting sqref="BI102:BI107">
    <cfRule type="cellIs" dxfId="573" priority="1385" operator="equal">
      <formula>"Casi Seguro"</formula>
    </cfRule>
  </conditionalFormatting>
  <conditionalFormatting sqref="BI102:BI107">
    <cfRule type="cellIs" dxfId="572" priority="1386" operator="equal">
      <formula>"Probable"</formula>
    </cfRule>
  </conditionalFormatting>
  <conditionalFormatting sqref="BI102:BI107">
    <cfRule type="cellIs" dxfId="571" priority="1387" operator="equal">
      <formula>"Posible"</formula>
    </cfRule>
  </conditionalFormatting>
  <conditionalFormatting sqref="BI102:BI107">
    <cfRule type="cellIs" dxfId="570" priority="1388" operator="equal">
      <formula>"Improbable"</formula>
    </cfRule>
  </conditionalFormatting>
  <conditionalFormatting sqref="BI102:BI107">
    <cfRule type="cellIs" dxfId="569" priority="1389" operator="equal">
      <formula>"Rara vez"</formula>
    </cfRule>
  </conditionalFormatting>
  <conditionalFormatting sqref="AJ102:AJ107">
    <cfRule type="cellIs" dxfId="568" priority="1390" operator="equal">
      <formula>"Moderada"</formula>
    </cfRule>
  </conditionalFormatting>
  <conditionalFormatting sqref="AJ102:AJ107">
    <cfRule type="cellIs" dxfId="567" priority="1391" operator="equal">
      <formula>"Alta"</formula>
    </cfRule>
  </conditionalFormatting>
  <conditionalFormatting sqref="AJ102:AJ107">
    <cfRule type="cellIs" dxfId="566" priority="1392" operator="equal">
      <formula>"Extrema"</formula>
    </cfRule>
  </conditionalFormatting>
  <conditionalFormatting sqref="AJ102">
    <cfRule type="cellIs" dxfId="565" priority="1393" operator="equal">
      <formula>"Extremo"</formula>
    </cfRule>
  </conditionalFormatting>
  <conditionalFormatting sqref="AJ102">
    <cfRule type="cellIs" dxfId="564" priority="1394" operator="equal">
      <formula>"Alto"</formula>
    </cfRule>
  </conditionalFormatting>
  <conditionalFormatting sqref="AJ102">
    <cfRule type="cellIs" dxfId="563" priority="1395" operator="equal">
      <formula>"Moderado"</formula>
    </cfRule>
  </conditionalFormatting>
  <conditionalFormatting sqref="AJ102">
    <cfRule type="cellIs" dxfId="562" priority="1396" operator="equal">
      <formula>"Bajo"</formula>
    </cfRule>
  </conditionalFormatting>
  <conditionalFormatting sqref="BH102">
    <cfRule type="cellIs" dxfId="561" priority="1397" operator="equal">
      <formula>"Muy Alta"</formula>
    </cfRule>
  </conditionalFormatting>
  <conditionalFormatting sqref="BH102">
    <cfRule type="cellIs" dxfId="560" priority="1398" operator="equal">
      <formula>"Alta"</formula>
    </cfRule>
  </conditionalFormatting>
  <conditionalFormatting sqref="BH102">
    <cfRule type="cellIs" dxfId="559" priority="1399" operator="equal">
      <formula>"Media"</formula>
    </cfRule>
  </conditionalFormatting>
  <conditionalFormatting sqref="BH102">
    <cfRule type="cellIs" dxfId="558" priority="1400" operator="equal">
      <formula>"Baja"</formula>
    </cfRule>
  </conditionalFormatting>
  <conditionalFormatting sqref="BH102">
    <cfRule type="cellIs" dxfId="557" priority="1401" operator="equal">
      <formula>"Muy Baja"</formula>
    </cfRule>
  </conditionalFormatting>
  <conditionalFormatting sqref="BK102">
    <cfRule type="cellIs" dxfId="556" priority="1402" operator="equal">
      <formula>"Catastrófico"</formula>
    </cfRule>
  </conditionalFormatting>
  <conditionalFormatting sqref="BK102">
    <cfRule type="cellIs" dxfId="555" priority="1403" operator="equal">
      <formula>"Mayor"</formula>
    </cfRule>
  </conditionalFormatting>
  <conditionalFormatting sqref="BK102">
    <cfRule type="cellIs" dxfId="554" priority="1404" operator="equal">
      <formula>"Moderado"</formula>
    </cfRule>
  </conditionalFormatting>
  <conditionalFormatting sqref="BK102">
    <cfRule type="cellIs" dxfId="553" priority="1405" operator="equal">
      <formula>"Menor"</formula>
    </cfRule>
  </conditionalFormatting>
  <conditionalFormatting sqref="BK102">
    <cfRule type="cellIs" dxfId="552" priority="1406" operator="equal">
      <formula>"Leve"</formula>
    </cfRule>
  </conditionalFormatting>
  <conditionalFormatting sqref="BM102">
    <cfRule type="cellIs" dxfId="551" priority="1407" operator="equal">
      <formula>"Extremo"</formula>
    </cfRule>
  </conditionalFormatting>
  <conditionalFormatting sqref="BM102">
    <cfRule type="cellIs" dxfId="550" priority="1408" operator="equal">
      <formula>"Alto"</formula>
    </cfRule>
  </conditionalFormatting>
  <conditionalFormatting sqref="BM102">
    <cfRule type="cellIs" dxfId="549" priority="1409" operator="equal">
      <formula>"Moderado"</formula>
    </cfRule>
  </conditionalFormatting>
  <conditionalFormatting sqref="BM102">
    <cfRule type="cellIs" dxfId="548" priority="1410" operator="equal">
      <formula>"Bajo"</formula>
    </cfRule>
  </conditionalFormatting>
  <conditionalFormatting sqref="AG102:AG107">
    <cfRule type="containsText" dxfId="547" priority="1411" operator="containsText" text="❌">
      <formula>NOT(ISERROR(SEARCH(("❌"),(AG102))))</formula>
    </cfRule>
  </conditionalFormatting>
  <conditionalFormatting sqref="AH102">
    <cfRule type="cellIs" dxfId="546" priority="1412" operator="equal">
      <formula>"Catastrófico"</formula>
    </cfRule>
  </conditionalFormatting>
  <conditionalFormatting sqref="AH102">
    <cfRule type="cellIs" dxfId="545" priority="1413" operator="equal">
      <formula>"Mayor"</formula>
    </cfRule>
  </conditionalFormatting>
  <conditionalFormatting sqref="AH102">
    <cfRule type="cellIs" dxfId="544" priority="1414" operator="equal">
      <formula>"Moderado"</formula>
    </cfRule>
  </conditionalFormatting>
  <conditionalFormatting sqref="AH102">
    <cfRule type="cellIs" dxfId="543" priority="1415" operator="equal">
      <formula>"Menor"</formula>
    </cfRule>
  </conditionalFormatting>
  <conditionalFormatting sqref="AH102">
    <cfRule type="cellIs" dxfId="542" priority="1416" operator="equal">
      <formula>"Leve"</formula>
    </cfRule>
  </conditionalFormatting>
  <conditionalFormatting sqref="K102">
    <cfRule type="cellIs" dxfId="541" priority="1417" operator="equal">
      <formula>"Muy Alta"</formula>
    </cfRule>
  </conditionalFormatting>
  <conditionalFormatting sqref="K102">
    <cfRule type="cellIs" dxfId="540" priority="1418" operator="equal">
      <formula>"Alta"</formula>
    </cfRule>
  </conditionalFormatting>
  <conditionalFormatting sqref="K102">
    <cfRule type="cellIs" dxfId="539" priority="1419" operator="equal">
      <formula>"Media"</formula>
    </cfRule>
  </conditionalFormatting>
  <conditionalFormatting sqref="K102">
    <cfRule type="cellIs" dxfId="538" priority="1420" operator="equal">
      <formula>"Baja"</formula>
    </cfRule>
  </conditionalFormatting>
  <conditionalFormatting sqref="K102">
    <cfRule type="cellIs" dxfId="537" priority="1421" operator="equal">
      <formula>"Muy Baja"</formula>
    </cfRule>
  </conditionalFormatting>
  <conditionalFormatting sqref="BI102">
    <cfRule type="cellIs" dxfId="536" priority="1422" operator="equal">
      <formula>"Catastrófico"</formula>
    </cfRule>
  </conditionalFormatting>
  <conditionalFormatting sqref="BI102">
    <cfRule type="cellIs" dxfId="535" priority="1423" operator="equal">
      <formula>"Mayor"</formula>
    </cfRule>
  </conditionalFormatting>
  <conditionalFormatting sqref="BI102">
    <cfRule type="cellIs" dxfId="534" priority="1424" operator="equal">
      <formula>"Moderado"</formula>
    </cfRule>
  </conditionalFormatting>
  <conditionalFormatting sqref="BI102">
    <cfRule type="cellIs" dxfId="533" priority="1425" operator="equal">
      <formula>"Menor"</formula>
    </cfRule>
  </conditionalFormatting>
  <conditionalFormatting sqref="BI102">
    <cfRule type="cellIs" dxfId="532" priority="1426" operator="equal">
      <formula>"Leve"</formula>
    </cfRule>
  </conditionalFormatting>
  <conditionalFormatting sqref="BM102:BM107">
    <cfRule type="cellIs" dxfId="531" priority="1427" operator="equal">
      <formula>"Extremo"</formula>
    </cfRule>
  </conditionalFormatting>
  <conditionalFormatting sqref="BM102:BM107">
    <cfRule type="cellIs" dxfId="530" priority="1428" operator="equal">
      <formula>"Extremo"</formula>
    </cfRule>
  </conditionalFormatting>
  <conditionalFormatting sqref="BM102:BM107">
    <cfRule type="cellIs" dxfId="529" priority="1429" operator="equal">
      <formula>"Alta"</formula>
    </cfRule>
  </conditionalFormatting>
  <conditionalFormatting sqref="K102:K107">
    <cfRule type="cellIs" dxfId="528" priority="1430" operator="equal">
      <formula>"Casi Seguro"</formula>
    </cfRule>
  </conditionalFormatting>
  <conditionalFormatting sqref="K102:K107">
    <cfRule type="cellIs" dxfId="527" priority="1431" operator="equal">
      <formula>"Probable"</formula>
    </cfRule>
  </conditionalFormatting>
  <conditionalFormatting sqref="K102:K107">
    <cfRule type="cellIs" dxfId="526" priority="1432" operator="equal">
      <formula>"Posible"</formula>
    </cfRule>
  </conditionalFormatting>
  <conditionalFormatting sqref="K102:K107">
    <cfRule type="cellIs" dxfId="525" priority="1433" operator="equal">
      <formula>"Rara vez"</formula>
    </cfRule>
  </conditionalFormatting>
  <conditionalFormatting sqref="K102:K107">
    <cfRule type="cellIs" dxfId="524" priority="1434" operator="equal">
      <formula>"Improbable"</formula>
    </cfRule>
  </conditionalFormatting>
  <conditionalFormatting sqref="K102:K107">
    <cfRule type="cellIs" dxfId="523" priority="1435" operator="equal">
      <formula>"Rara vez"</formula>
    </cfRule>
  </conditionalFormatting>
  <conditionalFormatting sqref="BI102:BI107">
    <cfRule type="cellIs" dxfId="522" priority="1436" operator="equal">
      <formula>"Casi Seguro"</formula>
    </cfRule>
  </conditionalFormatting>
  <conditionalFormatting sqref="BI102:BI107">
    <cfRule type="cellIs" dxfId="521" priority="1437" operator="equal">
      <formula>"Probable"</formula>
    </cfRule>
  </conditionalFormatting>
  <conditionalFormatting sqref="BI102:BI107">
    <cfRule type="cellIs" dxfId="520" priority="1438" operator="equal">
      <formula>"Posible"</formula>
    </cfRule>
  </conditionalFormatting>
  <conditionalFormatting sqref="BI102:BI107">
    <cfRule type="cellIs" dxfId="519" priority="1439" operator="equal">
      <formula>"Improbable"</formula>
    </cfRule>
  </conditionalFormatting>
  <conditionalFormatting sqref="BI102:BI107">
    <cfRule type="cellIs" dxfId="518" priority="1440" operator="equal">
      <formula>"Rara vez"</formula>
    </cfRule>
  </conditionalFormatting>
  <conditionalFormatting sqref="AJ102:AJ107">
    <cfRule type="cellIs" dxfId="517" priority="1441" operator="equal">
      <formula>"Moderada"</formula>
    </cfRule>
  </conditionalFormatting>
  <conditionalFormatting sqref="AJ102:AJ107">
    <cfRule type="cellIs" dxfId="516" priority="1442" operator="equal">
      <formula>"Alta"</formula>
    </cfRule>
  </conditionalFormatting>
  <conditionalFormatting sqref="AJ102:AJ107">
    <cfRule type="cellIs" dxfId="515" priority="1443" operator="equal">
      <formula>"Extrema"</formula>
    </cfRule>
  </conditionalFormatting>
  <conditionalFormatting sqref="BH102">
    <cfRule type="cellIs" dxfId="514" priority="1444" operator="equal">
      <formula>"Muy Alta"</formula>
    </cfRule>
  </conditionalFormatting>
  <conditionalFormatting sqref="BH102">
    <cfRule type="cellIs" dxfId="513" priority="1445" operator="equal">
      <formula>"Alta"</formula>
    </cfRule>
  </conditionalFormatting>
  <conditionalFormatting sqref="BH102">
    <cfRule type="cellIs" dxfId="512" priority="1446" operator="equal">
      <formula>"Media"</formula>
    </cfRule>
  </conditionalFormatting>
  <conditionalFormatting sqref="BH102">
    <cfRule type="cellIs" dxfId="511" priority="1447" operator="equal">
      <formula>"Baja"</formula>
    </cfRule>
  </conditionalFormatting>
  <conditionalFormatting sqref="BH102">
    <cfRule type="cellIs" dxfId="510" priority="1448" operator="equal">
      <formula>"Muy Baja"</formula>
    </cfRule>
  </conditionalFormatting>
  <conditionalFormatting sqref="BK102">
    <cfRule type="cellIs" dxfId="509" priority="1449" operator="equal">
      <formula>"Catastrófico"</formula>
    </cfRule>
  </conditionalFormatting>
  <conditionalFormatting sqref="BK102">
    <cfRule type="cellIs" dxfId="508" priority="1450" operator="equal">
      <formula>"Mayor"</formula>
    </cfRule>
  </conditionalFormatting>
  <conditionalFormatting sqref="BK102">
    <cfRule type="cellIs" dxfId="507" priority="1451" operator="equal">
      <formula>"Moderado"</formula>
    </cfRule>
  </conditionalFormatting>
  <conditionalFormatting sqref="BK102">
    <cfRule type="cellIs" dxfId="506" priority="1452" operator="equal">
      <formula>"Menor"</formula>
    </cfRule>
  </conditionalFormatting>
  <conditionalFormatting sqref="BK102">
    <cfRule type="cellIs" dxfId="505" priority="1453" operator="equal">
      <formula>"Leve"</formula>
    </cfRule>
  </conditionalFormatting>
  <conditionalFormatting sqref="BM102">
    <cfRule type="cellIs" dxfId="504" priority="1454" operator="equal">
      <formula>"Extremo"</formula>
    </cfRule>
  </conditionalFormatting>
  <conditionalFormatting sqref="BM102">
    <cfRule type="cellIs" dxfId="503" priority="1455" operator="equal">
      <formula>"Alto"</formula>
    </cfRule>
  </conditionalFormatting>
  <conditionalFormatting sqref="BM102">
    <cfRule type="cellIs" dxfId="502" priority="1456" operator="equal">
      <formula>"Moderado"</formula>
    </cfRule>
  </conditionalFormatting>
  <conditionalFormatting sqref="BM102">
    <cfRule type="cellIs" dxfId="501" priority="1457" operator="equal">
      <formula>"Bajo"</formula>
    </cfRule>
  </conditionalFormatting>
  <conditionalFormatting sqref="BI102">
    <cfRule type="cellIs" dxfId="500" priority="1458" operator="equal">
      <formula>"Catastrófico"</formula>
    </cfRule>
  </conditionalFormatting>
  <conditionalFormatting sqref="BI102">
    <cfRule type="cellIs" dxfId="499" priority="1459" operator="equal">
      <formula>"Mayor"</formula>
    </cfRule>
  </conditionalFormatting>
  <conditionalFormatting sqref="BI102">
    <cfRule type="cellIs" dxfId="498" priority="1460" operator="equal">
      <formula>"Moderado"</formula>
    </cfRule>
  </conditionalFormatting>
  <conditionalFormatting sqref="BI102">
    <cfRule type="cellIs" dxfId="497" priority="1461" operator="equal">
      <formula>"Menor"</formula>
    </cfRule>
  </conditionalFormatting>
  <conditionalFormatting sqref="BI102">
    <cfRule type="cellIs" dxfId="496" priority="1462" operator="equal">
      <formula>"Leve"</formula>
    </cfRule>
  </conditionalFormatting>
  <conditionalFormatting sqref="BM102:BM107">
    <cfRule type="cellIs" dxfId="495" priority="1463" operator="equal">
      <formula>"Extremo"</formula>
    </cfRule>
  </conditionalFormatting>
  <conditionalFormatting sqref="BM102:BM107">
    <cfRule type="cellIs" dxfId="494" priority="1464" operator="equal">
      <formula>"Extremo"</formula>
    </cfRule>
  </conditionalFormatting>
  <conditionalFormatting sqref="BM102:BM107">
    <cfRule type="cellIs" dxfId="493" priority="1465" operator="equal">
      <formula>"Alta"</formula>
    </cfRule>
  </conditionalFormatting>
  <conditionalFormatting sqref="BI102:BI107">
    <cfRule type="cellIs" dxfId="492" priority="1466" operator="equal">
      <formula>"Casi Seguro"</formula>
    </cfRule>
  </conditionalFormatting>
  <conditionalFormatting sqref="BI102:BI107">
    <cfRule type="cellIs" dxfId="491" priority="1467" operator="equal">
      <formula>"Probable"</formula>
    </cfRule>
  </conditionalFormatting>
  <conditionalFormatting sqref="BI102:BI107">
    <cfRule type="cellIs" dxfId="490" priority="1468" operator="equal">
      <formula>"Posible"</formula>
    </cfRule>
  </conditionalFormatting>
  <conditionalFormatting sqref="BI102:BI107">
    <cfRule type="cellIs" dxfId="489" priority="1469" operator="equal">
      <formula>"Improbable"</formula>
    </cfRule>
  </conditionalFormatting>
  <conditionalFormatting sqref="BI102:BI107">
    <cfRule type="cellIs" dxfId="488" priority="1470" operator="equal">
      <formula>"Rara vez"</formula>
    </cfRule>
  </conditionalFormatting>
  <conditionalFormatting sqref="BH102">
    <cfRule type="cellIs" dxfId="487" priority="1471" operator="equal">
      <formula>"Muy Alta"</formula>
    </cfRule>
  </conditionalFormatting>
  <conditionalFormatting sqref="BH102">
    <cfRule type="cellIs" dxfId="486" priority="1472" operator="equal">
      <formula>"Alta"</formula>
    </cfRule>
  </conditionalFormatting>
  <conditionalFormatting sqref="BH102">
    <cfRule type="cellIs" dxfId="485" priority="1473" operator="equal">
      <formula>"Media"</formula>
    </cfRule>
  </conditionalFormatting>
  <conditionalFormatting sqref="BH102">
    <cfRule type="cellIs" dxfId="484" priority="1474" operator="equal">
      <formula>"Baja"</formula>
    </cfRule>
  </conditionalFormatting>
  <conditionalFormatting sqref="BH102">
    <cfRule type="cellIs" dxfId="483" priority="1475" operator="equal">
      <formula>"Muy Baja"</formula>
    </cfRule>
  </conditionalFormatting>
  <conditionalFormatting sqref="BK102">
    <cfRule type="cellIs" dxfId="482" priority="1476" operator="equal">
      <formula>"Catastrófico"</formula>
    </cfRule>
  </conditionalFormatting>
  <conditionalFormatting sqref="BK102">
    <cfRule type="cellIs" dxfId="481" priority="1477" operator="equal">
      <formula>"Mayor"</formula>
    </cfRule>
  </conditionalFormatting>
  <conditionalFormatting sqref="BK102">
    <cfRule type="cellIs" dxfId="480" priority="1478" operator="equal">
      <formula>"Moderado"</formula>
    </cfRule>
  </conditionalFormatting>
  <conditionalFormatting sqref="BK102">
    <cfRule type="cellIs" dxfId="479" priority="1479" operator="equal">
      <formula>"Menor"</formula>
    </cfRule>
  </conditionalFormatting>
  <conditionalFormatting sqref="BK102">
    <cfRule type="cellIs" dxfId="478" priority="1480" operator="equal">
      <formula>"Leve"</formula>
    </cfRule>
  </conditionalFormatting>
  <conditionalFormatting sqref="BM102">
    <cfRule type="cellIs" dxfId="477" priority="1481" operator="equal">
      <formula>"Extremo"</formula>
    </cfRule>
  </conditionalFormatting>
  <conditionalFormatting sqref="BM102">
    <cfRule type="cellIs" dxfId="476" priority="1482" operator="equal">
      <formula>"Alto"</formula>
    </cfRule>
  </conditionalFormatting>
  <conditionalFormatting sqref="BM102">
    <cfRule type="cellIs" dxfId="475" priority="1483" operator="equal">
      <formula>"Moderado"</formula>
    </cfRule>
  </conditionalFormatting>
  <conditionalFormatting sqref="BM102">
    <cfRule type="cellIs" dxfId="474" priority="1484" operator="equal">
      <formula>"Bajo"</formula>
    </cfRule>
  </conditionalFormatting>
  <conditionalFormatting sqref="K102">
    <cfRule type="cellIs" dxfId="473" priority="1485" operator="equal">
      <formula>"Muy Alta"</formula>
    </cfRule>
  </conditionalFormatting>
  <conditionalFormatting sqref="K102">
    <cfRule type="cellIs" dxfId="472" priority="1486" operator="equal">
      <formula>"Alta"</formula>
    </cfRule>
  </conditionalFormatting>
  <conditionalFormatting sqref="K102">
    <cfRule type="cellIs" dxfId="471" priority="1487" operator="equal">
      <formula>"Media"</formula>
    </cfRule>
  </conditionalFormatting>
  <conditionalFormatting sqref="K102">
    <cfRule type="cellIs" dxfId="470" priority="1488" operator="equal">
      <formula>"Baja"</formula>
    </cfRule>
  </conditionalFormatting>
  <conditionalFormatting sqref="K102">
    <cfRule type="cellIs" dxfId="469" priority="1489" operator="equal">
      <formula>"Muy Baja"</formula>
    </cfRule>
  </conditionalFormatting>
  <conditionalFormatting sqref="BI102">
    <cfRule type="cellIs" dxfId="468" priority="1490" operator="equal">
      <formula>"Catastrófico"</formula>
    </cfRule>
  </conditionalFormatting>
  <conditionalFormatting sqref="BI102">
    <cfRule type="cellIs" dxfId="467" priority="1491" operator="equal">
      <formula>"Mayor"</formula>
    </cfRule>
  </conditionalFormatting>
  <conditionalFormatting sqref="BI102">
    <cfRule type="cellIs" dxfId="466" priority="1492" operator="equal">
      <formula>"Moderado"</formula>
    </cfRule>
  </conditionalFormatting>
  <conditionalFormatting sqref="BI102">
    <cfRule type="cellIs" dxfId="465" priority="1493" operator="equal">
      <formula>"Menor"</formula>
    </cfRule>
  </conditionalFormatting>
  <conditionalFormatting sqref="BI102">
    <cfRule type="cellIs" dxfId="464" priority="1494" operator="equal">
      <formula>"Leve"</formula>
    </cfRule>
  </conditionalFormatting>
  <conditionalFormatting sqref="BM102:BM107">
    <cfRule type="cellIs" dxfId="463" priority="1495" operator="equal">
      <formula>"Extremo"</formula>
    </cfRule>
  </conditionalFormatting>
  <conditionalFormatting sqref="BM102:BM107">
    <cfRule type="cellIs" dxfId="462" priority="1496" operator="equal">
      <formula>"Extremo"</formula>
    </cfRule>
  </conditionalFormatting>
  <conditionalFormatting sqref="BM102:BM107">
    <cfRule type="cellIs" dxfId="461" priority="1497" operator="equal">
      <formula>"Alta"</formula>
    </cfRule>
  </conditionalFormatting>
  <conditionalFormatting sqref="K102">
    <cfRule type="cellIs" dxfId="460" priority="1498" operator="equal">
      <formula>"Casi Seguro"</formula>
    </cfRule>
  </conditionalFormatting>
  <conditionalFormatting sqref="K102">
    <cfRule type="cellIs" dxfId="459" priority="1499" operator="equal">
      <formula>"Probable"</formula>
    </cfRule>
  </conditionalFormatting>
  <conditionalFormatting sqref="K102">
    <cfRule type="cellIs" dxfId="458" priority="1500" operator="equal">
      <formula>"Posible"</formula>
    </cfRule>
  </conditionalFormatting>
  <conditionalFormatting sqref="K102">
    <cfRule type="cellIs" dxfId="457" priority="1501" operator="equal">
      <formula>"Rara vez"</formula>
    </cfRule>
  </conditionalFormatting>
  <conditionalFormatting sqref="K102">
    <cfRule type="cellIs" dxfId="456" priority="1502" operator="equal">
      <formula>"Improbable"</formula>
    </cfRule>
  </conditionalFormatting>
  <conditionalFormatting sqref="K102">
    <cfRule type="cellIs" dxfId="455" priority="1503" operator="equal">
      <formula>"Rara vez"</formula>
    </cfRule>
  </conditionalFormatting>
  <conditionalFormatting sqref="BI102:BI107">
    <cfRule type="cellIs" dxfId="454" priority="1504" operator="equal">
      <formula>"Casi Seguro"</formula>
    </cfRule>
  </conditionalFormatting>
  <conditionalFormatting sqref="BI102:BI107">
    <cfRule type="cellIs" dxfId="453" priority="1505" operator="equal">
      <formula>"Probable"</formula>
    </cfRule>
  </conditionalFormatting>
  <conditionalFormatting sqref="BI102:BI107">
    <cfRule type="cellIs" dxfId="452" priority="1506" operator="equal">
      <formula>"Posible"</formula>
    </cfRule>
  </conditionalFormatting>
  <conditionalFormatting sqref="BI102:BI107">
    <cfRule type="cellIs" dxfId="451" priority="1507" operator="equal">
      <formula>"Improbable"</formula>
    </cfRule>
  </conditionalFormatting>
  <conditionalFormatting sqref="BI102:BI107">
    <cfRule type="cellIs" dxfId="450" priority="1508" operator="equal">
      <formula>"Rara vez"</formula>
    </cfRule>
  </conditionalFormatting>
  <conditionalFormatting sqref="AJ102">
    <cfRule type="cellIs" dxfId="449" priority="1509" operator="equal">
      <formula>"Extremo"</formula>
    </cfRule>
  </conditionalFormatting>
  <conditionalFormatting sqref="AJ102">
    <cfRule type="cellIs" dxfId="448" priority="1510" operator="equal">
      <formula>"Alto"</formula>
    </cfRule>
  </conditionalFormatting>
  <conditionalFormatting sqref="AJ102">
    <cfRule type="cellIs" dxfId="447" priority="1511" operator="equal">
      <formula>"Moderado"</formula>
    </cfRule>
  </conditionalFormatting>
  <conditionalFormatting sqref="AJ102">
    <cfRule type="cellIs" dxfId="446" priority="1512" operator="equal">
      <formula>"Bajo"</formula>
    </cfRule>
  </conditionalFormatting>
  <conditionalFormatting sqref="BH102">
    <cfRule type="cellIs" dxfId="445" priority="1513" operator="equal">
      <formula>"Muy Alta"</formula>
    </cfRule>
  </conditionalFormatting>
  <conditionalFormatting sqref="BH102">
    <cfRule type="cellIs" dxfId="444" priority="1514" operator="equal">
      <formula>"Alta"</formula>
    </cfRule>
  </conditionalFormatting>
  <conditionalFormatting sqref="BH102">
    <cfRule type="cellIs" dxfId="443" priority="1515" operator="equal">
      <formula>"Media"</formula>
    </cfRule>
  </conditionalFormatting>
  <conditionalFormatting sqref="BH102">
    <cfRule type="cellIs" dxfId="442" priority="1516" operator="equal">
      <formula>"Baja"</formula>
    </cfRule>
  </conditionalFormatting>
  <conditionalFormatting sqref="BH102">
    <cfRule type="cellIs" dxfId="441" priority="1517" operator="equal">
      <formula>"Muy Baja"</formula>
    </cfRule>
  </conditionalFormatting>
  <conditionalFormatting sqref="BK102">
    <cfRule type="cellIs" dxfId="440" priority="1518" operator="equal">
      <formula>"Catastrófico"</formula>
    </cfRule>
  </conditionalFormatting>
  <conditionalFormatting sqref="BK102">
    <cfRule type="cellIs" dxfId="439" priority="1519" operator="equal">
      <formula>"Mayor"</formula>
    </cfRule>
  </conditionalFormatting>
  <conditionalFormatting sqref="BK102">
    <cfRule type="cellIs" dxfId="438" priority="1520" operator="equal">
      <formula>"Moderado"</formula>
    </cfRule>
  </conditionalFormatting>
  <conditionalFormatting sqref="BK102">
    <cfRule type="cellIs" dxfId="437" priority="1521" operator="equal">
      <formula>"Menor"</formula>
    </cfRule>
  </conditionalFormatting>
  <conditionalFormatting sqref="BK102">
    <cfRule type="cellIs" dxfId="436" priority="1522" operator="equal">
      <formula>"Leve"</formula>
    </cfRule>
  </conditionalFormatting>
  <conditionalFormatting sqref="BM102">
    <cfRule type="cellIs" dxfId="435" priority="1523" operator="equal">
      <formula>"Extremo"</formula>
    </cfRule>
  </conditionalFormatting>
  <conditionalFormatting sqref="BM102">
    <cfRule type="cellIs" dxfId="434" priority="1524" operator="equal">
      <formula>"Alto"</formula>
    </cfRule>
  </conditionalFormatting>
  <conditionalFormatting sqref="BM102">
    <cfRule type="cellIs" dxfId="433" priority="1525" operator="equal">
      <formula>"Moderado"</formula>
    </cfRule>
  </conditionalFormatting>
  <conditionalFormatting sqref="BM102">
    <cfRule type="cellIs" dxfId="432" priority="1526" operator="equal">
      <formula>"Bajo"</formula>
    </cfRule>
  </conditionalFormatting>
  <conditionalFormatting sqref="AG102:AG107">
    <cfRule type="containsText" dxfId="431" priority="1527" operator="containsText" text="❌">
      <formula>NOT(ISERROR(SEARCH(("❌"),(AG102))))</formula>
    </cfRule>
  </conditionalFormatting>
  <conditionalFormatting sqref="AH102">
    <cfRule type="cellIs" dxfId="430" priority="1528" operator="equal">
      <formula>"Catastrófico"</formula>
    </cfRule>
  </conditionalFormatting>
  <conditionalFormatting sqref="AH102">
    <cfRule type="cellIs" dxfId="429" priority="1529" operator="equal">
      <formula>"Mayor"</formula>
    </cfRule>
  </conditionalFormatting>
  <conditionalFormatting sqref="AH102">
    <cfRule type="cellIs" dxfId="428" priority="1530" operator="equal">
      <formula>"Moderado"</formula>
    </cfRule>
  </conditionalFormatting>
  <conditionalFormatting sqref="AH102">
    <cfRule type="cellIs" dxfId="427" priority="1531" operator="equal">
      <formula>"Menor"</formula>
    </cfRule>
  </conditionalFormatting>
  <conditionalFormatting sqref="AH102">
    <cfRule type="cellIs" dxfId="426" priority="1532" operator="equal">
      <formula>"Leve"</formula>
    </cfRule>
  </conditionalFormatting>
  <conditionalFormatting sqref="K102">
    <cfRule type="cellIs" dxfId="425" priority="1533" operator="equal">
      <formula>"Muy Alta"</formula>
    </cfRule>
  </conditionalFormatting>
  <conditionalFormatting sqref="K102">
    <cfRule type="cellIs" dxfId="424" priority="1534" operator="equal">
      <formula>"Alta"</formula>
    </cfRule>
  </conditionalFormatting>
  <conditionalFormatting sqref="K102">
    <cfRule type="cellIs" dxfId="423" priority="1535" operator="equal">
      <formula>"Media"</formula>
    </cfRule>
  </conditionalFormatting>
  <conditionalFormatting sqref="K102">
    <cfRule type="cellIs" dxfId="422" priority="1536" operator="equal">
      <formula>"Baja"</formula>
    </cfRule>
  </conditionalFormatting>
  <conditionalFormatting sqref="K102">
    <cfRule type="cellIs" dxfId="421" priority="1537" operator="equal">
      <formula>"Muy Baja"</formula>
    </cfRule>
  </conditionalFormatting>
  <conditionalFormatting sqref="BI102">
    <cfRule type="cellIs" dxfId="420" priority="1538" operator="equal">
      <formula>"Catastrófico"</formula>
    </cfRule>
  </conditionalFormatting>
  <conditionalFormatting sqref="BI102">
    <cfRule type="cellIs" dxfId="419" priority="1539" operator="equal">
      <formula>"Mayor"</formula>
    </cfRule>
  </conditionalFormatting>
  <conditionalFormatting sqref="BI102">
    <cfRule type="cellIs" dxfId="418" priority="1540" operator="equal">
      <formula>"Moderado"</formula>
    </cfRule>
  </conditionalFormatting>
  <conditionalFormatting sqref="BI102">
    <cfRule type="cellIs" dxfId="417" priority="1541" operator="equal">
      <formula>"Menor"</formula>
    </cfRule>
  </conditionalFormatting>
  <conditionalFormatting sqref="BI102">
    <cfRule type="cellIs" dxfId="416" priority="1542" operator="equal">
      <formula>"Leve"</formula>
    </cfRule>
  </conditionalFormatting>
  <conditionalFormatting sqref="BM102:BM107">
    <cfRule type="cellIs" dxfId="415" priority="1543" operator="equal">
      <formula>"Extremo"</formula>
    </cfRule>
  </conditionalFormatting>
  <conditionalFormatting sqref="BM102:BM107">
    <cfRule type="cellIs" dxfId="414" priority="1544" operator="equal">
      <formula>"Extremo"</formula>
    </cfRule>
  </conditionalFormatting>
  <conditionalFormatting sqref="BM102:BM107">
    <cfRule type="cellIs" dxfId="413" priority="1545" operator="equal">
      <formula>"Alta"</formula>
    </cfRule>
  </conditionalFormatting>
  <conditionalFormatting sqref="K102:K107">
    <cfRule type="cellIs" dxfId="412" priority="1546" operator="equal">
      <formula>"Casi Seguro"</formula>
    </cfRule>
  </conditionalFormatting>
  <conditionalFormatting sqref="K102:K107">
    <cfRule type="cellIs" dxfId="411" priority="1547" operator="equal">
      <formula>"Probable"</formula>
    </cfRule>
  </conditionalFormatting>
  <conditionalFormatting sqref="K102:K107">
    <cfRule type="cellIs" dxfId="410" priority="1548" operator="equal">
      <formula>"Posible"</formula>
    </cfRule>
  </conditionalFormatting>
  <conditionalFormatting sqref="K102:K107">
    <cfRule type="cellIs" dxfId="409" priority="1549" operator="equal">
      <formula>"Rara vez"</formula>
    </cfRule>
  </conditionalFormatting>
  <conditionalFormatting sqref="K102:K107">
    <cfRule type="cellIs" dxfId="408" priority="1550" operator="equal">
      <formula>"Improbable"</formula>
    </cfRule>
  </conditionalFormatting>
  <conditionalFormatting sqref="K102:K107">
    <cfRule type="cellIs" dxfId="407" priority="1551" operator="equal">
      <formula>"Rara vez"</formula>
    </cfRule>
  </conditionalFormatting>
  <conditionalFormatting sqref="BI102:BI107">
    <cfRule type="cellIs" dxfId="406" priority="1552" operator="equal">
      <formula>"Casi Seguro"</formula>
    </cfRule>
  </conditionalFormatting>
  <conditionalFormatting sqref="BI102:BI107">
    <cfRule type="cellIs" dxfId="405" priority="1553" operator="equal">
      <formula>"Probable"</formula>
    </cfRule>
  </conditionalFormatting>
  <conditionalFormatting sqref="BI102:BI107">
    <cfRule type="cellIs" dxfId="404" priority="1554" operator="equal">
      <formula>"Posible"</formula>
    </cfRule>
  </conditionalFormatting>
  <conditionalFormatting sqref="BI102:BI107">
    <cfRule type="cellIs" dxfId="403" priority="1555" operator="equal">
      <formula>"Improbable"</formula>
    </cfRule>
  </conditionalFormatting>
  <conditionalFormatting sqref="BI102:BI107">
    <cfRule type="cellIs" dxfId="402" priority="1556" operator="equal">
      <formula>"Rara vez"</formula>
    </cfRule>
  </conditionalFormatting>
  <conditionalFormatting sqref="AJ102:AJ107">
    <cfRule type="cellIs" dxfId="401" priority="1557" operator="equal">
      <formula>"Moderada"</formula>
    </cfRule>
  </conditionalFormatting>
  <conditionalFormatting sqref="AJ102:AJ107">
    <cfRule type="cellIs" dxfId="400" priority="1558" operator="equal">
      <formula>"Alta"</formula>
    </cfRule>
  </conditionalFormatting>
  <conditionalFormatting sqref="AJ102:AJ107">
    <cfRule type="cellIs" dxfId="399" priority="1559" operator="equal">
      <formula>"Extrema"</formula>
    </cfRule>
  </conditionalFormatting>
  <conditionalFormatting sqref="BI108">
    <cfRule type="cellIs" dxfId="398" priority="1560" operator="equal">
      <formula>"Catastrófico"</formula>
    </cfRule>
  </conditionalFormatting>
  <conditionalFormatting sqref="BI108">
    <cfRule type="cellIs" dxfId="397" priority="1561" operator="equal">
      <formula>"Mayor"</formula>
    </cfRule>
  </conditionalFormatting>
  <conditionalFormatting sqref="BI108">
    <cfRule type="cellIs" dxfId="396" priority="1562" operator="equal">
      <formula>"Moderado"</formula>
    </cfRule>
  </conditionalFormatting>
  <conditionalFormatting sqref="BI108">
    <cfRule type="cellIs" dxfId="395" priority="1563" operator="equal">
      <formula>"Menor"</formula>
    </cfRule>
  </conditionalFormatting>
  <conditionalFormatting sqref="BI108">
    <cfRule type="cellIs" dxfId="394" priority="1564" operator="equal">
      <formula>"Leve"</formula>
    </cfRule>
  </conditionalFormatting>
  <conditionalFormatting sqref="BI108:BI113">
    <cfRule type="cellIs" dxfId="393" priority="1565" operator="equal">
      <formula>"Casi Seguro"</formula>
    </cfRule>
  </conditionalFormatting>
  <conditionalFormatting sqref="BI108:BI113">
    <cfRule type="cellIs" dxfId="392" priority="1566" operator="equal">
      <formula>"Probable"</formula>
    </cfRule>
  </conditionalFormatting>
  <conditionalFormatting sqref="BI108:BI113">
    <cfRule type="cellIs" dxfId="391" priority="1567" operator="equal">
      <formula>"Posible"</formula>
    </cfRule>
  </conditionalFormatting>
  <conditionalFormatting sqref="BI108:BI113">
    <cfRule type="cellIs" dxfId="390" priority="1568" operator="equal">
      <formula>"Improbable"</formula>
    </cfRule>
  </conditionalFormatting>
  <conditionalFormatting sqref="BI108:BI113">
    <cfRule type="cellIs" dxfId="389" priority="1569" operator="equal">
      <formula>"Rara vez"</formula>
    </cfRule>
  </conditionalFormatting>
  <conditionalFormatting sqref="BI108">
    <cfRule type="cellIs" dxfId="388" priority="1570" operator="equal">
      <formula>"Catastrófico"</formula>
    </cfRule>
  </conditionalFormatting>
  <conditionalFormatting sqref="BI108">
    <cfRule type="cellIs" dxfId="387" priority="1571" operator="equal">
      <formula>"Mayor"</formula>
    </cfRule>
  </conditionalFormatting>
  <conditionalFormatting sqref="BI108">
    <cfRule type="cellIs" dxfId="386" priority="1572" operator="equal">
      <formula>"Moderado"</formula>
    </cfRule>
  </conditionalFormatting>
  <conditionalFormatting sqref="BI108">
    <cfRule type="cellIs" dxfId="385" priority="1573" operator="equal">
      <formula>"Menor"</formula>
    </cfRule>
  </conditionalFormatting>
  <conditionalFormatting sqref="BI108">
    <cfRule type="cellIs" dxfId="384" priority="1574" operator="equal">
      <formula>"Leve"</formula>
    </cfRule>
  </conditionalFormatting>
  <conditionalFormatting sqref="BI108:BI113">
    <cfRule type="cellIs" dxfId="383" priority="1575" operator="equal">
      <formula>"Casi Seguro"</formula>
    </cfRule>
  </conditionalFormatting>
  <conditionalFormatting sqref="BI108:BI113">
    <cfRule type="cellIs" dxfId="382" priority="1576" operator="equal">
      <formula>"Probable"</formula>
    </cfRule>
  </conditionalFormatting>
  <conditionalFormatting sqref="BI108:BI113">
    <cfRule type="cellIs" dxfId="381" priority="1577" operator="equal">
      <formula>"Posible"</formula>
    </cfRule>
  </conditionalFormatting>
  <conditionalFormatting sqref="BI108:BI113">
    <cfRule type="cellIs" dxfId="380" priority="1578" operator="equal">
      <formula>"Improbable"</formula>
    </cfRule>
  </conditionalFormatting>
  <conditionalFormatting sqref="BI108:BI113">
    <cfRule type="cellIs" dxfId="379" priority="1579" operator="equal">
      <formula>"Rara vez"</formula>
    </cfRule>
  </conditionalFormatting>
  <conditionalFormatting sqref="AJ108">
    <cfRule type="cellIs" dxfId="378" priority="1580" operator="equal">
      <formula>"Extremo"</formula>
    </cfRule>
  </conditionalFormatting>
  <conditionalFormatting sqref="AJ108">
    <cfRule type="cellIs" dxfId="377" priority="1581" operator="equal">
      <formula>"Alto"</formula>
    </cfRule>
  </conditionalFormatting>
  <conditionalFormatting sqref="AJ108">
    <cfRule type="cellIs" dxfId="376" priority="1582" operator="equal">
      <formula>"Moderado"</formula>
    </cfRule>
  </conditionalFormatting>
  <conditionalFormatting sqref="AJ108">
    <cfRule type="cellIs" dxfId="375" priority="1583" operator="equal">
      <formula>"Bajo"</formula>
    </cfRule>
  </conditionalFormatting>
  <conditionalFormatting sqref="BH108">
    <cfRule type="cellIs" dxfId="374" priority="1584" operator="equal">
      <formula>"Muy Alta"</formula>
    </cfRule>
  </conditionalFormatting>
  <conditionalFormatting sqref="BH108">
    <cfRule type="cellIs" dxfId="373" priority="1585" operator="equal">
      <formula>"Alta"</formula>
    </cfRule>
  </conditionalFormatting>
  <conditionalFormatting sqref="BH108">
    <cfRule type="cellIs" dxfId="372" priority="1586" operator="equal">
      <formula>"Media"</formula>
    </cfRule>
  </conditionalFormatting>
  <conditionalFormatting sqref="BH108">
    <cfRule type="cellIs" dxfId="371" priority="1587" operator="equal">
      <formula>"Baja"</formula>
    </cfRule>
  </conditionalFormatting>
  <conditionalFormatting sqref="BH108">
    <cfRule type="cellIs" dxfId="370" priority="1588" operator="equal">
      <formula>"Muy Baja"</formula>
    </cfRule>
  </conditionalFormatting>
  <conditionalFormatting sqref="BK108">
    <cfRule type="cellIs" dxfId="369" priority="1589" operator="equal">
      <formula>"Catastrófico"</formula>
    </cfRule>
  </conditionalFormatting>
  <conditionalFormatting sqref="BK108">
    <cfRule type="cellIs" dxfId="368" priority="1590" operator="equal">
      <formula>"Mayor"</formula>
    </cfRule>
  </conditionalFormatting>
  <conditionalFormatting sqref="BK108">
    <cfRule type="cellIs" dxfId="367" priority="1591" operator="equal">
      <formula>"Moderado"</formula>
    </cfRule>
  </conditionalFormatting>
  <conditionalFormatting sqref="BK108">
    <cfRule type="cellIs" dxfId="366" priority="1592" operator="equal">
      <formula>"Menor"</formula>
    </cfRule>
  </conditionalFormatting>
  <conditionalFormatting sqref="BK108">
    <cfRule type="cellIs" dxfId="365" priority="1593" operator="equal">
      <formula>"Leve"</formula>
    </cfRule>
  </conditionalFormatting>
  <conditionalFormatting sqref="BM108">
    <cfRule type="cellIs" dxfId="364" priority="1594" operator="equal">
      <formula>"Extremo"</formula>
    </cfRule>
  </conditionalFormatting>
  <conditionalFormatting sqref="BM108">
    <cfRule type="cellIs" dxfId="363" priority="1595" operator="equal">
      <formula>"Alto"</formula>
    </cfRule>
  </conditionalFormatting>
  <conditionalFormatting sqref="BM108">
    <cfRule type="cellIs" dxfId="362" priority="1596" operator="equal">
      <formula>"Moderado"</formula>
    </cfRule>
  </conditionalFormatting>
  <conditionalFormatting sqref="BM108">
    <cfRule type="cellIs" dxfId="361" priority="1597" operator="equal">
      <formula>"Bajo"</formula>
    </cfRule>
  </conditionalFormatting>
  <conditionalFormatting sqref="AG108:AG113">
    <cfRule type="containsText" dxfId="360" priority="1598" operator="containsText" text="❌">
      <formula>NOT(ISERROR(SEARCH(("❌"),(AG108))))</formula>
    </cfRule>
  </conditionalFormatting>
  <conditionalFormatting sqref="AH108">
    <cfRule type="cellIs" dxfId="359" priority="1599" operator="equal">
      <formula>"Catastrófico"</formula>
    </cfRule>
  </conditionalFormatting>
  <conditionalFormatting sqref="AH108">
    <cfRule type="cellIs" dxfId="358" priority="1600" operator="equal">
      <formula>"Mayor"</formula>
    </cfRule>
  </conditionalFormatting>
  <conditionalFormatting sqref="AH108">
    <cfRule type="cellIs" dxfId="357" priority="1601" operator="equal">
      <formula>"Moderado"</formula>
    </cfRule>
  </conditionalFormatting>
  <conditionalFormatting sqref="AH108">
    <cfRule type="cellIs" dxfId="356" priority="1602" operator="equal">
      <formula>"Menor"</formula>
    </cfRule>
  </conditionalFormatting>
  <conditionalFormatting sqref="AH108">
    <cfRule type="cellIs" dxfId="355" priority="1603" operator="equal">
      <formula>"Leve"</formula>
    </cfRule>
  </conditionalFormatting>
  <conditionalFormatting sqref="K108">
    <cfRule type="cellIs" dxfId="354" priority="1604" operator="equal">
      <formula>"Muy Alta"</formula>
    </cfRule>
  </conditionalFormatting>
  <conditionalFormatting sqref="K108">
    <cfRule type="cellIs" dxfId="353" priority="1605" operator="equal">
      <formula>"Alta"</formula>
    </cfRule>
  </conditionalFormatting>
  <conditionalFormatting sqref="K108">
    <cfRule type="cellIs" dxfId="352" priority="1606" operator="equal">
      <formula>"Media"</formula>
    </cfRule>
  </conditionalFormatting>
  <conditionalFormatting sqref="K108">
    <cfRule type="cellIs" dxfId="351" priority="1607" operator="equal">
      <formula>"Baja"</formula>
    </cfRule>
  </conditionalFormatting>
  <conditionalFormatting sqref="K108">
    <cfRule type="cellIs" dxfId="350" priority="1608" operator="equal">
      <formula>"Muy Baja"</formula>
    </cfRule>
  </conditionalFormatting>
  <conditionalFormatting sqref="BI108">
    <cfRule type="cellIs" dxfId="349" priority="1609" operator="equal">
      <formula>"Catastrófico"</formula>
    </cfRule>
  </conditionalFormatting>
  <conditionalFormatting sqref="BI108">
    <cfRule type="cellIs" dxfId="348" priority="1610" operator="equal">
      <formula>"Mayor"</formula>
    </cfRule>
  </conditionalFormatting>
  <conditionalFormatting sqref="BI108">
    <cfRule type="cellIs" dxfId="347" priority="1611" operator="equal">
      <formula>"Moderado"</formula>
    </cfRule>
  </conditionalFormatting>
  <conditionalFormatting sqref="BI108">
    <cfRule type="cellIs" dxfId="346" priority="1612" operator="equal">
      <formula>"Menor"</formula>
    </cfRule>
  </conditionalFormatting>
  <conditionalFormatting sqref="BI108">
    <cfRule type="cellIs" dxfId="345" priority="1613" operator="equal">
      <formula>"Leve"</formula>
    </cfRule>
  </conditionalFormatting>
  <conditionalFormatting sqref="BM108:BM113">
    <cfRule type="cellIs" dxfId="344" priority="1614" operator="equal">
      <formula>"Extremo"</formula>
    </cfRule>
  </conditionalFormatting>
  <conditionalFormatting sqref="BM108:BM113">
    <cfRule type="cellIs" dxfId="343" priority="1615" operator="equal">
      <formula>"Extremo"</formula>
    </cfRule>
  </conditionalFormatting>
  <conditionalFormatting sqref="BM108:BM113">
    <cfRule type="cellIs" dxfId="342" priority="1616" operator="equal">
      <formula>"Alta"</formula>
    </cfRule>
  </conditionalFormatting>
  <conditionalFormatting sqref="K108:K113">
    <cfRule type="cellIs" dxfId="341" priority="1617" operator="equal">
      <formula>"Casi Seguro"</formula>
    </cfRule>
  </conditionalFormatting>
  <conditionalFormatting sqref="K108:K113">
    <cfRule type="cellIs" dxfId="340" priority="1618" operator="equal">
      <formula>"Probable"</formula>
    </cfRule>
  </conditionalFormatting>
  <conditionalFormatting sqref="K108:K113">
    <cfRule type="cellIs" dxfId="339" priority="1619" operator="equal">
      <formula>"Posible"</formula>
    </cfRule>
  </conditionalFormatting>
  <conditionalFormatting sqref="K108:K113">
    <cfRule type="cellIs" dxfId="338" priority="1620" operator="equal">
      <formula>"Rara vez"</formula>
    </cfRule>
  </conditionalFormatting>
  <conditionalFormatting sqref="K108:K113">
    <cfRule type="cellIs" dxfId="337" priority="1621" operator="equal">
      <formula>"Improbable"</formula>
    </cfRule>
  </conditionalFormatting>
  <conditionalFormatting sqref="K108:K113">
    <cfRule type="cellIs" dxfId="336" priority="1622" operator="equal">
      <formula>"Rara vez"</formula>
    </cfRule>
  </conditionalFormatting>
  <conditionalFormatting sqref="BI108:BI113">
    <cfRule type="cellIs" dxfId="335" priority="1623" operator="equal">
      <formula>"Casi Seguro"</formula>
    </cfRule>
  </conditionalFormatting>
  <conditionalFormatting sqref="BI108:BI113">
    <cfRule type="cellIs" dxfId="334" priority="1624" operator="equal">
      <formula>"Probable"</formula>
    </cfRule>
  </conditionalFormatting>
  <conditionalFormatting sqref="BI108:BI113">
    <cfRule type="cellIs" dxfId="333" priority="1625" operator="equal">
      <formula>"Posible"</formula>
    </cfRule>
  </conditionalFormatting>
  <conditionalFormatting sqref="BI108:BI113">
    <cfRule type="cellIs" dxfId="332" priority="1626" operator="equal">
      <formula>"Improbable"</formula>
    </cfRule>
  </conditionalFormatting>
  <conditionalFormatting sqref="BI108:BI113">
    <cfRule type="cellIs" dxfId="331" priority="1627" operator="equal">
      <formula>"Rara vez"</formula>
    </cfRule>
  </conditionalFormatting>
  <conditionalFormatting sqref="AJ108:AJ113">
    <cfRule type="cellIs" dxfId="330" priority="1628" operator="equal">
      <formula>"Moderada"</formula>
    </cfRule>
  </conditionalFormatting>
  <conditionalFormatting sqref="AJ108:AJ113">
    <cfRule type="cellIs" dxfId="329" priority="1629" operator="equal">
      <formula>"Alta"</formula>
    </cfRule>
  </conditionalFormatting>
  <conditionalFormatting sqref="AJ108:AJ113">
    <cfRule type="cellIs" dxfId="328" priority="1630" operator="equal">
      <formula>"Extrema"</formula>
    </cfRule>
  </conditionalFormatting>
  <conditionalFormatting sqref="AJ108">
    <cfRule type="cellIs" dxfId="327" priority="1631" operator="equal">
      <formula>"Extremo"</formula>
    </cfRule>
  </conditionalFormatting>
  <conditionalFormatting sqref="AJ108">
    <cfRule type="cellIs" dxfId="326" priority="1632" operator="equal">
      <formula>"Alto"</formula>
    </cfRule>
  </conditionalFormatting>
  <conditionalFormatting sqref="AJ108">
    <cfRule type="cellIs" dxfId="325" priority="1633" operator="equal">
      <formula>"Moderado"</formula>
    </cfRule>
  </conditionalFormatting>
  <conditionalFormatting sqref="AJ108">
    <cfRule type="cellIs" dxfId="324" priority="1634" operator="equal">
      <formula>"Bajo"</formula>
    </cfRule>
  </conditionalFormatting>
  <conditionalFormatting sqref="BH108">
    <cfRule type="cellIs" dxfId="323" priority="1635" operator="equal">
      <formula>"Muy Alta"</formula>
    </cfRule>
  </conditionalFormatting>
  <conditionalFormatting sqref="BH108">
    <cfRule type="cellIs" dxfId="322" priority="1636" operator="equal">
      <formula>"Alta"</formula>
    </cfRule>
  </conditionalFormatting>
  <conditionalFormatting sqref="BH108">
    <cfRule type="cellIs" dxfId="321" priority="1637" operator="equal">
      <formula>"Media"</formula>
    </cfRule>
  </conditionalFormatting>
  <conditionalFormatting sqref="BH108">
    <cfRule type="cellIs" dxfId="320" priority="1638" operator="equal">
      <formula>"Baja"</formula>
    </cfRule>
  </conditionalFormatting>
  <conditionalFormatting sqref="BH108">
    <cfRule type="cellIs" dxfId="319" priority="1639" operator="equal">
      <formula>"Muy Baja"</formula>
    </cfRule>
  </conditionalFormatting>
  <conditionalFormatting sqref="BK108">
    <cfRule type="cellIs" dxfId="318" priority="1640" operator="equal">
      <formula>"Catastrófico"</formula>
    </cfRule>
  </conditionalFormatting>
  <conditionalFormatting sqref="BK108">
    <cfRule type="cellIs" dxfId="317" priority="1641" operator="equal">
      <formula>"Mayor"</formula>
    </cfRule>
  </conditionalFormatting>
  <conditionalFormatting sqref="BK108">
    <cfRule type="cellIs" dxfId="316" priority="1642" operator="equal">
      <formula>"Moderado"</formula>
    </cfRule>
  </conditionalFormatting>
  <conditionalFormatting sqref="BK108">
    <cfRule type="cellIs" dxfId="315" priority="1643" operator="equal">
      <formula>"Menor"</formula>
    </cfRule>
  </conditionalFormatting>
  <conditionalFormatting sqref="BK108">
    <cfRule type="cellIs" dxfId="314" priority="1644" operator="equal">
      <formula>"Leve"</formula>
    </cfRule>
  </conditionalFormatting>
  <conditionalFormatting sqref="BM108">
    <cfRule type="cellIs" dxfId="313" priority="1645" operator="equal">
      <formula>"Extremo"</formula>
    </cfRule>
  </conditionalFormatting>
  <conditionalFormatting sqref="BM108">
    <cfRule type="cellIs" dxfId="312" priority="1646" operator="equal">
      <formula>"Alto"</formula>
    </cfRule>
  </conditionalFormatting>
  <conditionalFormatting sqref="BM108">
    <cfRule type="cellIs" dxfId="311" priority="1647" operator="equal">
      <formula>"Moderado"</formula>
    </cfRule>
  </conditionalFormatting>
  <conditionalFormatting sqref="BM108">
    <cfRule type="cellIs" dxfId="310" priority="1648" operator="equal">
      <formula>"Bajo"</formula>
    </cfRule>
  </conditionalFormatting>
  <conditionalFormatting sqref="AG108:AG113">
    <cfRule type="containsText" dxfId="309" priority="1649" operator="containsText" text="❌">
      <formula>NOT(ISERROR(SEARCH(("❌"),(AG108))))</formula>
    </cfRule>
  </conditionalFormatting>
  <conditionalFormatting sqref="AH108">
    <cfRule type="cellIs" dxfId="308" priority="1650" operator="equal">
      <formula>"Catastrófico"</formula>
    </cfRule>
  </conditionalFormatting>
  <conditionalFormatting sqref="AH108">
    <cfRule type="cellIs" dxfId="307" priority="1651" operator="equal">
      <formula>"Mayor"</formula>
    </cfRule>
  </conditionalFormatting>
  <conditionalFormatting sqref="AH108">
    <cfRule type="cellIs" dxfId="306" priority="1652" operator="equal">
      <formula>"Moderado"</formula>
    </cfRule>
  </conditionalFormatting>
  <conditionalFormatting sqref="AH108">
    <cfRule type="cellIs" dxfId="305" priority="1653" operator="equal">
      <formula>"Menor"</formula>
    </cfRule>
  </conditionalFormatting>
  <conditionalFormatting sqref="AH108">
    <cfRule type="cellIs" dxfId="304" priority="1654" operator="equal">
      <formula>"Leve"</formula>
    </cfRule>
  </conditionalFormatting>
  <conditionalFormatting sqref="K108">
    <cfRule type="cellIs" dxfId="303" priority="1655" operator="equal">
      <formula>"Muy Alta"</formula>
    </cfRule>
  </conditionalFormatting>
  <conditionalFormatting sqref="K108">
    <cfRule type="cellIs" dxfId="302" priority="1656" operator="equal">
      <formula>"Alta"</formula>
    </cfRule>
  </conditionalFormatting>
  <conditionalFormatting sqref="K108">
    <cfRule type="cellIs" dxfId="301" priority="1657" operator="equal">
      <formula>"Media"</formula>
    </cfRule>
  </conditionalFormatting>
  <conditionalFormatting sqref="K108">
    <cfRule type="cellIs" dxfId="300" priority="1658" operator="equal">
      <formula>"Baja"</formula>
    </cfRule>
  </conditionalFormatting>
  <conditionalFormatting sqref="K108">
    <cfRule type="cellIs" dxfId="299" priority="1659" operator="equal">
      <formula>"Muy Baja"</formula>
    </cfRule>
  </conditionalFormatting>
  <conditionalFormatting sqref="BI108">
    <cfRule type="cellIs" dxfId="298" priority="1660" operator="equal">
      <formula>"Catastrófico"</formula>
    </cfRule>
  </conditionalFormatting>
  <conditionalFormatting sqref="BI108">
    <cfRule type="cellIs" dxfId="297" priority="1661" operator="equal">
      <formula>"Mayor"</formula>
    </cfRule>
  </conditionalFormatting>
  <conditionalFormatting sqref="BI108">
    <cfRule type="cellIs" dxfId="296" priority="1662" operator="equal">
      <formula>"Moderado"</formula>
    </cfRule>
  </conditionalFormatting>
  <conditionalFormatting sqref="BI108">
    <cfRule type="cellIs" dxfId="295" priority="1663" operator="equal">
      <formula>"Menor"</formula>
    </cfRule>
  </conditionalFormatting>
  <conditionalFormatting sqref="BI108">
    <cfRule type="cellIs" dxfId="294" priority="1664" operator="equal">
      <formula>"Leve"</formula>
    </cfRule>
  </conditionalFormatting>
  <conditionalFormatting sqref="BM108:BM113">
    <cfRule type="cellIs" dxfId="293" priority="1665" operator="equal">
      <formula>"Extremo"</formula>
    </cfRule>
  </conditionalFormatting>
  <conditionalFormatting sqref="BM108:BM113">
    <cfRule type="cellIs" dxfId="292" priority="1666" operator="equal">
      <formula>"Extremo"</formula>
    </cfRule>
  </conditionalFormatting>
  <conditionalFormatting sqref="BM108:BM113">
    <cfRule type="cellIs" dxfId="291" priority="1667" operator="equal">
      <formula>"Alta"</formula>
    </cfRule>
  </conditionalFormatting>
  <conditionalFormatting sqref="K108:K113">
    <cfRule type="cellIs" dxfId="290" priority="1668" operator="equal">
      <formula>"Casi Seguro"</formula>
    </cfRule>
  </conditionalFormatting>
  <conditionalFormatting sqref="K108:K113">
    <cfRule type="cellIs" dxfId="289" priority="1669" operator="equal">
      <formula>"Probable"</formula>
    </cfRule>
  </conditionalFormatting>
  <conditionalFormatting sqref="K108:K113">
    <cfRule type="cellIs" dxfId="288" priority="1670" operator="equal">
      <formula>"Posible"</formula>
    </cfRule>
  </conditionalFormatting>
  <conditionalFormatting sqref="K108:K113">
    <cfRule type="cellIs" dxfId="287" priority="1671" operator="equal">
      <formula>"Rara vez"</formula>
    </cfRule>
  </conditionalFormatting>
  <conditionalFormatting sqref="K108:K113">
    <cfRule type="cellIs" dxfId="286" priority="1672" operator="equal">
      <formula>"Improbable"</formula>
    </cfRule>
  </conditionalFormatting>
  <conditionalFormatting sqref="K108:K113">
    <cfRule type="cellIs" dxfId="285" priority="1673" operator="equal">
      <formula>"Rara vez"</formula>
    </cfRule>
  </conditionalFormatting>
  <conditionalFormatting sqref="BI108:BI113">
    <cfRule type="cellIs" dxfId="284" priority="1674" operator="equal">
      <formula>"Casi Seguro"</formula>
    </cfRule>
  </conditionalFormatting>
  <conditionalFormatting sqref="BI108:BI113">
    <cfRule type="cellIs" dxfId="283" priority="1675" operator="equal">
      <formula>"Probable"</formula>
    </cfRule>
  </conditionalFormatting>
  <conditionalFormatting sqref="BI108:BI113">
    <cfRule type="cellIs" dxfId="282" priority="1676" operator="equal">
      <formula>"Posible"</formula>
    </cfRule>
  </conditionalFormatting>
  <conditionalFormatting sqref="BI108:BI113">
    <cfRule type="cellIs" dxfId="281" priority="1677" operator="equal">
      <formula>"Improbable"</formula>
    </cfRule>
  </conditionalFormatting>
  <conditionalFormatting sqref="BI108:BI113">
    <cfRule type="cellIs" dxfId="280" priority="1678" operator="equal">
      <formula>"Rara vez"</formula>
    </cfRule>
  </conditionalFormatting>
  <conditionalFormatting sqref="AJ108:AJ113">
    <cfRule type="cellIs" dxfId="279" priority="1679" operator="equal">
      <formula>"Moderada"</formula>
    </cfRule>
  </conditionalFormatting>
  <conditionalFormatting sqref="AJ108:AJ113">
    <cfRule type="cellIs" dxfId="278" priority="1680" operator="equal">
      <formula>"Alta"</formula>
    </cfRule>
  </conditionalFormatting>
  <conditionalFormatting sqref="AJ108:AJ113">
    <cfRule type="cellIs" dxfId="277" priority="1681" operator="equal">
      <formula>"Extrema"</formula>
    </cfRule>
  </conditionalFormatting>
  <conditionalFormatting sqref="BH108">
    <cfRule type="cellIs" dxfId="276" priority="1682" operator="equal">
      <formula>"Muy Alta"</formula>
    </cfRule>
  </conditionalFormatting>
  <conditionalFormatting sqref="BH108">
    <cfRule type="cellIs" dxfId="275" priority="1683" operator="equal">
      <formula>"Alta"</formula>
    </cfRule>
  </conditionalFormatting>
  <conditionalFormatting sqref="BH108">
    <cfRule type="cellIs" dxfId="274" priority="1684" operator="equal">
      <formula>"Media"</formula>
    </cfRule>
  </conditionalFormatting>
  <conditionalFormatting sqref="BH108">
    <cfRule type="cellIs" dxfId="273" priority="1685" operator="equal">
      <formula>"Baja"</formula>
    </cfRule>
  </conditionalFormatting>
  <conditionalFormatting sqref="BH108">
    <cfRule type="cellIs" dxfId="272" priority="1686" operator="equal">
      <formula>"Muy Baja"</formula>
    </cfRule>
  </conditionalFormatting>
  <conditionalFormatting sqref="BK108">
    <cfRule type="cellIs" dxfId="271" priority="1687" operator="equal">
      <formula>"Catastrófico"</formula>
    </cfRule>
  </conditionalFormatting>
  <conditionalFormatting sqref="BK108">
    <cfRule type="cellIs" dxfId="270" priority="1688" operator="equal">
      <formula>"Mayor"</formula>
    </cfRule>
  </conditionalFormatting>
  <conditionalFormatting sqref="BK108">
    <cfRule type="cellIs" dxfId="269" priority="1689" operator="equal">
      <formula>"Moderado"</formula>
    </cfRule>
  </conditionalFormatting>
  <conditionalFormatting sqref="BK108">
    <cfRule type="cellIs" dxfId="268" priority="1690" operator="equal">
      <formula>"Menor"</formula>
    </cfRule>
  </conditionalFormatting>
  <conditionalFormatting sqref="BK108">
    <cfRule type="cellIs" dxfId="267" priority="1691" operator="equal">
      <formula>"Leve"</formula>
    </cfRule>
  </conditionalFormatting>
  <conditionalFormatting sqref="BM108">
    <cfRule type="cellIs" dxfId="266" priority="1692" operator="equal">
      <formula>"Extremo"</formula>
    </cfRule>
  </conditionalFormatting>
  <conditionalFormatting sqref="BM108">
    <cfRule type="cellIs" dxfId="265" priority="1693" operator="equal">
      <formula>"Alto"</formula>
    </cfRule>
  </conditionalFormatting>
  <conditionalFormatting sqref="BM108">
    <cfRule type="cellIs" dxfId="264" priority="1694" operator="equal">
      <formula>"Moderado"</formula>
    </cfRule>
  </conditionalFormatting>
  <conditionalFormatting sqref="BM108">
    <cfRule type="cellIs" dxfId="263" priority="1695" operator="equal">
      <formula>"Bajo"</formula>
    </cfRule>
  </conditionalFormatting>
  <conditionalFormatting sqref="BI108">
    <cfRule type="cellIs" dxfId="262" priority="1696" operator="equal">
      <formula>"Catastrófico"</formula>
    </cfRule>
  </conditionalFormatting>
  <conditionalFormatting sqref="BI108">
    <cfRule type="cellIs" dxfId="261" priority="1697" operator="equal">
      <formula>"Mayor"</formula>
    </cfRule>
  </conditionalFormatting>
  <conditionalFormatting sqref="BI108">
    <cfRule type="cellIs" dxfId="260" priority="1698" operator="equal">
      <formula>"Moderado"</formula>
    </cfRule>
  </conditionalFormatting>
  <conditionalFormatting sqref="BI108">
    <cfRule type="cellIs" dxfId="259" priority="1699" operator="equal">
      <formula>"Menor"</formula>
    </cfRule>
  </conditionalFormatting>
  <conditionalFormatting sqref="BI108">
    <cfRule type="cellIs" dxfId="258" priority="1700" operator="equal">
      <formula>"Leve"</formula>
    </cfRule>
  </conditionalFormatting>
  <conditionalFormatting sqref="BM108:BM113">
    <cfRule type="cellIs" dxfId="257" priority="1701" operator="equal">
      <formula>"Extremo"</formula>
    </cfRule>
  </conditionalFormatting>
  <conditionalFormatting sqref="BM108:BM113">
    <cfRule type="cellIs" dxfId="256" priority="1702" operator="equal">
      <formula>"Extremo"</formula>
    </cfRule>
  </conditionalFormatting>
  <conditionalFormatting sqref="BM108:BM113">
    <cfRule type="cellIs" dxfId="255" priority="1703" operator="equal">
      <formula>"Alta"</formula>
    </cfRule>
  </conditionalFormatting>
  <conditionalFormatting sqref="BI108:BI113">
    <cfRule type="cellIs" dxfId="254" priority="1704" operator="equal">
      <formula>"Casi Seguro"</formula>
    </cfRule>
  </conditionalFormatting>
  <conditionalFormatting sqref="BI108:BI113">
    <cfRule type="cellIs" dxfId="253" priority="1705" operator="equal">
      <formula>"Probable"</formula>
    </cfRule>
  </conditionalFormatting>
  <conditionalFormatting sqref="BI108:BI113">
    <cfRule type="cellIs" dxfId="252" priority="1706" operator="equal">
      <formula>"Posible"</formula>
    </cfRule>
  </conditionalFormatting>
  <conditionalFormatting sqref="BI108:BI113">
    <cfRule type="cellIs" dxfId="251" priority="1707" operator="equal">
      <formula>"Improbable"</formula>
    </cfRule>
  </conditionalFormatting>
  <conditionalFormatting sqref="BI108:BI113">
    <cfRule type="cellIs" dxfId="250" priority="1708" operator="equal">
      <formula>"Rara vez"</formula>
    </cfRule>
  </conditionalFormatting>
  <conditionalFormatting sqref="BH108">
    <cfRule type="cellIs" dxfId="249" priority="1709" operator="equal">
      <formula>"Muy Alta"</formula>
    </cfRule>
  </conditionalFormatting>
  <conditionalFormatting sqref="BH108">
    <cfRule type="cellIs" dxfId="248" priority="1710" operator="equal">
      <formula>"Alta"</formula>
    </cfRule>
  </conditionalFormatting>
  <conditionalFormatting sqref="BH108">
    <cfRule type="cellIs" dxfId="247" priority="1711" operator="equal">
      <formula>"Media"</formula>
    </cfRule>
  </conditionalFormatting>
  <conditionalFormatting sqref="BH108">
    <cfRule type="cellIs" dxfId="246" priority="1712" operator="equal">
      <formula>"Baja"</formula>
    </cfRule>
  </conditionalFormatting>
  <conditionalFormatting sqref="BH108">
    <cfRule type="cellIs" dxfId="245" priority="1713" operator="equal">
      <formula>"Muy Baja"</formula>
    </cfRule>
  </conditionalFormatting>
  <conditionalFormatting sqref="BK108">
    <cfRule type="cellIs" dxfId="244" priority="1714" operator="equal">
      <formula>"Catastrófico"</formula>
    </cfRule>
  </conditionalFormatting>
  <conditionalFormatting sqref="BK108">
    <cfRule type="cellIs" dxfId="243" priority="1715" operator="equal">
      <formula>"Mayor"</formula>
    </cfRule>
  </conditionalFormatting>
  <conditionalFormatting sqref="BK108">
    <cfRule type="cellIs" dxfId="242" priority="1716" operator="equal">
      <formula>"Moderado"</formula>
    </cfRule>
  </conditionalFormatting>
  <conditionalFormatting sqref="BK108">
    <cfRule type="cellIs" dxfId="241" priority="1717" operator="equal">
      <formula>"Menor"</formula>
    </cfRule>
  </conditionalFormatting>
  <conditionalFormatting sqref="BK108">
    <cfRule type="cellIs" dxfId="240" priority="1718" operator="equal">
      <formula>"Leve"</formula>
    </cfRule>
  </conditionalFormatting>
  <conditionalFormatting sqref="BM108">
    <cfRule type="cellIs" dxfId="239" priority="1719" operator="equal">
      <formula>"Extremo"</formula>
    </cfRule>
  </conditionalFormatting>
  <conditionalFormatting sqref="BM108">
    <cfRule type="cellIs" dxfId="238" priority="1720" operator="equal">
      <formula>"Alto"</formula>
    </cfRule>
  </conditionalFormatting>
  <conditionalFormatting sqref="BM108">
    <cfRule type="cellIs" dxfId="237" priority="1721" operator="equal">
      <formula>"Moderado"</formula>
    </cfRule>
  </conditionalFormatting>
  <conditionalFormatting sqref="BM108">
    <cfRule type="cellIs" dxfId="236" priority="1722" operator="equal">
      <formula>"Bajo"</formula>
    </cfRule>
  </conditionalFormatting>
  <conditionalFormatting sqref="K108">
    <cfRule type="cellIs" dxfId="235" priority="1723" operator="equal">
      <formula>"Muy Alta"</formula>
    </cfRule>
  </conditionalFormatting>
  <conditionalFormatting sqref="K108">
    <cfRule type="cellIs" dxfId="234" priority="1724" operator="equal">
      <formula>"Alta"</formula>
    </cfRule>
  </conditionalFormatting>
  <conditionalFormatting sqref="K108">
    <cfRule type="cellIs" dxfId="233" priority="1725" operator="equal">
      <formula>"Media"</formula>
    </cfRule>
  </conditionalFormatting>
  <conditionalFormatting sqref="K108">
    <cfRule type="cellIs" dxfId="232" priority="1726" operator="equal">
      <formula>"Baja"</formula>
    </cfRule>
  </conditionalFormatting>
  <conditionalFormatting sqref="K108">
    <cfRule type="cellIs" dxfId="231" priority="1727" operator="equal">
      <formula>"Muy Baja"</formula>
    </cfRule>
  </conditionalFormatting>
  <conditionalFormatting sqref="BI108">
    <cfRule type="cellIs" dxfId="230" priority="1728" operator="equal">
      <formula>"Catastrófico"</formula>
    </cfRule>
  </conditionalFormatting>
  <conditionalFormatting sqref="BI108">
    <cfRule type="cellIs" dxfId="229" priority="1729" operator="equal">
      <formula>"Mayor"</formula>
    </cfRule>
  </conditionalFormatting>
  <conditionalFormatting sqref="BI108">
    <cfRule type="cellIs" dxfId="228" priority="1730" operator="equal">
      <formula>"Moderado"</formula>
    </cfRule>
  </conditionalFormatting>
  <conditionalFormatting sqref="BI108">
    <cfRule type="cellIs" dxfId="227" priority="1731" operator="equal">
      <formula>"Menor"</formula>
    </cfRule>
  </conditionalFormatting>
  <conditionalFormatting sqref="BI108">
    <cfRule type="cellIs" dxfId="226" priority="1732" operator="equal">
      <formula>"Leve"</formula>
    </cfRule>
  </conditionalFormatting>
  <conditionalFormatting sqref="BM108:BM113">
    <cfRule type="cellIs" dxfId="225" priority="1733" operator="equal">
      <formula>"Extremo"</formula>
    </cfRule>
  </conditionalFormatting>
  <conditionalFormatting sqref="BM108:BM113">
    <cfRule type="cellIs" dxfId="224" priority="1734" operator="equal">
      <formula>"Extremo"</formula>
    </cfRule>
  </conditionalFormatting>
  <conditionalFormatting sqref="BM108:BM113">
    <cfRule type="cellIs" dxfId="223" priority="1735" operator="equal">
      <formula>"Alta"</formula>
    </cfRule>
  </conditionalFormatting>
  <conditionalFormatting sqref="K108">
    <cfRule type="cellIs" dxfId="222" priority="1736" operator="equal">
      <formula>"Casi Seguro"</formula>
    </cfRule>
  </conditionalFormatting>
  <conditionalFormatting sqref="K108">
    <cfRule type="cellIs" dxfId="221" priority="1737" operator="equal">
      <formula>"Probable"</formula>
    </cfRule>
  </conditionalFormatting>
  <conditionalFormatting sqref="K108">
    <cfRule type="cellIs" dxfId="220" priority="1738" operator="equal">
      <formula>"Posible"</formula>
    </cfRule>
  </conditionalFormatting>
  <conditionalFormatting sqref="K108">
    <cfRule type="cellIs" dxfId="219" priority="1739" operator="equal">
      <formula>"Rara vez"</formula>
    </cfRule>
  </conditionalFormatting>
  <conditionalFormatting sqref="K108">
    <cfRule type="cellIs" dxfId="218" priority="1740" operator="equal">
      <formula>"Improbable"</formula>
    </cfRule>
  </conditionalFormatting>
  <conditionalFormatting sqref="K108">
    <cfRule type="cellIs" dxfId="217" priority="1741" operator="equal">
      <formula>"Rara vez"</formula>
    </cfRule>
  </conditionalFormatting>
  <conditionalFormatting sqref="BI108:BI113">
    <cfRule type="cellIs" dxfId="216" priority="1742" operator="equal">
      <formula>"Casi Seguro"</formula>
    </cfRule>
  </conditionalFormatting>
  <conditionalFormatting sqref="BI108:BI113">
    <cfRule type="cellIs" dxfId="215" priority="1743" operator="equal">
      <formula>"Probable"</formula>
    </cfRule>
  </conditionalFormatting>
  <conditionalFormatting sqref="BI108:BI113">
    <cfRule type="cellIs" dxfId="214" priority="1744" operator="equal">
      <formula>"Posible"</formula>
    </cfRule>
  </conditionalFormatting>
  <conditionalFormatting sqref="BI108:BI113">
    <cfRule type="cellIs" dxfId="213" priority="1745" operator="equal">
      <formula>"Improbable"</formula>
    </cfRule>
  </conditionalFormatting>
  <conditionalFormatting sqref="BI108:BI113">
    <cfRule type="cellIs" dxfId="212" priority="1746" operator="equal">
      <formula>"Rara vez"</formula>
    </cfRule>
  </conditionalFormatting>
  <conditionalFormatting sqref="AJ108">
    <cfRule type="cellIs" dxfId="211" priority="1747" operator="equal">
      <formula>"Extremo"</formula>
    </cfRule>
  </conditionalFormatting>
  <conditionalFormatting sqref="AJ108">
    <cfRule type="cellIs" dxfId="210" priority="1748" operator="equal">
      <formula>"Alto"</formula>
    </cfRule>
  </conditionalFormatting>
  <conditionalFormatting sqref="AJ108">
    <cfRule type="cellIs" dxfId="209" priority="1749" operator="equal">
      <formula>"Moderado"</formula>
    </cfRule>
  </conditionalFormatting>
  <conditionalFormatting sqref="AJ108">
    <cfRule type="cellIs" dxfId="208" priority="1750" operator="equal">
      <formula>"Bajo"</formula>
    </cfRule>
  </conditionalFormatting>
  <conditionalFormatting sqref="BH108">
    <cfRule type="cellIs" dxfId="207" priority="1751" operator="equal">
      <formula>"Muy Alta"</formula>
    </cfRule>
  </conditionalFormatting>
  <conditionalFormatting sqref="BH108">
    <cfRule type="cellIs" dxfId="206" priority="1752" operator="equal">
      <formula>"Alta"</formula>
    </cfRule>
  </conditionalFormatting>
  <conditionalFormatting sqref="BH108">
    <cfRule type="cellIs" dxfId="205" priority="1753" operator="equal">
      <formula>"Media"</formula>
    </cfRule>
  </conditionalFormatting>
  <conditionalFormatting sqref="BH108">
    <cfRule type="cellIs" dxfId="204" priority="1754" operator="equal">
      <formula>"Baja"</formula>
    </cfRule>
  </conditionalFormatting>
  <conditionalFormatting sqref="BH108">
    <cfRule type="cellIs" dxfId="203" priority="1755" operator="equal">
      <formula>"Muy Baja"</formula>
    </cfRule>
  </conditionalFormatting>
  <conditionalFormatting sqref="BK108">
    <cfRule type="cellIs" dxfId="202" priority="1756" operator="equal">
      <formula>"Catastrófico"</formula>
    </cfRule>
  </conditionalFormatting>
  <conditionalFormatting sqref="BK108">
    <cfRule type="cellIs" dxfId="201" priority="1757" operator="equal">
      <formula>"Mayor"</formula>
    </cfRule>
  </conditionalFormatting>
  <conditionalFormatting sqref="BK108">
    <cfRule type="cellIs" dxfId="200" priority="1758" operator="equal">
      <formula>"Moderado"</formula>
    </cfRule>
  </conditionalFormatting>
  <conditionalFormatting sqref="BK108">
    <cfRule type="cellIs" dxfId="199" priority="1759" operator="equal">
      <formula>"Menor"</formula>
    </cfRule>
  </conditionalFormatting>
  <conditionalFormatting sqref="BK108">
    <cfRule type="cellIs" dxfId="198" priority="1760" operator="equal">
      <formula>"Leve"</formula>
    </cfRule>
  </conditionalFormatting>
  <conditionalFormatting sqref="BM108">
    <cfRule type="cellIs" dxfId="197" priority="1761" operator="equal">
      <formula>"Extremo"</formula>
    </cfRule>
  </conditionalFormatting>
  <conditionalFormatting sqref="BM108">
    <cfRule type="cellIs" dxfId="196" priority="1762" operator="equal">
      <formula>"Alto"</formula>
    </cfRule>
  </conditionalFormatting>
  <conditionalFormatting sqref="BM108">
    <cfRule type="cellIs" dxfId="195" priority="1763" operator="equal">
      <formula>"Moderado"</formula>
    </cfRule>
  </conditionalFormatting>
  <conditionalFormatting sqref="BM108">
    <cfRule type="cellIs" dxfId="194" priority="1764" operator="equal">
      <formula>"Bajo"</formula>
    </cfRule>
  </conditionalFormatting>
  <conditionalFormatting sqref="AG108:AG113">
    <cfRule type="containsText" dxfId="193" priority="1765" operator="containsText" text="❌">
      <formula>NOT(ISERROR(SEARCH(("❌"),(AG108))))</formula>
    </cfRule>
  </conditionalFormatting>
  <conditionalFormatting sqref="AH108">
    <cfRule type="cellIs" dxfId="192" priority="1766" operator="equal">
      <formula>"Catastrófico"</formula>
    </cfRule>
  </conditionalFormatting>
  <conditionalFormatting sqref="AH108">
    <cfRule type="cellIs" dxfId="191" priority="1767" operator="equal">
      <formula>"Mayor"</formula>
    </cfRule>
  </conditionalFormatting>
  <conditionalFormatting sqref="AH108">
    <cfRule type="cellIs" dxfId="190" priority="1768" operator="equal">
      <formula>"Moderado"</formula>
    </cfRule>
  </conditionalFormatting>
  <conditionalFormatting sqref="AH108">
    <cfRule type="cellIs" dxfId="189" priority="1769" operator="equal">
      <formula>"Menor"</formula>
    </cfRule>
  </conditionalFormatting>
  <conditionalFormatting sqref="AH108">
    <cfRule type="cellIs" dxfId="188" priority="1770" operator="equal">
      <formula>"Leve"</formula>
    </cfRule>
  </conditionalFormatting>
  <conditionalFormatting sqref="K108">
    <cfRule type="cellIs" dxfId="187" priority="1771" operator="equal">
      <formula>"Muy Alta"</formula>
    </cfRule>
  </conditionalFormatting>
  <conditionalFormatting sqref="K108">
    <cfRule type="cellIs" dxfId="186" priority="1772" operator="equal">
      <formula>"Alta"</formula>
    </cfRule>
  </conditionalFormatting>
  <conditionalFormatting sqref="K108">
    <cfRule type="cellIs" dxfId="185" priority="1773" operator="equal">
      <formula>"Media"</formula>
    </cfRule>
  </conditionalFormatting>
  <conditionalFormatting sqref="K108">
    <cfRule type="cellIs" dxfId="184" priority="1774" operator="equal">
      <formula>"Baja"</formula>
    </cfRule>
  </conditionalFormatting>
  <conditionalFormatting sqref="K108">
    <cfRule type="cellIs" dxfId="183" priority="1775" operator="equal">
      <formula>"Muy Baja"</formula>
    </cfRule>
  </conditionalFormatting>
  <conditionalFormatting sqref="BI108">
    <cfRule type="cellIs" dxfId="182" priority="1776" operator="equal">
      <formula>"Catastrófico"</formula>
    </cfRule>
  </conditionalFormatting>
  <conditionalFormatting sqref="BI108">
    <cfRule type="cellIs" dxfId="181" priority="1777" operator="equal">
      <formula>"Mayor"</formula>
    </cfRule>
  </conditionalFormatting>
  <conditionalFormatting sqref="BI108">
    <cfRule type="cellIs" dxfId="180" priority="1778" operator="equal">
      <formula>"Moderado"</formula>
    </cfRule>
  </conditionalFormatting>
  <conditionalFormatting sqref="BI108">
    <cfRule type="cellIs" dxfId="179" priority="1779" operator="equal">
      <formula>"Menor"</formula>
    </cfRule>
  </conditionalFormatting>
  <conditionalFormatting sqref="BI108">
    <cfRule type="cellIs" dxfId="178" priority="1780" operator="equal">
      <formula>"Leve"</formula>
    </cfRule>
  </conditionalFormatting>
  <conditionalFormatting sqref="BM108:BM113">
    <cfRule type="cellIs" dxfId="177" priority="1781" operator="equal">
      <formula>"Extremo"</formula>
    </cfRule>
  </conditionalFormatting>
  <conditionalFormatting sqref="BM108:BM113">
    <cfRule type="cellIs" dxfId="176" priority="1782" operator="equal">
      <formula>"Extremo"</formula>
    </cfRule>
  </conditionalFormatting>
  <conditionalFormatting sqref="BM108:BM113">
    <cfRule type="cellIs" dxfId="175" priority="1783" operator="equal">
      <formula>"Alta"</formula>
    </cfRule>
  </conditionalFormatting>
  <conditionalFormatting sqref="K108:K113">
    <cfRule type="cellIs" dxfId="174" priority="1784" operator="equal">
      <formula>"Casi Seguro"</formula>
    </cfRule>
  </conditionalFormatting>
  <conditionalFormatting sqref="K108:K113">
    <cfRule type="cellIs" dxfId="173" priority="1785" operator="equal">
      <formula>"Probable"</formula>
    </cfRule>
  </conditionalFormatting>
  <conditionalFormatting sqref="K108:K113">
    <cfRule type="cellIs" dxfId="172" priority="1786" operator="equal">
      <formula>"Posible"</formula>
    </cfRule>
  </conditionalFormatting>
  <conditionalFormatting sqref="K108:K113">
    <cfRule type="cellIs" dxfId="171" priority="1787" operator="equal">
      <formula>"Rara vez"</formula>
    </cfRule>
  </conditionalFormatting>
  <conditionalFormatting sqref="K108:K113">
    <cfRule type="cellIs" dxfId="170" priority="1788" operator="equal">
      <formula>"Improbable"</formula>
    </cfRule>
  </conditionalFormatting>
  <conditionalFormatting sqref="K108:K113">
    <cfRule type="cellIs" dxfId="169" priority="1789" operator="equal">
      <formula>"Rara vez"</formula>
    </cfRule>
  </conditionalFormatting>
  <conditionalFormatting sqref="BI108:BI113">
    <cfRule type="cellIs" dxfId="168" priority="1790" operator="equal">
      <formula>"Casi Seguro"</formula>
    </cfRule>
  </conditionalFormatting>
  <conditionalFormatting sqref="BI108:BI113">
    <cfRule type="cellIs" dxfId="167" priority="1791" operator="equal">
      <formula>"Probable"</formula>
    </cfRule>
  </conditionalFormatting>
  <conditionalFormatting sqref="BI108:BI113">
    <cfRule type="cellIs" dxfId="166" priority="1792" operator="equal">
      <formula>"Posible"</formula>
    </cfRule>
  </conditionalFormatting>
  <conditionalFormatting sqref="BI108:BI113">
    <cfRule type="cellIs" dxfId="165" priority="1793" operator="equal">
      <formula>"Improbable"</formula>
    </cfRule>
  </conditionalFormatting>
  <conditionalFormatting sqref="BI108:BI113">
    <cfRule type="cellIs" dxfId="164" priority="1794" operator="equal">
      <formula>"Rara vez"</formula>
    </cfRule>
  </conditionalFormatting>
  <conditionalFormatting sqref="AJ108:AJ113">
    <cfRule type="cellIs" dxfId="163" priority="1795" operator="equal">
      <formula>"Moderada"</formula>
    </cfRule>
  </conditionalFormatting>
  <conditionalFormatting sqref="AJ108:AJ113">
    <cfRule type="cellIs" dxfId="162" priority="1796" operator="equal">
      <formula>"Alta"</formula>
    </cfRule>
  </conditionalFormatting>
  <conditionalFormatting sqref="AJ108:AJ113">
    <cfRule type="cellIs" dxfId="161" priority="1797" operator="equal">
      <formula>"Extrema"</formula>
    </cfRule>
  </conditionalFormatting>
  <conditionalFormatting sqref="AJ27">
    <cfRule type="cellIs" dxfId="160" priority="1798" operator="equal">
      <formula>"Extremo"</formula>
    </cfRule>
  </conditionalFormatting>
  <conditionalFormatting sqref="AJ27">
    <cfRule type="cellIs" dxfId="159" priority="1799" operator="equal">
      <formula>"Alto"</formula>
    </cfRule>
  </conditionalFormatting>
  <conditionalFormatting sqref="AJ27">
    <cfRule type="cellIs" dxfId="158" priority="1800" operator="equal">
      <formula>"Moderado"</formula>
    </cfRule>
  </conditionalFormatting>
  <conditionalFormatting sqref="AJ27">
    <cfRule type="cellIs" dxfId="157" priority="1801" operator="equal">
      <formula>"Bajo"</formula>
    </cfRule>
  </conditionalFormatting>
  <conditionalFormatting sqref="BH27">
    <cfRule type="cellIs" dxfId="156" priority="1802" operator="equal">
      <formula>"Muy Alta"</formula>
    </cfRule>
  </conditionalFormatting>
  <conditionalFormatting sqref="BH27">
    <cfRule type="cellIs" dxfId="155" priority="1803" operator="equal">
      <formula>"Alta"</formula>
    </cfRule>
  </conditionalFormatting>
  <conditionalFormatting sqref="BH27">
    <cfRule type="cellIs" dxfId="154" priority="1804" operator="equal">
      <formula>"Media"</formula>
    </cfRule>
  </conditionalFormatting>
  <conditionalFormatting sqref="BH27">
    <cfRule type="cellIs" dxfId="153" priority="1805" operator="equal">
      <formula>"Baja"</formula>
    </cfRule>
  </conditionalFormatting>
  <conditionalFormatting sqref="BH27">
    <cfRule type="cellIs" dxfId="152" priority="1806" operator="equal">
      <formula>"Muy Baja"</formula>
    </cfRule>
  </conditionalFormatting>
  <conditionalFormatting sqref="BK27">
    <cfRule type="cellIs" dxfId="151" priority="1807" operator="equal">
      <formula>"Catastrófico"</formula>
    </cfRule>
  </conditionalFormatting>
  <conditionalFormatting sqref="BK27">
    <cfRule type="cellIs" dxfId="150" priority="1808" operator="equal">
      <formula>"Mayor"</formula>
    </cfRule>
  </conditionalFormatting>
  <conditionalFormatting sqref="BK27">
    <cfRule type="cellIs" dxfId="149" priority="1809" operator="equal">
      <formula>"Moderado"</formula>
    </cfRule>
  </conditionalFormatting>
  <conditionalFormatting sqref="BK27">
    <cfRule type="cellIs" dxfId="148" priority="1810" operator="equal">
      <formula>"Menor"</formula>
    </cfRule>
  </conditionalFormatting>
  <conditionalFormatting sqref="BK27">
    <cfRule type="cellIs" dxfId="147" priority="1811" operator="equal">
      <formula>"Leve"</formula>
    </cfRule>
  </conditionalFormatting>
  <conditionalFormatting sqref="BM27">
    <cfRule type="cellIs" dxfId="146" priority="1812" operator="equal">
      <formula>"Extremo"</formula>
    </cfRule>
  </conditionalFormatting>
  <conditionalFormatting sqref="BM27">
    <cfRule type="cellIs" dxfId="145" priority="1813" operator="equal">
      <formula>"Alto"</formula>
    </cfRule>
  </conditionalFormatting>
  <conditionalFormatting sqref="BM27">
    <cfRule type="cellIs" dxfId="144" priority="1814" operator="equal">
      <formula>"Moderado"</formula>
    </cfRule>
  </conditionalFormatting>
  <conditionalFormatting sqref="BM27">
    <cfRule type="cellIs" dxfId="143" priority="1815" operator="equal">
      <formula>"Bajo"</formula>
    </cfRule>
  </conditionalFormatting>
  <conditionalFormatting sqref="AG27:AG32">
    <cfRule type="containsText" dxfId="142" priority="1816" operator="containsText" text="❌">
      <formula>NOT(ISERROR(SEARCH(("❌"),(AG27))))</formula>
    </cfRule>
  </conditionalFormatting>
  <conditionalFormatting sqref="K27">
    <cfRule type="cellIs" dxfId="141" priority="1817" operator="equal">
      <formula>"Muy Alta"</formula>
    </cfRule>
  </conditionalFormatting>
  <conditionalFormatting sqref="K27">
    <cfRule type="cellIs" dxfId="140" priority="1818" operator="equal">
      <formula>"Alta"</formula>
    </cfRule>
  </conditionalFormatting>
  <conditionalFormatting sqref="K27">
    <cfRule type="cellIs" dxfId="139" priority="1819" operator="equal">
      <formula>"Media"</formula>
    </cfRule>
  </conditionalFormatting>
  <conditionalFormatting sqref="K27">
    <cfRule type="cellIs" dxfId="138" priority="1820" operator="equal">
      <formula>"Baja"</formula>
    </cfRule>
  </conditionalFormatting>
  <conditionalFormatting sqref="K27">
    <cfRule type="cellIs" dxfId="137" priority="1821" operator="equal">
      <formula>"Muy Baja"</formula>
    </cfRule>
  </conditionalFormatting>
  <conditionalFormatting sqref="AH27">
    <cfRule type="cellIs" dxfId="136" priority="1822" operator="equal">
      <formula>"Catastrófico"</formula>
    </cfRule>
  </conditionalFormatting>
  <conditionalFormatting sqref="AH27">
    <cfRule type="cellIs" dxfId="135" priority="1823" operator="equal">
      <formula>"Mayor"</formula>
    </cfRule>
  </conditionalFormatting>
  <conditionalFormatting sqref="AH27">
    <cfRule type="cellIs" dxfId="134" priority="1824" operator="equal">
      <formula>"Moderado"</formula>
    </cfRule>
  </conditionalFormatting>
  <conditionalFormatting sqref="AH27">
    <cfRule type="cellIs" dxfId="133" priority="1825" operator="equal">
      <formula>"Menor"</formula>
    </cfRule>
  </conditionalFormatting>
  <conditionalFormatting sqref="AH27">
    <cfRule type="cellIs" dxfId="132" priority="1826" operator="equal">
      <formula>"Leve"</formula>
    </cfRule>
  </conditionalFormatting>
  <conditionalFormatting sqref="BM27:BM32">
    <cfRule type="cellIs" dxfId="131" priority="1827" operator="equal">
      <formula>"Extremo"</formula>
    </cfRule>
  </conditionalFormatting>
  <conditionalFormatting sqref="BM27:BM32">
    <cfRule type="cellIs" dxfId="130" priority="1828" operator="equal">
      <formula>"Extremo"</formula>
    </cfRule>
  </conditionalFormatting>
  <conditionalFormatting sqref="BM27:BM32">
    <cfRule type="cellIs" dxfId="129" priority="1829" operator="equal">
      <formula>"Alta"</formula>
    </cfRule>
  </conditionalFormatting>
  <conditionalFormatting sqref="K27:K32">
    <cfRule type="cellIs" dxfId="128" priority="1830" operator="equal">
      <formula>"Casi Seguro"</formula>
    </cfRule>
  </conditionalFormatting>
  <conditionalFormatting sqref="K27:K32">
    <cfRule type="cellIs" dxfId="127" priority="1831" operator="equal">
      <formula>"Probable"</formula>
    </cfRule>
  </conditionalFormatting>
  <conditionalFormatting sqref="K27:K32">
    <cfRule type="cellIs" dxfId="126" priority="1832" operator="equal">
      <formula>"Posible"</formula>
    </cfRule>
  </conditionalFormatting>
  <conditionalFormatting sqref="K27:K32">
    <cfRule type="cellIs" dxfId="125" priority="1833" operator="equal">
      <formula>"Rara vez"</formula>
    </cfRule>
  </conditionalFormatting>
  <conditionalFormatting sqref="K27:K32">
    <cfRule type="cellIs" dxfId="124" priority="1834" operator="equal">
      <formula>"Improbable"</formula>
    </cfRule>
  </conditionalFormatting>
  <conditionalFormatting sqref="K27:K32">
    <cfRule type="cellIs" dxfId="123" priority="1835" operator="equal">
      <formula>"Rara vez"</formula>
    </cfRule>
  </conditionalFormatting>
  <conditionalFormatting sqref="AJ27:AJ32">
    <cfRule type="cellIs" dxfId="122" priority="1836" operator="equal">
      <formula>"Moderada"</formula>
    </cfRule>
  </conditionalFormatting>
  <conditionalFormatting sqref="AJ27:AJ32">
    <cfRule type="cellIs" dxfId="121" priority="1837" operator="equal">
      <formula>"Alta"</formula>
    </cfRule>
  </conditionalFormatting>
  <conditionalFormatting sqref="AJ27:AJ32">
    <cfRule type="cellIs" dxfId="120" priority="1838" operator="equal">
      <formula>"Extrema"</formula>
    </cfRule>
  </conditionalFormatting>
  <conditionalFormatting sqref="AJ39">
    <cfRule type="cellIs" dxfId="119" priority="1839" operator="equal">
      <formula>"Extremo"</formula>
    </cfRule>
  </conditionalFormatting>
  <conditionalFormatting sqref="AJ39">
    <cfRule type="cellIs" dxfId="118" priority="1840" operator="equal">
      <formula>"Alto"</formula>
    </cfRule>
  </conditionalFormatting>
  <conditionalFormatting sqref="AJ39">
    <cfRule type="cellIs" dxfId="117" priority="1841" operator="equal">
      <formula>"Moderado"</formula>
    </cfRule>
  </conditionalFormatting>
  <conditionalFormatting sqref="AJ39">
    <cfRule type="cellIs" dxfId="116" priority="1842" operator="equal">
      <formula>"Bajo"</formula>
    </cfRule>
  </conditionalFormatting>
  <conditionalFormatting sqref="BH39">
    <cfRule type="cellIs" dxfId="115" priority="1843" operator="equal">
      <formula>"Muy Alta"</formula>
    </cfRule>
  </conditionalFormatting>
  <conditionalFormatting sqref="BH39">
    <cfRule type="cellIs" dxfId="114" priority="1844" operator="equal">
      <formula>"Alta"</formula>
    </cfRule>
  </conditionalFormatting>
  <conditionalFormatting sqref="BH39">
    <cfRule type="cellIs" dxfId="113" priority="1845" operator="equal">
      <formula>"Media"</formula>
    </cfRule>
  </conditionalFormatting>
  <conditionalFormatting sqref="BH39">
    <cfRule type="cellIs" dxfId="112" priority="1846" operator="equal">
      <formula>"Baja"</formula>
    </cfRule>
  </conditionalFormatting>
  <conditionalFormatting sqref="BH39">
    <cfRule type="cellIs" dxfId="111" priority="1847" operator="equal">
      <formula>"Muy Baja"</formula>
    </cfRule>
  </conditionalFormatting>
  <conditionalFormatting sqref="BK39">
    <cfRule type="cellIs" dxfId="110" priority="1848" operator="equal">
      <formula>"Catastrófico"</formula>
    </cfRule>
  </conditionalFormatting>
  <conditionalFormatting sqref="BK39">
    <cfRule type="cellIs" dxfId="109" priority="1849" operator="equal">
      <formula>"Mayor"</formula>
    </cfRule>
  </conditionalFormatting>
  <conditionalFormatting sqref="BK39">
    <cfRule type="cellIs" dxfId="108" priority="1850" operator="equal">
      <formula>"Moderado"</formula>
    </cfRule>
  </conditionalFormatting>
  <conditionalFormatting sqref="BK39">
    <cfRule type="cellIs" dxfId="107" priority="1851" operator="equal">
      <formula>"Menor"</formula>
    </cfRule>
  </conditionalFormatting>
  <conditionalFormatting sqref="BK39">
    <cfRule type="cellIs" dxfId="106" priority="1852" operator="equal">
      <formula>"Leve"</formula>
    </cfRule>
  </conditionalFormatting>
  <conditionalFormatting sqref="BM39">
    <cfRule type="cellIs" dxfId="105" priority="1853" operator="equal">
      <formula>"Extremo"</formula>
    </cfRule>
  </conditionalFormatting>
  <conditionalFormatting sqref="BM39">
    <cfRule type="cellIs" dxfId="104" priority="1854" operator="equal">
      <formula>"Alto"</formula>
    </cfRule>
  </conditionalFormatting>
  <conditionalFormatting sqref="BM39">
    <cfRule type="cellIs" dxfId="103" priority="1855" operator="equal">
      <formula>"Moderado"</formula>
    </cfRule>
  </conditionalFormatting>
  <conditionalFormatting sqref="BM39">
    <cfRule type="cellIs" dxfId="102" priority="1856" operator="equal">
      <formula>"Bajo"</formula>
    </cfRule>
  </conditionalFormatting>
  <conditionalFormatting sqref="AG39:AG44">
    <cfRule type="containsText" dxfId="101" priority="1857" operator="containsText" text="❌">
      <formula>NOT(ISERROR(SEARCH(("❌"),(AG39))))</formula>
    </cfRule>
  </conditionalFormatting>
  <conditionalFormatting sqref="AH39">
    <cfRule type="cellIs" dxfId="100" priority="1858" operator="equal">
      <formula>"Catastrófico"</formula>
    </cfRule>
  </conditionalFormatting>
  <conditionalFormatting sqref="AH39">
    <cfRule type="cellIs" dxfId="99" priority="1859" operator="equal">
      <formula>"Mayor"</formula>
    </cfRule>
  </conditionalFormatting>
  <conditionalFormatting sqref="AH39">
    <cfRule type="cellIs" dxfId="98" priority="1860" operator="equal">
      <formula>"Moderado"</formula>
    </cfRule>
  </conditionalFormatting>
  <conditionalFormatting sqref="AH39">
    <cfRule type="cellIs" dxfId="97" priority="1861" operator="equal">
      <formula>"Menor"</formula>
    </cfRule>
  </conditionalFormatting>
  <conditionalFormatting sqref="AH39">
    <cfRule type="cellIs" dxfId="96" priority="1862" operator="equal">
      <formula>"Leve"</formula>
    </cfRule>
  </conditionalFormatting>
  <conditionalFormatting sqref="K39">
    <cfRule type="cellIs" dxfId="95" priority="1863" operator="equal">
      <formula>"Muy Alta"</formula>
    </cfRule>
  </conditionalFormatting>
  <conditionalFormatting sqref="K39">
    <cfRule type="cellIs" dxfId="94" priority="1864" operator="equal">
      <formula>"Alta"</formula>
    </cfRule>
  </conditionalFormatting>
  <conditionalFormatting sqref="K39">
    <cfRule type="cellIs" dxfId="93" priority="1865" operator="equal">
      <formula>"Media"</formula>
    </cfRule>
  </conditionalFormatting>
  <conditionalFormatting sqref="K39">
    <cfRule type="cellIs" dxfId="92" priority="1866" operator="equal">
      <formula>"Baja"</formula>
    </cfRule>
  </conditionalFormatting>
  <conditionalFormatting sqref="K39">
    <cfRule type="cellIs" dxfId="91" priority="1867" operator="equal">
      <formula>"Muy Baja"</formula>
    </cfRule>
  </conditionalFormatting>
  <conditionalFormatting sqref="BI39">
    <cfRule type="cellIs" dxfId="90" priority="1868" operator="equal">
      <formula>"Catastrófico"</formula>
    </cfRule>
  </conditionalFormatting>
  <conditionalFormatting sqref="BI39">
    <cfRule type="cellIs" dxfId="89" priority="1869" operator="equal">
      <formula>"Mayor"</formula>
    </cfRule>
  </conditionalFormatting>
  <conditionalFormatting sqref="BI39">
    <cfRule type="cellIs" dxfId="88" priority="1870" operator="equal">
      <formula>"Moderado"</formula>
    </cfRule>
  </conditionalFormatting>
  <conditionalFormatting sqref="BI39">
    <cfRule type="cellIs" dxfId="87" priority="1871" operator="equal">
      <formula>"Menor"</formula>
    </cfRule>
  </conditionalFormatting>
  <conditionalFormatting sqref="BI39">
    <cfRule type="cellIs" dxfId="86" priority="1872" operator="equal">
      <formula>"Leve"</formula>
    </cfRule>
  </conditionalFormatting>
  <conditionalFormatting sqref="BM39:BM44">
    <cfRule type="cellIs" dxfId="85" priority="1873" operator="equal">
      <formula>"Extremo"</formula>
    </cfRule>
  </conditionalFormatting>
  <conditionalFormatting sqref="BM39:BM44">
    <cfRule type="cellIs" dxfId="84" priority="1874" operator="equal">
      <formula>"Extremo"</formula>
    </cfRule>
  </conditionalFormatting>
  <conditionalFormatting sqref="BM39:BM44">
    <cfRule type="cellIs" dxfId="83" priority="1875" operator="equal">
      <formula>"Alta"</formula>
    </cfRule>
  </conditionalFormatting>
  <conditionalFormatting sqref="K39:K44 BI39:BI44">
    <cfRule type="cellIs" dxfId="82" priority="1876" operator="equal">
      <formula>"Casi Seguro"</formula>
    </cfRule>
  </conditionalFormatting>
  <conditionalFormatting sqref="K39:K44">
    <cfRule type="cellIs" dxfId="81" priority="1877" operator="equal">
      <formula>"Probable"</formula>
    </cfRule>
  </conditionalFormatting>
  <conditionalFormatting sqref="K39:K44 BI39:BI44">
    <cfRule type="cellIs" dxfId="80" priority="1878" operator="equal">
      <formula>"Posible"</formula>
    </cfRule>
  </conditionalFormatting>
  <conditionalFormatting sqref="K39:K44">
    <cfRule type="cellIs" dxfId="79" priority="1879" operator="equal">
      <formula>"Rara vez"</formula>
    </cfRule>
  </conditionalFormatting>
  <conditionalFormatting sqref="K39:K44">
    <cfRule type="cellIs" dxfId="78" priority="1880" operator="equal">
      <formula>"Improbable"</formula>
    </cfRule>
  </conditionalFormatting>
  <conditionalFormatting sqref="K39:K44">
    <cfRule type="cellIs" dxfId="77" priority="1881" operator="equal">
      <formula>"Rara vez"</formula>
    </cfRule>
  </conditionalFormatting>
  <conditionalFormatting sqref="BI39:BI44">
    <cfRule type="cellIs" dxfId="76" priority="1882" operator="equal">
      <formula>"Probable"</formula>
    </cfRule>
  </conditionalFormatting>
  <conditionalFormatting sqref="BI39:BI44">
    <cfRule type="cellIs" dxfId="75" priority="1883" operator="equal">
      <formula>"Improbable"</formula>
    </cfRule>
  </conditionalFormatting>
  <conditionalFormatting sqref="BI39:BI44">
    <cfRule type="cellIs" dxfId="74" priority="1884" operator="equal">
      <formula>"Rara vez"</formula>
    </cfRule>
  </conditionalFormatting>
  <conditionalFormatting sqref="AJ39:AJ44">
    <cfRule type="cellIs" dxfId="73" priority="1885" operator="equal">
      <formula>"Moderada"</formula>
    </cfRule>
  </conditionalFormatting>
  <conditionalFormatting sqref="AJ39:AJ44">
    <cfRule type="cellIs" dxfId="72" priority="1886" operator="equal">
      <formula>"Alta"</formula>
    </cfRule>
  </conditionalFormatting>
  <conditionalFormatting sqref="AJ39:AJ44">
    <cfRule type="cellIs" dxfId="71" priority="1887" operator="equal">
      <formula>"Extrema"</formula>
    </cfRule>
  </conditionalFormatting>
  <conditionalFormatting sqref="BI39">
    <cfRule type="cellIs" dxfId="70" priority="1888" operator="equal">
      <formula>"Catastrófico"</formula>
    </cfRule>
  </conditionalFormatting>
  <conditionalFormatting sqref="BI39">
    <cfRule type="cellIs" dxfId="69" priority="1889" operator="equal">
      <formula>"Mayor"</formula>
    </cfRule>
  </conditionalFormatting>
  <conditionalFormatting sqref="BI39">
    <cfRule type="cellIs" dxfId="68" priority="1890" operator="equal">
      <formula>"Moderado"</formula>
    </cfRule>
  </conditionalFormatting>
  <conditionalFormatting sqref="BI39">
    <cfRule type="cellIs" dxfId="67" priority="1891" operator="equal">
      <formula>"Menor"</formula>
    </cfRule>
  </conditionalFormatting>
  <conditionalFormatting sqref="BI39">
    <cfRule type="cellIs" dxfId="66" priority="1892" operator="equal">
      <formula>"Leve"</formula>
    </cfRule>
  </conditionalFormatting>
  <conditionalFormatting sqref="BI39">
    <cfRule type="cellIs" dxfId="65" priority="1893" operator="equal">
      <formula>"Casi Seguro"</formula>
    </cfRule>
  </conditionalFormatting>
  <conditionalFormatting sqref="BI39">
    <cfRule type="cellIs" dxfId="64" priority="1894" operator="equal">
      <formula>"Probable"</formula>
    </cfRule>
  </conditionalFormatting>
  <conditionalFormatting sqref="BI39">
    <cfRule type="cellIs" dxfId="63" priority="1895" operator="equal">
      <formula>"Posible"</formula>
    </cfRule>
  </conditionalFormatting>
  <conditionalFormatting sqref="BI39">
    <cfRule type="cellIs" dxfId="62" priority="1896" operator="equal">
      <formula>"Improbable"</formula>
    </cfRule>
  </conditionalFormatting>
  <conditionalFormatting sqref="BI39">
    <cfRule type="cellIs" dxfId="61" priority="1897" operator="equal">
      <formula>"Rara vez"</formula>
    </cfRule>
  </conditionalFormatting>
  <conditionalFormatting sqref="AJ51">
    <cfRule type="cellIs" dxfId="60" priority="1898" operator="equal">
      <formula>"Extremo"</formula>
    </cfRule>
  </conditionalFormatting>
  <conditionalFormatting sqref="AJ51">
    <cfRule type="cellIs" dxfId="59" priority="1899" operator="equal">
      <formula>"Alto"</formula>
    </cfRule>
  </conditionalFormatting>
  <conditionalFormatting sqref="AJ51">
    <cfRule type="cellIs" dxfId="58" priority="1900" operator="equal">
      <formula>"Moderado"</formula>
    </cfRule>
  </conditionalFormatting>
  <conditionalFormatting sqref="AJ51">
    <cfRule type="cellIs" dxfId="57" priority="1901" operator="equal">
      <formula>"Bajo"</formula>
    </cfRule>
  </conditionalFormatting>
  <conditionalFormatting sqref="BH51 BJ51">
    <cfRule type="cellIs" dxfId="56" priority="1902" operator="equal">
      <formula>"Muy Alta"</formula>
    </cfRule>
  </conditionalFormatting>
  <conditionalFormatting sqref="BH51 BJ51">
    <cfRule type="cellIs" dxfId="55" priority="1903" operator="equal">
      <formula>"Alta"</formula>
    </cfRule>
  </conditionalFormatting>
  <conditionalFormatting sqref="BH51 BJ51">
    <cfRule type="cellIs" dxfId="54" priority="1904" operator="equal">
      <formula>"Media"</formula>
    </cfRule>
  </conditionalFormatting>
  <conditionalFormatting sqref="BH51 BJ51">
    <cfRule type="cellIs" dxfId="53" priority="1905" operator="equal">
      <formula>"Baja"</formula>
    </cfRule>
  </conditionalFormatting>
  <conditionalFormatting sqref="BH51 BJ51">
    <cfRule type="cellIs" dxfId="52" priority="1906" operator="equal">
      <formula>"Muy Baja"</formula>
    </cfRule>
  </conditionalFormatting>
  <conditionalFormatting sqref="BK51 BM51">
    <cfRule type="cellIs" dxfId="51" priority="1907" operator="equal">
      <formula>"Catastrófico"</formula>
    </cfRule>
  </conditionalFormatting>
  <conditionalFormatting sqref="BK51 BM51">
    <cfRule type="cellIs" dxfId="50" priority="1908" operator="equal">
      <formula>"Mayor"</formula>
    </cfRule>
  </conditionalFormatting>
  <conditionalFormatting sqref="BK51 BM51">
    <cfRule type="cellIs" dxfId="49" priority="1909" operator="equal">
      <formula>"Moderado"</formula>
    </cfRule>
  </conditionalFormatting>
  <conditionalFormatting sqref="BK51 BM51">
    <cfRule type="cellIs" dxfId="48" priority="1910" operator="equal">
      <formula>"Menor"</formula>
    </cfRule>
  </conditionalFormatting>
  <conditionalFormatting sqref="BK51 BM51">
    <cfRule type="cellIs" dxfId="47" priority="1911" operator="equal">
      <formula>"Leve"</formula>
    </cfRule>
  </conditionalFormatting>
  <conditionalFormatting sqref="BM51">
    <cfRule type="cellIs" dxfId="46" priority="1912" operator="equal">
      <formula>"Extremo"</formula>
    </cfRule>
  </conditionalFormatting>
  <conditionalFormatting sqref="BM51">
    <cfRule type="cellIs" dxfId="45" priority="1913" operator="equal">
      <formula>"Alto"</formula>
    </cfRule>
  </conditionalFormatting>
  <conditionalFormatting sqref="BM51">
    <cfRule type="cellIs" dxfId="44" priority="1914" operator="equal">
      <formula>"Moderado"</formula>
    </cfRule>
  </conditionalFormatting>
  <conditionalFormatting sqref="BM51">
    <cfRule type="cellIs" dxfId="43" priority="1915" operator="equal">
      <formula>"Bajo"</formula>
    </cfRule>
  </conditionalFormatting>
  <conditionalFormatting sqref="AG51:AG56 AI51:AI56">
    <cfRule type="containsText" dxfId="42" priority="1916" operator="containsText" text="❌">
      <formula>NOT(ISERROR(SEARCH(("❌"),(AG51))))</formula>
    </cfRule>
  </conditionalFormatting>
  <conditionalFormatting sqref="AH51 AJ51">
    <cfRule type="cellIs" dxfId="41" priority="1917" operator="equal">
      <formula>"Catastrófico"</formula>
    </cfRule>
  </conditionalFormatting>
  <conditionalFormatting sqref="AH51 AJ51">
    <cfRule type="cellIs" dxfId="40" priority="1918" operator="equal">
      <formula>"Mayor"</formula>
    </cfRule>
  </conditionalFormatting>
  <conditionalFormatting sqref="AH51 AJ51">
    <cfRule type="cellIs" dxfId="39" priority="1919" operator="equal">
      <formula>"Moderado"</formula>
    </cfRule>
  </conditionalFormatting>
  <conditionalFormatting sqref="AH51 AJ51">
    <cfRule type="cellIs" dxfId="38" priority="1920" operator="equal">
      <formula>"Menor"</formula>
    </cfRule>
  </conditionalFormatting>
  <conditionalFormatting sqref="AH51 AJ51">
    <cfRule type="cellIs" dxfId="37" priority="1921" operator="equal">
      <formula>"Leve"</formula>
    </cfRule>
  </conditionalFormatting>
  <conditionalFormatting sqref="K51">
    <cfRule type="cellIs" dxfId="36" priority="1922" operator="equal">
      <formula>"Muy Alta"</formula>
    </cfRule>
  </conditionalFormatting>
  <conditionalFormatting sqref="K51">
    <cfRule type="cellIs" dxfId="35" priority="1923" operator="equal">
      <formula>"Alta"</formula>
    </cfRule>
  </conditionalFormatting>
  <conditionalFormatting sqref="K51">
    <cfRule type="cellIs" dxfId="34" priority="1924" operator="equal">
      <formula>"Media"</formula>
    </cfRule>
  </conditionalFormatting>
  <conditionalFormatting sqref="K51">
    <cfRule type="cellIs" dxfId="33" priority="1925" operator="equal">
      <formula>"Baja"</formula>
    </cfRule>
  </conditionalFormatting>
  <conditionalFormatting sqref="K51">
    <cfRule type="cellIs" dxfId="32" priority="1926" operator="equal">
      <formula>"Muy Baja"</formula>
    </cfRule>
  </conditionalFormatting>
  <conditionalFormatting sqref="BI51 BK51">
    <cfRule type="cellIs" dxfId="31" priority="1927" operator="equal">
      <formula>"Catastrófico"</formula>
    </cfRule>
  </conditionalFormatting>
  <conditionalFormatting sqref="BI51 BK51">
    <cfRule type="cellIs" dxfId="30" priority="1928" operator="equal">
      <formula>"Mayor"</formula>
    </cfRule>
  </conditionalFormatting>
  <conditionalFormatting sqref="BI51 BK51">
    <cfRule type="cellIs" dxfId="29" priority="1929" operator="equal">
      <formula>"Moderado"</formula>
    </cfRule>
  </conditionalFormatting>
  <conditionalFormatting sqref="BI51 BK51">
    <cfRule type="cellIs" dxfId="28" priority="1930" operator="equal">
      <formula>"Menor"</formula>
    </cfRule>
  </conditionalFormatting>
  <conditionalFormatting sqref="BI51 BK51">
    <cfRule type="cellIs" dxfId="27" priority="1931" operator="equal">
      <formula>"Leve"</formula>
    </cfRule>
  </conditionalFormatting>
  <conditionalFormatting sqref="BM51:BM56">
    <cfRule type="cellIs" dxfId="26" priority="1932" operator="equal">
      <formula>"Extremo"</formula>
    </cfRule>
  </conditionalFormatting>
  <conditionalFormatting sqref="BM51:BM56">
    <cfRule type="cellIs" dxfId="25" priority="1933" operator="equal">
      <formula>"Extremo"</formula>
    </cfRule>
  </conditionalFormatting>
  <conditionalFormatting sqref="BM51:BM56">
    <cfRule type="cellIs" dxfId="24" priority="1934" operator="equal">
      <formula>"Alta"</formula>
    </cfRule>
  </conditionalFormatting>
  <conditionalFormatting sqref="K51:K56 BI51:BI56">
    <cfRule type="cellIs" dxfId="23" priority="1935" operator="equal">
      <formula>"Casi Seguro"</formula>
    </cfRule>
  </conditionalFormatting>
  <conditionalFormatting sqref="K51:K56">
    <cfRule type="cellIs" dxfId="22" priority="1936" operator="equal">
      <formula>"Probable"</formula>
    </cfRule>
  </conditionalFormatting>
  <conditionalFormatting sqref="K51:K56 BI51:BI56">
    <cfRule type="cellIs" dxfId="21" priority="1937" operator="equal">
      <formula>"Posible"</formula>
    </cfRule>
  </conditionalFormatting>
  <conditionalFormatting sqref="K51:K56">
    <cfRule type="cellIs" dxfId="20" priority="1938" operator="equal">
      <formula>"Rara vez"</formula>
    </cfRule>
  </conditionalFormatting>
  <conditionalFormatting sqref="K51:K56">
    <cfRule type="cellIs" dxfId="19" priority="1939" operator="equal">
      <formula>"Improbable"</formula>
    </cfRule>
  </conditionalFormatting>
  <conditionalFormatting sqref="K51:K56">
    <cfRule type="cellIs" dxfId="18" priority="1940" operator="equal">
      <formula>"Rara vez"</formula>
    </cfRule>
  </conditionalFormatting>
  <conditionalFormatting sqref="BK51:BK56">
    <cfRule type="cellIs" dxfId="17" priority="1941" operator="equal">
      <formula>"Casi Seguro"</formula>
    </cfRule>
  </conditionalFormatting>
  <conditionalFormatting sqref="BI51:BI56 BK51:BK56">
    <cfRule type="cellIs" dxfId="16" priority="1942" operator="equal">
      <formula>"Probable"</formula>
    </cfRule>
  </conditionalFormatting>
  <conditionalFormatting sqref="BK51:BK56">
    <cfRule type="cellIs" dxfId="15" priority="1943" operator="equal">
      <formula>"Posible"</formula>
    </cfRule>
  </conditionalFormatting>
  <conditionalFormatting sqref="BI51:BI56 BK51:BK56">
    <cfRule type="cellIs" dxfId="14" priority="1944" operator="equal">
      <formula>"Improbable"</formula>
    </cfRule>
  </conditionalFormatting>
  <conditionalFormatting sqref="BI51:BI56 BK51:BK56">
    <cfRule type="cellIs" dxfId="13" priority="1945" operator="equal">
      <formula>"Rara vez"</formula>
    </cfRule>
  </conditionalFormatting>
  <conditionalFormatting sqref="AJ51">
    <cfRule type="cellIs" dxfId="12" priority="1946" operator="equal">
      <formula>"Moderada"</formula>
    </cfRule>
  </conditionalFormatting>
  <conditionalFormatting sqref="AJ51">
    <cfRule type="cellIs" dxfId="11" priority="1947" operator="equal">
      <formula>"Alta"</formula>
    </cfRule>
  </conditionalFormatting>
  <conditionalFormatting sqref="AJ51">
    <cfRule type="cellIs" dxfId="10" priority="1948" operator="equal">
      <formula>"Extrema"</formula>
    </cfRule>
  </conditionalFormatting>
  <conditionalFormatting sqref="BI51 BK51">
    <cfRule type="cellIs" dxfId="9" priority="1949" operator="equal">
      <formula>"Catastrófico"</formula>
    </cfRule>
  </conditionalFormatting>
  <conditionalFormatting sqref="BI51 BK51">
    <cfRule type="cellIs" dxfId="8" priority="1950" operator="equal">
      <formula>"Mayor"</formula>
    </cfRule>
  </conditionalFormatting>
  <conditionalFormatting sqref="BI51 BK51">
    <cfRule type="cellIs" dxfId="7" priority="1951" operator="equal">
      <formula>"Moderado"</formula>
    </cfRule>
  </conditionalFormatting>
  <conditionalFormatting sqref="BI51 BK51">
    <cfRule type="cellIs" dxfId="6" priority="1952" operator="equal">
      <formula>"Menor"</formula>
    </cfRule>
  </conditionalFormatting>
  <conditionalFormatting sqref="BI51 BK51">
    <cfRule type="cellIs" dxfId="5" priority="1953" operator="equal">
      <formula>"Leve"</formula>
    </cfRule>
  </conditionalFormatting>
  <conditionalFormatting sqref="BI51 BK51">
    <cfRule type="cellIs" dxfId="4" priority="1954" operator="equal">
      <formula>"Casi Seguro"</formula>
    </cfRule>
  </conditionalFormatting>
  <conditionalFormatting sqref="BI51 BK51">
    <cfRule type="cellIs" dxfId="3" priority="1955" operator="equal">
      <formula>"Probable"</formula>
    </cfRule>
  </conditionalFormatting>
  <conditionalFormatting sqref="BI51 BK51">
    <cfRule type="cellIs" dxfId="2" priority="1956" operator="equal">
      <formula>"Posible"</formula>
    </cfRule>
  </conditionalFormatting>
  <conditionalFormatting sqref="BI51 BK51">
    <cfRule type="cellIs" dxfId="1" priority="1957" operator="equal">
      <formula>"Improbable"</formula>
    </cfRule>
  </conditionalFormatting>
  <conditionalFormatting sqref="BI51 BK51">
    <cfRule type="cellIs" dxfId="0" priority="1958" operator="equal">
      <formula>"Rara vez"</formula>
    </cfRule>
  </conditionalFormatting>
  <dataValidations count="1">
    <dataValidation type="list" allowBlank="1" showErrorMessage="1" sqref="M9:AE9 M15:AE15 M21:AE21 M27:AE27 M33:AE33 M39:AE39 M45:AE45 M51:AE51 M57:AE57 M69:AE69 M72:AE72 M78:AE78 M84:AE84 M90:AE90 M96:AE96 M102:AE102 M108:AE108 M114:AE114 M120:AE120 M126:AE126 M132:AE132 M138:AE138 M144:AE144 M150:AE150 M156:AE156">
      <formula1>"si,no"</formula1>
    </dataValidation>
  </dataValidations>
  <hyperlinks>
    <hyperlink ref="D114" r:id="rId1"/>
  </hyperlinks>
  <pageMargins left="0.7" right="0.7" top="0.75" bottom="0.75" header="0" footer="0"/>
  <pageSetup orientation="portrait"/>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showGridLines="0" workbookViewId="0"/>
  </sheetViews>
  <sheetFormatPr baseColWidth="10" defaultColWidth="14.42578125" defaultRowHeight="15" customHeight="1"/>
  <cols>
    <col min="1" max="1" width="11.7109375" customWidth="1"/>
    <col min="2" max="2" width="27.140625" customWidth="1"/>
    <col min="3" max="3" width="26.140625" customWidth="1"/>
    <col min="4" max="4" width="20.85546875" customWidth="1"/>
    <col min="5" max="5" width="9.140625" customWidth="1"/>
    <col min="6" max="6" width="9.28515625" customWidth="1"/>
    <col min="7" max="7" width="19.42578125" customWidth="1"/>
    <col min="8" max="8" width="10.7109375" customWidth="1"/>
    <col min="9" max="9" width="30.42578125" customWidth="1"/>
    <col min="10" max="10" width="24.5703125" customWidth="1"/>
    <col min="11" max="11" width="10.7109375" customWidth="1"/>
    <col min="12" max="12" width="9" customWidth="1"/>
    <col min="13" max="13" width="20.7109375" customWidth="1"/>
    <col min="14" max="14" width="30.7109375" customWidth="1"/>
    <col min="15" max="15" width="29" customWidth="1"/>
    <col min="16" max="16" width="7.140625" customWidth="1"/>
    <col min="17" max="18" width="19.140625" customWidth="1"/>
    <col min="19" max="35" width="10.7109375" customWidth="1"/>
  </cols>
  <sheetData>
    <row r="1" spans="1:35">
      <c r="A1" s="170"/>
      <c r="B1" s="4"/>
      <c r="C1" s="4"/>
      <c r="D1" s="4"/>
      <c r="E1" s="4"/>
      <c r="F1" s="4"/>
      <c r="G1" s="4"/>
    </row>
    <row r="2" spans="1:35">
      <c r="A2" s="468"/>
      <c r="B2" s="330"/>
      <c r="C2" s="468" t="s">
        <v>0</v>
      </c>
      <c r="D2" s="321"/>
      <c r="E2" s="321"/>
      <c r="F2" s="321"/>
      <c r="G2" s="321"/>
      <c r="H2" s="321"/>
      <c r="I2" s="321"/>
      <c r="J2" s="321"/>
      <c r="K2" s="321"/>
      <c r="L2" s="330"/>
      <c r="M2" s="338" t="s">
        <v>1</v>
      </c>
      <c r="N2" s="324"/>
      <c r="O2" s="339"/>
    </row>
    <row r="3" spans="1:35" ht="15" customHeight="1">
      <c r="A3" s="469"/>
      <c r="B3" s="470"/>
      <c r="C3" s="336"/>
      <c r="D3" s="332"/>
      <c r="E3" s="332"/>
      <c r="F3" s="332"/>
      <c r="G3" s="332"/>
      <c r="H3" s="332"/>
      <c r="I3" s="332"/>
      <c r="J3" s="332"/>
      <c r="K3" s="332"/>
      <c r="L3" s="333"/>
      <c r="M3" s="338" t="s">
        <v>2</v>
      </c>
      <c r="N3" s="324"/>
      <c r="O3" s="339"/>
    </row>
    <row r="4" spans="1:35" ht="18" customHeight="1">
      <c r="A4" s="469"/>
      <c r="B4" s="470"/>
      <c r="C4" s="480" t="s">
        <v>3</v>
      </c>
      <c r="D4" s="392"/>
      <c r="E4" s="392"/>
      <c r="F4" s="392"/>
      <c r="G4" s="392"/>
      <c r="H4" s="392"/>
      <c r="I4" s="392"/>
      <c r="J4" s="392"/>
      <c r="K4" s="392"/>
      <c r="L4" s="470"/>
      <c r="M4" s="334" t="s">
        <v>4</v>
      </c>
      <c r="N4" s="321"/>
      <c r="O4" s="335"/>
      <c r="P4" s="4"/>
      <c r="Q4" s="4"/>
      <c r="R4" s="4"/>
    </row>
    <row r="5" spans="1:35" ht="15" customHeight="1">
      <c r="A5" s="336"/>
      <c r="B5" s="333"/>
      <c r="C5" s="336"/>
      <c r="D5" s="332"/>
      <c r="E5" s="332"/>
      <c r="F5" s="332"/>
      <c r="G5" s="332"/>
      <c r="H5" s="332"/>
      <c r="I5" s="332"/>
      <c r="J5" s="332"/>
      <c r="K5" s="332"/>
      <c r="L5" s="333"/>
      <c r="M5" s="336"/>
      <c r="N5" s="332"/>
      <c r="O5" s="337"/>
      <c r="P5" s="4"/>
      <c r="Q5" s="4"/>
      <c r="R5" s="4"/>
    </row>
    <row r="6" spans="1:35" ht="18.75">
      <c r="A6" s="171"/>
      <c r="B6" s="172"/>
      <c r="C6" s="172"/>
      <c r="D6" s="172"/>
      <c r="E6" s="172"/>
      <c r="F6" s="172"/>
      <c r="G6" s="172"/>
      <c r="H6" s="172"/>
      <c r="I6" s="172"/>
      <c r="J6" s="172"/>
      <c r="K6" s="173"/>
      <c r="L6" s="173"/>
      <c r="M6" s="173"/>
      <c r="N6" s="478"/>
      <c r="O6" s="392"/>
      <c r="P6" s="4"/>
      <c r="Q6" s="4"/>
      <c r="R6" s="4"/>
      <c r="S6" s="174"/>
      <c r="T6" s="174"/>
      <c r="U6" s="174"/>
      <c r="V6" s="174"/>
      <c r="W6" s="174"/>
      <c r="X6" s="174"/>
      <c r="Y6" s="174"/>
      <c r="Z6" s="174"/>
      <c r="AA6" s="174"/>
      <c r="AB6" s="174"/>
      <c r="AC6" s="174"/>
      <c r="AD6" s="174"/>
      <c r="AE6" s="174"/>
      <c r="AF6" s="174"/>
      <c r="AG6" s="174"/>
      <c r="AH6" s="174"/>
      <c r="AI6" s="174"/>
    </row>
    <row r="7" spans="1:35" ht="10.5" customHeight="1">
      <c r="A7" s="175"/>
      <c r="B7" s="176"/>
      <c r="C7" s="176"/>
      <c r="D7" s="176"/>
      <c r="E7" s="176"/>
      <c r="F7" s="177"/>
      <c r="G7" s="177"/>
      <c r="H7" s="177"/>
      <c r="I7" s="177"/>
      <c r="J7" s="177"/>
      <c r="K7" s="177"/>
      <c r="L7" s="177"/>
      <c r="M7" s="177"/>
      <c r="N7" s="478"/>
      <c r="O7" s="392"/>
      <c r="P7" s="4"/>
      <c r="Q7" s="4"/>
      <c r="R7" s="4"/>
      <c r="S7" s="4"/>
      <c r="T7" s="4"/>
      <c r="U7" s="4"/>
      <c r="V7" s="4"/>
      <c r="W7" s="4"/>
      <c r="X7" s="4"/>
      <c r="Y7" s="4"/>
      <c r="Z7" s="4"/>
      <c r="AA7" s="4"/>
      <c r="AB7" s="4"/>
      <c r="AC7" s="4"/>
      <c r="AD7" s="4"/>
      <c r="AE7" s="4"/>
      <c r="AF7" s="4"/>
      <c r="AG7" s="4"/>
      <c r="AH7" s="4"/>
      <c r="AI7" s="4"/>
    </row>
    <row r="8" spans="1:35" ht="19.5" customHeight="1">
      <c r="A8" s="489" t="s">
        <v>629</v>
      </c>
      <c r="B8" s="490"/>
      <c r="C8" s="490"/>
      <c r="D8" s="490"/>
      <c r="E8" s="490"/>
      <c r="F8" s="490"/>
      <c r="G8" s="490"/>
      <c r="H8" s="490"/>
      <c r="I8" s="490"/>
      <c r="J8" s="490"/>
      <c r="K8" s="490"/>
      <c r="L8" s="490"/>
      <c r="M8" s="490"/>
      <c r="N8" s="490"/>
      <c r="O8" s="491"/>
      <c r="P8" s="4"/>
      <c r="Q8" s="4"/>
      <c r="R8" s="4"/>
      <c r="S8" s="4"/>
      <c r="T8" s="4"/>
      <c r="U8" s="4"/>
      <c r="V8" s="4"/>
      <c r="W8" s="4"/>
      <c r="X8" s="4"/>
      <c r="Y8" s="4"/>
      <c r="Z8" s="4"/>
      <c r="AA8" s="4"/>
      <c r="AB8" s="4"/>
      <c r="AC8" s="4"/>
      <c r="AD8" s="4"/>
      <c r="AE8" s="4"/>
      <c r="AF8" s="4"/>
      <c r="AG8" s="4"/>
      <c r="AH8" s="4"/>
      <c r="AI8" s="4"/>
    </row>
    <row r="9" spans="1:35">
      <c r="A9" s="492" t="s">
        <v>630</v>
      </c>
      <c r="B9" s="342"/>
      <c r="C9" s="342"/>
      <c r="D9" s="342"/>
      <c r="E9" s="342"/>
      <c r="F9" s="342"/>
      <c r="G9" s="342"/>
      <c r="H9" s="342"/>
      <c r="I9" s="342"/>
      <c r="J9" s="342"/>
      <c r="K9" s="342"/>
      <c r="L9" s="342"/>
      <c r="M9" s="342"/>
      <c r="N9" s="343"/>
      <c r="O9" s="4"/>
      <c r="P9" s="4"/>
      <c r="Q9" s="4"/>
      <c r="R9" s="4"/>
      <c r="S9" s="4"/>
      <c r="T9" s="4"/>
      <c r="U9" s="4"/>
      <c r="V9" s="4"/>
      <c r="W9" s="4"/>
      <c r="X9" s="4"/>
      <c r="Y9" s="4"/>
      <c r="Z9" s="4"/>
      <c r="AA9" s="4"/>
      <c r="AB9" s="4"/>
      <c r="AC9" s="4"/>
      <c r="AD9" s="4"/>
      <c r="AE9" s="4"/>
      <c r="AF9" s="4"/>
      <c r="AG9" s="4"/>
      <c r="AH9" s="4"/>
      <c r="AI9" s="4"/>
    </row>
    <row r="10" spans="1:35">
      <c r="A10" s="466" t="s">
        <v>631</v>
      </c>
      <c r="B10" s="464"/>
      <c r="C10" s="464"/>
      <c r="D10" s="465"/>
      <c r="E10" s="467" t="s">
        <v>632</v>
      </c>
      <c r="F10" s="324"/>
      <c r="G10" s="324"/>
      <c r="H10" s="324"/>
      <c r="I10" s="325"/>
      <c r="J10" s="178"/>
      <c r="K10" s="179"/>
      <c r="L10" s="178"/>
      <c r="M10" s="178"/>
      <c r="N10" s="178"/>
      <c r="O10" s="4"/>
      <c r="P10" s="4"/>
      <c r="Q10" s="4"/>
      <c r="R10" s="4"/>
      <c r="S10" s="4"/>
      <c r="T10" s="4"/>
      <c r="U10" s="4"/>
      <c r="V10" s="4"/>
      <c r="W10" s="4"/>
      <c r="X10" s="4"/>
      <c r="Y10" s="4"/>
      <c r="Z10" s="4"/>
      <c r="AA10" s="4"/>
      <c r="AB10" s="4"/>
      <c r="AC10" s="4"/>
      <c r="AD10" s="4"/>
      <c r="AE10" s="4"/>
      <c r="AF10" s="4"/>
      <c r="AG10" s="4"/>
      <c r="AH10" s="4"/>
      <c r="AI10" s="4"/>
    </row>
    <row r="11" spans="1:35" ht="13.5" customHeight="1">
      <c r="A11" s="178"/>
      <c r="B11" s="178"/>
      <c r="C11" s="178"/>
      <c r="D11" s="178"/>
      <c r="E11" s="178"/>
      <c r="F11" s="178"/>
      <c r="G11" s="178"/>
      <c r="H11" s="178"/>
      <c r="I11" s="178"/>
      <c r="J11" s="178"/>
      <c r="K11" s="179"/>
      <c r="L11" s="178"/>
      <c r="M11" s="479" t="s">
        <v>633</v>
      </c>
      <c r="N11" s="321"/>
      <c r="O11" s="330"/>
      <c r="P11" s="4"/>
      <c r="R11" s="4"/>
      <c r="S11" s="4"/>
      <c r="T11" s="4"/>
      <c r="U11" s="4"/>
      <c r="V11" s="4"/>
      <c r="W11" s="4"/>
      <c r="X11" s="4"/>
      <c r="Y11" s="4"/>
      <c r="Z11" s="4"/>
      <c r="AA11" s="4"/>
      <c r="AB11" s="4"/>
      <c r="AC11" s="4"/>
      <c r="AD11" s="4"/>
      <c r="AE11" s="4"/>
      <c r="AF11" s="4"/>
      <c r="AG11" s="4"/>
      <c r="AH11" s="4"/>
      <c r="AI11" s="4"/>
    </row>
    <row r="12" spans="1:35" ht="13.5" customHeight="1">
      <c r="A12" s="481" t="s">
        <v>634</v>
      </c>
      <c r="B12" s="381"/>
      <c r="C12" s="381"/>
      <c r="D12" s="382"/>
      <c r="E12" s="487" t="s">
        <v>635</v>
      </c>
      <c r="F12" s="321"/>
      <c r="G12" s="321"/>
      <c r="H12" s="321"/>
      <c r="I12" s="330"/>
      <c r="J12" s="178"/>
      <c r="K12" s="179"/>
      <c r="L12" s="178"/>
      <c r="M12" s="336"/>
      <c r="N12" s="332"/>
      <c r="O12" s="333"/>
      <c r="P12" s="4"/>
      <c r="R12" s="4"/>
      <c r="S12" s="4"/>
      <c r="T12" s="4"/>
      <c r="U12" s="4"/>
      <c r="V12" s="4"/>
      <c r="W12" s="4"/>
      <c r="X12" s="4"/>
      <c r="Y12" s="4"/>
      <c r="Z12" s="4"/>
      <c r="AA12" s="4"/>
      <c r="AB12" s="4"/>
      <c r="AC12" s="4"/>
      <c r="AD12" s="4"/>
      <c r="AE12" s="4"/>
      <c r="AF12" s="4"/>
      <c r="AG12" s="4"/>
      <c r="AH12" s="4"/>
      <c r="AI12" s="4"/>
    </row>
    <row r="13" spans="1:35">
      <c r="A13" s="484"/>
      <c r="B13" s="485"/>
      <c r="C13" s="485"/>
      <c r="D13" s="486"/>
      <c r="E13" s="336"/>
      <c r="F13" s="332"/>
      <c r="G13" s="332"/>
      <c r="H13" s="332"/>
      <c r="I13" s="333"/>
      <c r="J13" s="178"/>
      <c r="K13" s="179"/>
      <c r="L13" s="178"/>
      <c r="M13" s="178"/>
      <c r="N13" s="178"/>
      <c r="O13" s="4"/>
      <c r="P13" s="4"/>
      <c r="R13" s="4"/>
      <c r="S13" s="4"/>
      <c r="T13" s="4"/>
      <c r="U13" s="4"/>
      <c r="V13" s="4"/>
      <c r="W13" s="4"/>
      <c r="X13" s="4"/>
      <c r="Y13" s="4"/>
      <c r="Z13" s="4"/>
      <c r="AA13" s="4"/>
      <c r="AB13" s="4"/>
      <c r="AC13" s="4"/>
      <c r="AD13" s="4"/>
      <c r="AE13" s="4"/>
      <c r="AF13" s="4"/>
      <c r="AG13" s="4"/>
      <c r="AH13" s="4"/>
      <c r="AI13" s="4"/>
    </row>
    <row r="14" spans="1:35" ht="13.5" customHeight="1">
      <c r="A14" s="178"/>
      <c r="B14" s="178"/>
      <c r="C14" s="178"/>
      <c r="D14" s="178"/>
      <c r="E14" s="178"/>
      <c r="F14" s="178"/>
      <c r="G14" s="178"/>
      <c r="H14" s="178"/>
      <c r="I14" s="178"/>
      <c r="J14" s="178"/>
      <c r="K14" s="179"/>
      <c r="L14" s="178"/>
      <c r="M14" s="479">
        <v>2023</v>
      </c>
      <c r="N14" s="321"/>
      <c r="O14" s="330"/>
      <c r="P14" s="4"/>
      <c r="R14" s="4"/>
      <c r="S14" s="4"/>
      <c r="T14" s="4"/>
      <c r="U14" s="4"/>
      <c r="V14" s="4"/>
      <c r="W14" s="4"/>
      <c r="X14" s="4"/>
      <c r="Y14" s="4"/>
      <c r="Z14" s="4"/>
      <c r="AA14" s="4"/>
      <c r="AB14" s="4"/>
      <c r="AC14" s="4"/>
      <c r="AD14" s="4"/>
      <c r="AE14" s="4"/>
      <c r="AF14" s="4"/>
      <c r="AG14" s="4"/>
      <c r="AH14" s="4"/>
      <c r="AI14" s="4"/>
    </row>
    <row r="15" spans="1:35" ht="15.75" customHeight="1">
      <c r="A15" s="481" t="s">
        <v>636</v>
      </c>
      <c r="B15" s="381"/>
      <c r="C15" s="381"/>
      <c r="D15" s="382"/>
      <c r="E15" s="487" t="s">
        <v>637</v>
      </c>
      <c r="F15" s="321"/>
      <c r="G15" s="321"/>
      <c r="H15" s="321"/>
      <c r="I15" s="330"/>
      <c r="J15" s="178"/>
      <c r="K15" s="179"/>
      <c r="L15" s="178"/>
      <c r="M15" s="336"/>
      <c r="N15" s="332"/>
      <c r="O15" s="333"/>
    </row>
    <row r="16" spans="1:35">
      <c r="A16" s="482"/>
      <c r="B16" s="392"/>
      <c r="C16" s="392"/>
      <c r="D16" s="483"/>
      <c r="E16" s="469"/>
      <c r="F16" s="392"/>
      <c r="G16" s="392"/>
      <c r="H16" s="392"/>
      <c r="I16" s="470"/>
      <c r="J16" s="178"/>
      <c r="K16" s="179"/>
      <c r="L16" s="178"/>
      <c r="M16" s="178"/>
      <c r="N16" s="178"/>
      <c r="O16" s="4"/>
      <c r="P16" s="4"/>
      <c r="Q16" s="4"/>
    </row>
    <row r="17" spans="1:17">
      <c r="A17" s="484"/>
      <c r="B17" s="485"/>
      <c r="C17" s="485"/>
      <c r="D17" s="486"/>
      <c r="E17" s="336"/>
      <c r="F17" s="332"/>
      <c r="G17" s="332"/>
      <c r="H17" s="332"/>
      <c r="I17" s="333"/>
      <c r="J17" s="178"/>
      <c r="K17" s="179"/>
      <c r="L17" s="178"/>
      <c r="M17" s="488"/>
      <c r="N17" s="382"/>
      <c r="O17" s="4"/>
      <c r="P17" s="4"/>
      <c r="Q17" s="4"/>
    </row>
    <row r="18" spans="1:17">
      <c r="A18" s="178"/>
      <c r="B18" s="178"/>
      <c r="C18" s="178"/>
      <c r="D18" s="178"/>
      <c r="E18" s="178"/>
      <c r="F18" s="178"/>
      <c r="G18" s="178"/>
      <c r="H18" s="178"/>
      <c r="I18" s="178"/>
      <c r="J18" s="178"/>
      <c r="K18" s="179"/>
      <c r="L18" s="178"/>
      <c r="M18" s="482"/>
      <c r="N18" s="483"/>
      <c r="O18" s="4"/>
      <c r="P18" s="4"/>
      <c r="Q18" s="4"/>
    </row>
    <row r="19" spans="1:17">
      <c r="A19" s="481" t="s">
        <v>638</v>
      </c>
      <c r="B19" s="381"/>
      <c r="C19" s="381"/>
      <c r="D19" s="382"/>
      <c r="E19" s="487" t="s">
        <v>639</v>
      </c>
      <c r="F19" s="321"/>
      <c r="G19" s="321"/>
      <c r="H19" s="321"/>
      <c r="I19" s="330"/>
      <c r="J19" s="178"/>
      <c r="K19" s="179"/>
      <c r="L19" s="178"/>
      <c r="M19" s="484"/>
      <c r="N19" s="486"/>
      <c r="O19" s="4"/>
      <c r="P19" s="4"/>
      <c r="Q19" s="4"/>
    </row>
    <row r="20" spans="1:17">
      <c r="A20" s="484"/>
      <c r="B20" s="485"/>
      <c r="C20" s="485"/>
      <c r="D20" s="486"/>
      <c r="E20" s="336"/>
      <c r="F20" s="332"/>
      <c r="G20" s="332"/>
      <c r="H20" s="332"/>
      <c r="I20" s="333"/>
      <c r="J20" s="178"/>
      <c r="K20" s="179"/>
      <c r="L20" s="178"/>
      <c r="M20" s="178"/>
      <c r="N20" s="178"/>
      <c r="O20" s="4"/>
    </row>
    <row r="21" spans="1:17" ht="15.75" customHeight="1">
      <c r="A21" s="463" t="s">
        <v>630</v>
      </c>
      <c r="B21" s="464"/>
      <c r="C21" s="464"/>
      <c r="D21" s="464"/>
      <c r="E21" s="464"/>
      <c r="F21" s="464"/>
      <c r="G21" s="464"/>
      <c r="H21" s="464"/>
      <c r="I21" s="464"/>
      <c r="J21" s="464"/>
      <c r="K21" s="464"/>
      <c r="L21" s="464"/>
      <c r="M21" s="464"/>
      <c r="N21" s="465"/>
      <c r="O21" s="4"/>
    </row>
    <row r="22" spans="1:17" ht="26.25" customHeight="1">
      <c r="A22" s="471" t="s">
        <v>640</v>
      </c>
      <c r="B22" s="324"/>
      <c r="C22" s="324"/>
      <c r="D22" s="324"/>
      <c r="E22" s="324"/>
      <c r="F22" s="324"/>
      <c r="G22" s="324"/>
      <c r="H22" s="324"/>
      <c r="I22" s="324"/>
      <c r="J22" s="324"/>
      <c r="K22" s="324"/>
      <c r="L22" s="324"/>
      <c r="M22" s="324"/>
      <c r="N22" s="324"/>
      <c r="O22" s="325"/>
    </row>
    <row r="23" spans="1:17" ht="21" customHeight="1">
      <c r="A23" s="477" t="s">
        <v>641</v>
      </c>
      <c r="B23" s="324"/>
      <c r="C23" s="324"/>
      <c r="D23" s="324"/>
      <c r="E23" s="324"/>
      <c r="F23" s="324"/>
      <c r="G23" s="324"/>
      <c r="H23" s="324"/>
      <c r="I23" s="324"/>
      <c r="J23" s="324"/>
      <c r="K23" s="324"/>
      <c r="L23" s="324"/>
      <c r="M23" s="324"/>
      <c r="N23" s="324"/>
      <c r="O23" s="325"/>
    </row>
    <row r="24" spans="1:17" ht="132" customHeight="1">
      <c r="A24" s="180" t="s">
        <v>642</v>
      </c>
      <c r="B24" s="180" t="s">
        <v>643</v>
      </c>
      <c r="C24" s="181" t="s">
        <v>644</v>
      </c>
      <c r="D24" s="476" t="s">
        <v>645</v>
      </c>
      <c r="E24" s="324"/>
      <c r="F24" s="339"/>
      <c r="G24" s="181" t="s">
        <v>646</v>
      </c>
      <c r="H24" s="476" t="s">
        <v>647</v>
      </c>
      <c r="I24" s="339"/>
      <c r="J24" s="181" t="s">
        <v>648</v>
      </c>
      <c r="K24" s="476" t="s">
        <v>649</v>
      </c>
      <c r="L24" s="339"/>
      <c r="M24" s="181" t="s">
        <v>650</v>
      </c>
      <c r="N24" s="182" t="s">
        <v>651</v>
      </c>
      <c r="O24" s="183" t="s">
        <v>20</v>
      </c>
    </row>
    <row r="25" spans="1:17" ht="144.75" customHeight="1">
      <c r="A25" s="184">
        <v>15225</v>
      </c>
      <c r="B25" s="184" t="s">
        <v>652</v>
      </c>
      <c r="C25" s="185" t="s">
        <v>653</v>
      </c>
      <c r="D25" s="473" t="s">
        <v>654</v>
      </c>
      <c r="E25" s="474"/>
      <c r="F25" s="475"/>
      <c r="G25" s="186" t="s">
        <v>655</v>
      </c>
      <c r="H25" s="493" t="s">
        <v>656</v>
      </c>
      <c r="I25" s="475"/>
      <c r="J25" s="187" t="s">
        <v>657</v>
      </c>
      <c r="K25" s="473" t="s">
        <v>658</v>
      </c>
      <c r="L25" s="475"/>
      <c r="M25" s="188">
        <v>44958</v>
      </c>
      <c r="N25" s="189">
        <v>45260</v>
      </c>
      <c r="O25" s="190"/>
      <c r="P25" s="191"/>
    </row>
    <row r="26" spans="1:17" ht="144.75" customHeight="1">
      <c r="A26" s="184">
        <v>16814</v>
      </c>
      <c r="B26" s="184" t="s">
        <v>659</v>
      </c>
      <c r="C26" s="185" t="s">
        <v>653</v>
      </c>
      <c r="D26" s="473" t="s">
        <v>654</v>
      </c>
      <c r="E26" s="474"/>
      <c r="F26" s="475"/>
      <c r="G26" s="186" t="s">
        <v>655</v>
      </c>
      <c r="H26" s="493" t="s">
        <v>656</v>
      </c>
      <c r="I26" s="475"/>
      <c r="J26" s="187" t="s">
        <v>657</v>
      </c>
      <c r="K26" s="473" t="s">
        <v>658</v>
      </c>
      <c r="L26" s="475"/>
      <c r="M26" s="188">
        <v>44958</v>
      </c>
      <c r="N26" s="189">
        <v>45260</v>
      </c>
      <c r="O26" s="192"/>
      <c r="P26" s="191"/>
    </row>
    <row r="27" spans="1:17" ht="144.75" customHeight="1">
      <c r="A27" s="184">
        <v>59024</v>
      </c>
      <c r="B27" s="184" t="s">
        <v>660</v>
      </c>
      <c r="C27" s="185" t="s">
        <v>653</v>
      </c>
      <c r="D27" s="473" t="s">
        <v>654</v>
      </c>
      <c r="E27" s="474"/>
      <c r="F27" s="475"/>
      <c r="G27" s="186" t="s">
        <v>655</v>
      </c>
      <c r="H27" s="493" t="s">
        <v>656</v>
      </c>
      <c r="I27" s="475"/>
      <c r="J27" s="187" t="s">
        <v>657</v>
      </c>
      <c r="K27" s="473" t="s">
        <v>658</v>
      </c>
      <c r="L27" s="475"/>
      <c r="M27" s="188">
        <v>44958</v>
      </c>
      <c r="N27" s="189">
        <v>45260</v>
      </c>
      <c r="O27" s="192"/>
      <c r="P27" s="191"/>
    </row>
    <row r="28" spans="1:17" ht="162.75" customHeight="1">
      <c r="A28" s="184">
        <v>15238</v>
      </c>
      <c r="B28" s="184" t="s">
        <v>661</v>
      </c>
      <c r="C28" s="185" t="s">
        <v>653</v>
      </c>
      <c r="D28" s="473" t="s">
        <v>662</v>
      </c>
      <c r="E28" s="474"/>
      <c r="F28" s="475"/>
      <c r="G28" s="186" t="s">
        <v>663</v>
      </c>
      <c r="H28" s="493" t="s">
        <v>664</v>
      </c>
      <c r="I28" s="475"/>
      <c r="J28" s="187" t="s">
        <v>665</v>
      </c>
      <c r="K28" s="473" t="s">
        <v>658</v>
      </c>
      <c r="L28" s="475"/>
      <c r="M28" s="188">
        <v>44958</v>
      </c>
      <c r="N28" s="189">
        <v>45260</v>
      </c>
      <c r="O28" s="192"/>
      <c r="P28" s="190"/>
    </row>
    <row r="29" spans="1:17" ht="162.75" customHeight="1">
      <c r="A29" s="184">
        <v>15321</v>
      </c>
      <c r="B29" s="184" t="s">
        <v>666</v>
      </c>
      <c r="C29" s="185" t="s">
        <v>653</v>
      </c>
      <c r="D29" s="473" t="s">
        <v>662</v>
      </c>
      <c r="E29" s="474"/>
      <c r="F29" s="475"/>
      <c r="G29" s="186" t="s">
        <v>663</v>
      </c>
      <c r="H29" s="493" t="s">
        <v>664</v>
      </c>
      <c r="I29" s="475"/>
      <c r="J29" s="187" t="s">
        <v>665</v>
      </c>
      <c r="K29" s="473" t="s">
        <v>658</v>
      </c>
      <c r="L29" s="475"/>
      <c r="M29" s="188">
        <v>44958</v>
      </c>
      <c r="N29" s="189">
        <v>45260</v>
      </c>
      <c r="O29" s="192"/>
      <c r="P29" s="192"/>
    </row>
    <row r="30" spans="1:17" ht="144.75" customHeight="1">
      <c r="A30" s="184">
        <v>15960</v>
      </c>
      <c r="B30" s="184" t="s">
        <v>667</v>
      </c>
      <c r="C30" s="185" t="s">
        <v>653</v>
      </c>
      <c r="D30" s="473" t="s">
        <v>654</v>
      </c>
      <c r="E30" s="474"/>
      <c r="F30" s="475"/>
      <c r="G30" s="186" t="s">
        <v>655</v>
      </c>
      <c r="H30" s="493" t="s">
        <v>656</v>
      </c>
      <c r="I30" s="475"/>
      <c r="J30" s="187" t="s">
        <v>657</v>
      </c>
      <c r="K30" s="473" t="s">
        <v>668</v>
      </c>
      <c r="L30" s="475"/>
      <c r="M30" s="188">
        <v>44958</v>
      </c>
      <c r="N30" s="189">
        <v>45260</v>
      </c>
      <c r="O30" s="190"/>
      <c r="P30" s="190"/>
    </row>
    <row r="31" spans="1:17" ht="198.75" customHeight="1">
      <c r="A31" s="193">
        <v>15327</v>
      </c>
      <c r="B31" s="194" t="s">
        <v>669</v>
      </c>
      <c r="C31" s="193" t="s">
        <v>670</v>
      </c>
      <c r="D31" s="472" t="s">
        <v>654</v>
      </c>
      <c r="E31" s="396"/>
      <c r="F31" s="388"/>
      <c r="G31" s="193" t="s">
        <v>671</v>
      </c>
      <c r="H31" s="472" t="s">
        <v>672</v>
      </c>
      <c r="I31" s="388"/>
      <c r="J31" s="193" t="s">
        <v>673</v>
      </c>
      <c r="K31" s="494" t="s">
        <v>674</v>
      </c>
      <c r="L31" s="388"/>
      <c r="M31" s="188">
        <v>44958</v>
      </c>
      <c r="N31" s="188">
        <v>45260</v>
      </c>
      <c r="O31" s="192"/>
      <c r="P31" s="192"/>
    </row>
    <row r="32" spans="1:17" ht="180.75" customHeight="1">
      <c r="A32" s="193">
        <v>15332</v>
      </c>
      <c r="B32" s="194" t="s">
        <v>675</v>
      </c>
      <c r="C32" s="193" t="s">
        <v>670</v>
      </c>
      <c r="D32" s="472" t="s">
        <v>654</v>
      </c>
      <c r="E32" s="396"/>
      <c r="F32" s="388"/>
      <c r="G32" s="193" t="s">
        <v>671</v>
      </c>
      <c r="H32" s="472" t="s">
        <v>672</v>
      </c>
      <c r="I32" s="388"/>
      <c r="J32" s="193" t="s">
        <v>673</v>
      </c>
      <c r="K32" s="494" t="s">
        <v>674</v>
      </c>
      <c r="L32" s="388"/>
      <c r="M32" s="188">
        <v>44958</v>
      </c>
      <c r="N32" s="188">
        <v>45260</v>
      </c>
      <c r="O32" s="192"/>
      <c r="P32" s="192"/>
    </row>
    <row r="33" spans="1:16" ht="180.75" customHeight="1">
      <c r="A33" s="193">
        <v>15335</v>
      </c>
      <c r="B33" s="194" t="s">
        <v>676</v>
      </c>
      <c r="C33" s="193" t="s">
        <v>670</v>
      </c>
      <c r="D33" s="472" t="s">
        <v>654</v>
      </c>
      <c r="E33" s="396"/>
      <c r="F33" s="388"/>
      <c r="G33" s="193" t="s">
        <v>671</v>
      </c>
      <c r="H33" s="472" t="s">
        <v>672</v>
      </c>
      <c r="I33" s="388"/>
      <c r="J33" s="193" t="s">
        <v>673</v>
      </c>
      <c r="K33" s="494" t="s">
        <v>674</v>
      </c>
      <c r="L33" s="388"/>
      <c r="M33" s="188">
        <v>44958</v>
      </c>
      <c r="N33" s="188">
        <v>45260</v>
      </c>
      <c r="O33" s="192"/>
      <c r="P33" s="192"/>
    </row>
    <row r="34" spans="1:16" ht="126.75" customHeight="1">
      <c r="A34" s="193">
        <v>33878</v>
      </c>
      <c r="B34" s="194" t="s">
        <v>677</v>
      </c>
      <c r="C34" s="193" t="s">
        <v>670</v>
      </c>
      <c r="D34" s="472" t="s">
        <v>654</v>
      </c>
      <c r="E34" s="396"/>
      <c r="F34" s="388"/>
      <c r="G34" s="193" t="s">
        <v>671</v>
      </c>
      <c r="H34" s="472" t="s">
        <v>672</v>
      </c>
      <c r="I34" s="388"/>
      <c r="J34" s="193" t="s">
        <v>673</v>
      </c>
      <c r="K34" s="494" t="s">
        <v>674</v>
      </c>
      <c r="L34" s="388"/>
      <c r="M34" s="188">
        <v>44958</v>
      </c>
      <c r="N34" s="188">
        <v>45260</v>
      </c>
      <c r="O34" s="192"/>
      <c r="P34" s="192"/>
    </row>
    <row r="35" spans="1:16" ht="126.75" customHeight="1">
      <c r="A35" s="193">
        <v>15327</v>
      </c>
      <c r="B35" s="194" t="s">
        <v>669</v>
      </c>
      <c r="C35" s="193" t="s">
        <v>670</v>
      </c>
      <c r="D35" s="472" t="s">
        <v>678</v>
      </c>
      <c r="E35" s="396"/>
      <c r="F35" s="388"/>
      <c r="G35" s="193" t="s">
        <v>679</v>
      </c>
      <c r="H35" s="472" t="s">
        <v>680</v>
      </c>
      <c r="I35" s="388"/>
      <c r="J35" s="193" t="s">
        <v>681</v>
      </c>
      <c r="K35" s="494" t="s">
        <v>674</v>
      </c>
      <c r="L35" s="388"/>
      <c r="M35" s="188">
        <v>44958</v>
      </c>
      <c r="N35" s="188">
        <v>45260</v>
      </c>
      <c r="O35" s="192"/>
      <c r="P35" s="192"/>
    </row>
    <row r="36" spans="1:16" ht="126.75" customHeight="1">
      <c r="A36" s="193">
        <v>15329</v>
      </c>
      <c r="B36" s="194" t="s">
        <v>682</v>
      </c>
      <c r="C36" s="193" t="s">
        <v>670</v>
      </c>
      <c r="D36" s="472" t="s">
        <v>678</v>
      </c>
      <c r="E36" s="396"/>
      <c r="F36" s="388"/>
      <c r="G36" s="193" t="s">
        <v>679</v>
      </c>
      <c r="H36" s="472" t="s">
        <v>680</v>
      </c>
      <c r="I36" s="388"/>
      <c r="J36" s="193" t="s">
        <v>681</v>
      </c>
      <c r="K36" s="494" t="s">
        <v>674</v>
      </c>
      <c r="L36" s="388"/>
      <c r="M36" s="188">
        <v>44958</v>
      </c>
      <c r="N36" s="188">
        <v>45260</v>
      </c>
      <c r="O36" s="192"/>
      <c r="P36" s="192"/>
    </row>
    <row r="37" spans="1:16" ht="126.75" customHeight="1">
      <c r="A37" s="193">
        <v>15335</v>
      </c>
      <c r="B37" s="194" t="s">
        <v>676</v>
      </c>
      <c r="C37" s="193" t="s">
        <v>670</v>
      </c>
      <c r="D37" s="472" t="s">
        <v>678</v>
      </c>
      <c r="E37" s="396"/>
      <c r="F37" s="388"/>
      <c r="G37" s="193" t="s">
        <v>679</v>
      </c>
      <c r="H37" s="472" t="s">
        <v>680</v>
      </c>
      <c r="I37" s="388"/>
      <c r="J37" s="193" t="s">
        <v>681</v>
      </c>
      <c r="K37" s="494" t="s">
        <v>674</v>
      </c>
      <c r="L37" s="388"/>
      <c r="M37" s="188">
        <v>44958</v>
      </c>
      <c r="N37" s="188">
        <v>45260</v>
      </c>
      <c r="O37" s="192"/>
      <c r="P37" s="192"/>
    </row>
    <row r="38" spans="1:16" ht="126.75" customHeight="1">
      <c r="A38" s="193">
        <v>15165</v>
      </c>
      <c r="B38" s="194" t="s">
        <v>683</v>
      </c>
      <c r="C38" s="193" t="s">
        <v>670</v>
      </c>
      <c r="D38" s="472" t="s">
        <v>678</v>
      </c>
      <c r="E38" s="396"/>
      <c r="F38" s="388"/>
      <c r="G38" s="193" t="s">
        <v>684</v>
      </c>
      <c r="H38" s="472" t="s">
        <v>685</v>
      </c>
      <c r="I38" s="388"/>
      <c r="J38" s="193" t="s">
        <v>686</v>
      </c>
      <c r="K38" s="494" t="s">
        <v>674</v>
      </c>
      <c r="L38" s="388"/>
      <c r="M38" s="188">
        <v>44958</v>
      </c>
      <c r="N38" s="188">
        <v>45260</v>
      </c>
      <c r="O38" s="192"/>
      <c r="P38" s="192"/>
    </row>
    <row r="39" spans="1:16" ht="126.75" customHeight="1">
      <c r="A39" s="193">
        <v>15167</v>
      </c>
      <c r="B39" s="194" t="s">
        <v>687</v>
      </c>
      <c r="C39" s="193" t="s">
        <v>670</v>
      </c>
      <c r="D39" s="472" t="s">
        <v>678</v>
      </c>
      <c r="E39" s="396"/>
      <c r="F39" s="388"/>
      <c r="G39" s="193" t="s">
        <v>684</v>
      </c>
      <c r="H39" s="472" t="s">
        <v>685</v>
      </c>
      <c r="I39" s="388"/>
      <c r="J39" s="193" t="s">
        <v>686</v>
      </c>
      <c r="K39" s="494" t="s">
        <v>674</v>
      </c>
      <c r="L39" s="388"/>
      <c r="M39" s="188">
        <v>44958</v>
      </c>
      <c r="N39" s="188">
        <v>45260</v>
      </c>
      <c r="O39" s="192"/>
      <c r="P39" s="192"/>
    </row>
    <row r="40" spans="1:16" ht="126.75" customHeight="1">
      <c r="A40" s="193">
        <v>28759</v>
      </c>
      <c r="B40" s="194" t="s">
        <v>688</v>
      </c>
      <c r="C40" s="193" t="s">
        <v>670</v>
      </c>
      <c r="D40" s="472" t="s">
        <v>678</v>
      </c>
      <c r="E40" s="396"/>
      <c r="F40" s="388"/>
      <c r="G40" s="193" t="s">
        <v>684</v>
      </c>
      <c r="H40" s="472" t="s">
        <v>689</v>
      </c>
      <c r="I40" s="388"/>
      <c r="J40" s="193" t="s">
        <v>686</v>
      </c>
      <c r="K40" s="494" t="s">
        <v>674</v>
      </c>
      <c r="L40" s="388"/>
      <c r="M40" s="188">
        <v>44958</v>
      </c>
      <c r="N40" s="188">
        <v>45260</v>
      </c>
      <c r="O40" s="192"/>
      <c r="P40" s="192"/>
    </row>
    <row r="41" spans="1:16" ht="126.75" customHeight="1">
      <c r="A41" s="193">
        <v>28767</v>
      </c>
      <c r="B41" s="194" t="s">
        <v>690</v>
      </c>
      <c r="C41" s="193" t="s">
        <v>670</v>
      </c>
      <c r="D41" s="472" t="s">
        <v>678</v>
      </c>
      <c r="E41" s="396"/>
      <c r="F41" s="388"/>
      <c r="G41" s="193" t="s">
        <v>679</v>
      </c>
      <c r="H41" s="472" t="s">
        <v>689</v>
      </c>
      <c r="I41" s="388"/>
      <c r="J41" s="193" t="s">
        <v>686</v>
      </c>
      <c r="K41" s="494" t="s">
        <v>674</v>
      </c>
      <c r="L41" s="388"/>
      <c r="M41" s="188">
        <v>44958</v>
      </c>
      <c r="N41" s="188">
        <v>45260</v>
      </c>
      <c r="O41" s="192"/>
      <c r="P41" s="192"/>
    </row>
    <row r="42" spans="1:16" ht="126.75" customHeight="1">
      <c r="A42" s="193">
        <v>28916</v>
      </c>
      <c r="B42" s="194" t="s">
        <v>691</v>
      </c>
      <c r="C42" s="193" t="s">
        <v>670</v>
      </c>
      <c r="D42" s="472" t="s">
        <v>678</v>
      </c>
      <c r="E42" s="396"/>
      <c r="F42" s="388"/>
      <c r="G42" s="193" t="s">
        <v>679</v>
      </c>
      <c r="H42" s="472" t="s">
        <v>689</v>
      </c>
      <c r="I42" s="388"/>
      <c r="J42" s="193" t="s">
        <v>686</v>
      </c>
      <c r="K42" s="494" t="s">
        <v>674</v>
      </c>
      <c r="L42" s="388"/>
      <c r="M42" s="188">
        <v>44958</v>
      </c>
      <c r="N42" s="188">
        <v>45260</v>
      </c>
      <c r="O42" s="192"/>
      <c r="P42" s="192"/>
    </row>
    <row r="43" spans="1:16" ht="126.75" customHeight="1">
      <c r="A43" s="193">
        <v>29138</v>
      </c>
      <c r="B43" s="194" t="s">
        <v>692</v>
      </c>
      <c r="C43" s="193" t="s">
        <v>670</v>
      </c>
      <c r="D43" s="472" t="s">
        <v>678</v>
      </c>
      <c r="E43" s="396"/>
      <c r="F43" s="388"/>
      <c r="G43" s="193" t="s">
        <v>684</v>
      </c>
      <c r="H43" s="472" t="s">
        <v>685</v>
      </c>
      <c r="I43" s="388"/>
      <c r="J43" s="193" t="s">
        <v>686</v>
      </c>
      <c r="K43" s="494" t="s">
        <v>674</v>
      </c>
      <c r="L43" s="388"/>
      <c r="M43" s="188">
        <v>44958</v>
      </c>
      <c r="N43" s="188">
        <v>45260</v>
      </c>
      <c r="O43" s="192"/>
      <c r="P43" s="192"/>
    </row>
    <row r="44" spans="1:16" ht="126.75" customHeight="1">
      <c r="A44" s="193">
        <v>29189</v>
      </c>
      <c r="B44" s="194" t="s">
        <v>693</v>
      </c>
      <c r="C44" s="193" t="s">
        <v>670</v>
      </c>
      <c r="D44" s="472" t="s">
        <v>678</v>
      </c>
      <c r="E44" s="396"/>
      <c r="F44" s="388"/>
      <c r="G44" s="193" t="s">
        <v>679</v>
      </c>
      <c r="H44" s="472" t="s">
        <v>685</v>
      </c>
      <c r="I44" s="388"/>
      <c r="J44" s="193" t="s">
        <v>686</v>
      </c>
      <c r="K44" s="494" t="s">
        <v>674</v>
      </c>
      <c r="L44" s="388"/>
      <c r="M44" s="188">
        <v>44958</v>
      </c>
      <c r="N44" s="188">
        <v>45260</v>
      </c>
      <c r="O44" s="192"/>
      <c r="P44" s="192"/>
    </row>
    <row r="45" spans="1:16" ht="198.75" customHeight="1">
      <c r="A45" s="193">
        <v>29246</v>
      </c>
      <c r="B45" s="194" t="s">
        <v>694</v>
      </c>
      <c r="C45" s="193" t="s">
        <v>670</v>
      </c>
      <c r="D45" s="472" t="s">
        <v>678</v>
      </c>
      <c r="E45" s="396"/>
      <c r="F45" s="388"/>
      <c r="G45" s="193" t="s">
        <v>684</v>
      </c>
      <c r="H45" s="472" t="s">
        <v>685</v>
      </c>
      <c r="I45" s="388"/>
      <c r="J45" s="193" t="s">
        <v>686</v>
      </c>
      <c r="K45" s="494" t="s">
        <v>674</v>
      </c>
      <c r="L45" s="388"/>
      <c r="M45" s="188">
        <v>44958</v>
      </c>
      <c r="N45" s="188">
        <v>45260</v>
      </c>
      <c r="O45" s="192"/>
      <c r="P45" s="192"/>
    </row>
    <row r="46" spans="1:16" ht="144.75" customHeight="1">
      <c r="A46" s="193">
        <v>29723</v>
      </c>
      <c r="B46" s="194" t="s">
        <v>695</v>
      </c>
      <c r="C46" s="193" t="s">
        <v>670</v>
      </c>
      <c r="D46" s="472" t="s">
        <v>678</v>
      </c>
      <c r="E46" s="396"/>
      <c r="F46" s="388"/>
      <c r="G46" s="193" t="s">
        <v>679</v>
      </c>
      <c r="H46" s="472" t="s">
        <v>685</v>
      </c>
      <c r="I46" s="388"/>
      <c r="J46" s="193" t="s">
        <v>686</v>
      </c>
      <c r="K46" s="494" t="s">
        <v>674</v>
      </c>
      <c r="L46" s="388"/>
      <c r="M46" s="188">
        <v>44958</v>
      </c>
      <c r="N46" s="188">
        <v>45260</v>
      </c>
      <c r="O46" s="192"/>
      <c r="P46" s="192"/>
    </row>
    <row r="47" spans="1:16" ht="162.75" customHeight="1">
      <c r="A47" s="193">
        <v>29755</v>
      </c>
      <c r="B47" s="194" t="s">
        <v>696</v>
      </c>
      <c r="C47" s="193" t="s">
        <v>670</v>
      </c>
      <c r="D47" s="472" t="s">
        <v>678</v>
      </c>
      <c r="E47" s="396"/>
      <c r="F47" s="388"/>
      <c r="G47" s="193" t="s">
        <v>684</v>
      </c>
      <c r="H47" s="472" t="s">
        <v>685</v>
      </c>
      <c r="I47" s="388"/>
      <c r="J47" s="193" t="s">
        <v>686</v>
      </c>
      <c r="K47" s="494" t="s">
        <v>674</v>
      </c>
      <c r="L47" s="388"/>
      <c r="M47" s="188">
        <v>44958</v>
      </c>
      <c r="N47" s="188">
        <v>45260</v>
      </c>
      <c r="O47" s="192"/>
      <c r="P47" s="192"/>
    </row>
    <row r="48" spans="1:16" ht="144" customHeight="1">
      <c r="A48" s="193">
        <v>29760</v>
      </c>
      <c r="B48" s="194" t="s">
        <v>697</v>
      </c>
      <c r="C48" s="193" t="s">
        <v>670</v>
      </c>
      <c r="D48" s="472" t="s">
        <v>678</v>
      </c>
      <c r="E48" s="396"/>
      <c r="F48" s="388"/>
      <c r="G48" s="193" t="s">
        <v>684</v>
      </c>
      <c r="H48" s="472" t="s">
        <v>685</v>
      </c>
      <c r="I48" s="388"/>
      <c r="J48" s="193" t="s">
        <v>686</v>
      </c>
      <c r="K48" s="494" t="s">
        <v>674</v>
      </c>
      <c r="L48" s="388"/>
      <c r="M48" s="188">
        <v>44958</v>
      </c>
      <c r="N48" s="188">
        <v>45260</v>
      </c>
      <c r="O48" s="192"/>
      <c r="P48" s="192"/>
    </row>
    <row r="49" spans="16:16" ht="15.75" customHeight="1">
      <c r="P49" s="195"/>
    </row>
    <row r="50" spans="16:16" ht="15.75" customHeight="1"/>
    <row r="51" spans="16:16" ht="15.75" customHeight="1"/>
    <row r="52" spans="16:16" ht="15.75" customHeight="1"/>
    <row r="53" spans="16:16" ht="15.75" customHeight="1"/>
    <row r="54" spans="16:16" ht="15.75" customHeight="1"/>
    <row r="55" spans="16:16" ht="15.75" customHeight="1"/>
    <row r="56" spans="16:16" ht="15.75" customHeight="1"/>
    <row r="57" spans="16:16" ht="15.75" customHeight="1"/>
    <row r="58" spans="16:16" ht="15.75" customHeight="1"/>
    <row r="59" spans="16:16" ht="15.75" customHeight="1"/>
    <row r="60" spans="16:16" ht="15.75" customHeight="1"/>
    <row r="61" spans="16:16" ht="15.75" customHeight="1"/>
    <row r="62" spans="16:16" ht="15.75" customHeight="1"/>
    <row r="63" spans="16:16" ht="15.75" customHeight="1"/>
    <row r="64" spans="16: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99">
    <mergeCell ref="K47:L47"/>
    <mergeCell ref="D48:F48"/>
    <mergeCell ref="H48:I48"/>
    <mergeCell ref="K48:L48"/>
    <mergeCell ref="K27:L27"/>
    <mergeCell ref="K33:L33"/>
    <mergeCell ref="K34:L34"/>
    <mergeCell ref="K31:L31"/>
    <mergeCell ref="K32:L32"/>
    <mergeCell ref="K29:L29"/>
    <mergeCell ref="K30:L30"/>
    <mergeCell ref="K28:L28"/>
    <mergeCell ref="K42:L42"/>
    <mergeCell ref="D45:F45"/>
    <mergeCell ref="D43:F43"/>
    <mergeCell ref="D44:F44"/>
    <mergeCell ref="D46:F46"/>
    <mergeCell ref="K46:L46"/>
    <mergeCell ref="H45:I45"/>
    <mergeCell ref="K45:L45"/>
    <mergeCell ref="K43:L43"/>
    <mergeCell ref="H44:I44"/>
    <mergeCell ref="K44:L44"/>
    <mergeCell ref="D41:F41"/>
    <mergeCell ref="D42:F42"/>
    <mergeCell ref="D39:F39"/>
    <mergeCell ref="D40:F40"/>
    <mergeCell ref="H47:I47"/>
    <mergeCell ref="H46:I46"/>
    <mergeCell ref="H43:I43"/>
    <mergeCell ref="H41:I41"/>
    <mergeCell ref="H39:I39"/>
    <mergeCell ref="H40:I40"/>
    <mergeCell ref="H42:I42"/>
    <mergeCell ref="D47:F47"/>
    <mergeCell ref="H38:I38"/>
    <mergeCell ref="K41:L41"/>
    <mergeCell ref="K39:L39"/>
    <mergeCell ref="K40:L40"/>
    <mergeCell ref="K37:L37"/>
    <mergeCell ref="K38:L38"/>
    <mergeCell ref="K35:L35"/>
    <mergeCell ref="K36:L36"/>
    <mergeCell ref="H29:I29"/>
    <mergeCell ref="H30:I30"/>
    <mergeCell ref="H27:I27"/>
    <mergeCell ref="H28:I28"/>
    <mergeCell ref="H37:I37"/>
    <mergeCell ref="H35:I35"/>
    <mergeCell ref="H36:I36"/>
    <mergeCell ref="H33:I33"/>
    <mergeCell ref="H34:I34"/>
    <mergeCell ref="E19:I20"/>
    <mergeCell ref="A8:O8"/>
    <mergeCell ref="A9:N9"/>
    <mergeCell ref="A12:D13"/>
    <mergeCell ref="E12:I13"/>
    <mergeCell ref="M11:O12"/>
    <mergeCell ref="D37:F37"/>
    <mergeCell ref="D38:F38"/>
    <mergeCell ref="D35:F35"/>
    <mergeCell ref="D36:F36"/>
    <mergeCell ref="D33:F33"/>
    <mergeCell ref="D34:F34"/>
    <mergeCell ref="D32:F32"/>
    <mergeCell ref="D24:F24"/>
    <mergeCell ref="H24:I24"/>
    <mergeCell ref="K24:L24"/>
    <mergeCell ref="A23:O23"/>
    <mergeCell ref="H25:I25"/>
    <mergeCell ref="H26:I26"/>
    <mergeCell ref="H31:I31"/>
    <mergeCell ref="H32:I32"/>
    <mergeCell ref="K25:L25"/>
    <mergeCell ref="K26:L26"/>
    <mergeCell ref="A22:O22"/>
    <mergeCell ref="D31:F31"/>
    <mergeCell ref="D29:F29"/>
    <mergeCell ref="D30:F30"/>
    <mergeCell ref="D27:F27"/>
    <mergeCell ref="D28:F28"/>
    <mergeCell ref="D25:F25"/>
    <mergeCell ref="D26:F26"/>
    <mergeCell ref="A21:N21"/>
    <mergeCell ref="A10:D10"/>
    <mergeCell ref="E10:I10"/>
    <mergeCell ref="M2:O2"/>
    <mergeCell ref="M3:O3"/>
    <mergeCell ref="A2:B5"/>
    <mergeCell ref="C2:L3"/>
    <mergeCell ref="N6:O6"/>
    <mergeCell ref="N7:O7"/>
    <mergeCell ref="M14:O15"/>
    <mergeCell ref="M4:O5"/>
    <mergeCell ref="C4:L5"/>
    <mergeCell ref="A15:D17"/>
    <mergeCell ref="E15:I17"/>
    <mergeCell ref="M17:N19"/>
    <mergeCell ref="A19:D20"/>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topLeftCell="A25" zoomScale="69" zoomScaleNormal="69" workbookViewId="0">
      <selection activeCell="O20" sqref="O20"/>
    </sheetView>
  </sheetViews>
  <sheetFormatPr baseColWidth="10" defaultColWidth="14.42578125" defaultRowHeight="15" customHeight="1"/>
  <cols>
    <col min="1" max="1" width="31.42578125" style="252" customWidth="1"/>
    <col min="2" max="2" width="9.7109375" style="252" customWidth="1"/>
    <col min="3" max="3" width="49.5703125" style="252" customWidth="1"/>
    <col min="4" max="4" width="34.5703125" style="252" customWidth="1"/>
    <col min="5" max="5" width="31.5703125" style="252" customWidth="1"/>
    <col min="6" max="6" width="36.5703125" style="252" customWidth="1"/>
    <col min="7" max="8" width="28.7109375" style="252" customWidth="1"/>
    <col min="9" max="9" width="23" style="252" customWidth="1"/>
    <col min="10" max="10" width="22.28515625" style="252" customWidth="1"/>
    <col min="11" max="11" width="23.85546875" style="252" customWidth="1"/>
    <col min="12" max="12" width="32" style="252" customWidth="1"/>
    <col min="13" max="16384" width="14.42578125" style="252"/>
  </cols>
  <sheetData>
    <row r="1" spans="1:12" ht="15.75" thickBot="1">
      <c r="H1" s="313"/>
      <c r="I1" s="313"/>
      <c r="J1" s="313"/>
      <c r="K1" s="313"/>
      <c r="L1" s="313"/>
    </row>
    <row r="2" spans="1:12" ht="15" customHeight="1" thickBot="1">
      <c r="A2" s="312"/>
      <c r="B2" s="534" t="s">
        <v>0</v>
      </c>
      <c r="C2" s="535"/>
      <c r="D2" s="535"/>
      <c r="E2" s="535"/>
      <c r="F2" s="535"/>
      <c r="G2" s="535"/>
      <c r="H2" s="536"/>
      <c r="I2" s="540" t="s">
        <v>698</v>
      </c>
      <c r="J2" s="541"/>
      <c r="K2" s="541"/>
      <c r="L2" s="542"/>
    </row>
    <row r="3" spans="1:12" ht="15" customHeight="1" thickBot="1">
      <c r="A3" s="311"/>
      <c r="B3" s="537"/>
      <c r="C3" s="538"/>
      <c r="D3" s="538"/>
      <c r="E3" s="538"/>
      <c r="F3" s="538"/>
      <c r="G3" s="538"/>
      <c r="H3" s="539"/>
      <c r="I3" s="543" t="s">
        <v>699</v>
      </c>
      <c r="J3" s="541"/>
      <c r="K3" s="541"/>
      <c r="L3" s="542"/>
    </row>
    <row r="4" spans="1:12" ht="14.25" customHeight="1">
      <c r="A4" s="311"/>
      <c r="B4" s="544" t="s">
        <v>1133</v>
      </c>
      <c r="C4" s="535"/>
      <c r="D4" s="535"/>
      <c r="E4" s="535"/>
      <c r="F4" s="535"/>
      <c r="G4" s="535"/>
      <c r="H4" s="536"/>
      <c r="I4" s="545" t="s">
        <v>701</v>
      </c>
      <c r="J4" s="535"/>
      <c r="K4" s="535"/>
      <c r="L4" s="536"/>
    </row>
    <row r="5" spans="1:12" ht="15" customHeight="1" thickBot="1">
      <c r="A5" s="310"/>
      <c r="B5" s="537"/>
      <c r="C5" s="538"/>
      <c r="D5" s="538"/>
      <c r="E5" s="538"/>
      <c r="F5" s="538"/>
      <c r="G5" s="538"/>
      <c r="H5" s="539"/>
      <c r="I5" s="546"/>
      <c r="J5" s="538"/>
      <c r="K5" s="538"/>
      <c r="L5" s="539"/>
    </row>
    <row r="6" spans="1:12" ht="18">
      <c r="A6" s="309"/>
      <c r="B6" s="308"/>
      <c r="C6" s="308"/>
      <c r="D6" s="308"/>
      <c r="E6" s="308"/>
      <c r="F6" s="308"/>
      <c r="G6" s="307"/>
    </row>
    <row r="7" spans="1:12" ht="15.75" thickBot="1">
      <c r="A7" s="532" t="s">
        <v>702</v>
      </c>
      <c r="B7" s="533"/>
      <c r="C7" s="533"/>
      <c r="D7" s="533"/>
      <c r="E7" s="533"/>
      <c r="F7" s="533"/>
      <c r="G7" s="533"/>
      <c r="H7" s="533"/>
      <c r="I7" s="533"/>
      <c r="J7" s="533"/>
      <c r="K7" s="533"/>
      <c r="L7" s="533"/>
    </row>
    <row r="8" spans="1:12" ht="15.75" thickBot="1">
      <c r="A8" s="523" t="s">
        <v>703</v>
      </c>
      <c r="B8" s="524"/>
      <c r="C8" s="524"/>
      <c r="D8" s="524"/>
      <c r="E8" s="524"/>
      <c r="F8" s="524"/>
      <c r="G8" s="524"/>
      <c r="H8" s="524"/>
      <c r="I8" s="524"/>
      <c r="J8" s="524"/>
      <c r="K8" s="524"/>
      <c r="L8" s="524"/>
    </row>
    <row r="9" spans="1:12">
      <c r="A9" s="525"/>
      <c r="B9" s="526"/>
      <c r="C9" s="526"/>
      <c r="D9" s="526"/>
      <c r="E9" s="526"/>
      <c r="F9" s="526"/>
      <c r="G9" s="526"/>
      <c r="H9" s="526"/>
      <c r="I9" s="526"/>
      <c r="J9" s="527"/>
      <c r="K9" s="528" t="s">
        <v>704</v>
      </c>
      <c r="L9" s="527"/>
    </row>
    <row r="10" spans="1:12" ht="46.5" customHeight="1">
      <c r="A10" s="529" t="s">
        <v>705</v>
      </c>
      <c r="B10" s="530"/>
      <c r="C10" s="531"/>
      <c r="D10" s="529" t="s">
        <v>706</v>
      </c>
      <c r="E10" s="530"/>
      <c r="F10" s="531"/>
      <c r="G10" s="529" t="s">
        <v>707</v>
      </c>
      <c r="H10" s="531"/>
      <c r="I10" s="306" t="s">
        <v>708</v>
      </c>
      <c r="J10" s="306" t="s">
        <v>709</v>
      </c>
      <c r="K10" s="305" t="s">
        <v>710</v>
      </c>
      <c r="L10" s="305" t="s">
        <v>711</v>
      </c>
    </row>
    <row r="11" spans="1:12" ht="18.75" customHeight="1">
      <c r="A11" s="513" t="s">
        <v>712</v>
      </c>
      <c r="B11" s="514"/>
      <c r="C11" s="502"/>
      <c r="D11" s="513" t="s">
        <v>713</v>
      </c>
      <c r="E11" s="514"/>
      <c r="F11" s="502"/>
      <c r="G11" s="521" t="s">
        <v>1132</v>
      </c>
      <c r="H11" s="502"/>
      <c r="I11" s="522" t="s">
        <v>714</v>
      </c>
      <c r="J11" s="522">
        <v>5</v>
      </c>
      <c r="K11" s="495" t="s">
        <v>715</v>
      </c>
      <c r="L11" s="495" t="s">
        <v>716</v>
      </c>
    </row>
    <row r="12" spans="1:12" ht="18.75" customHeight="1">
      <c r="A12" s="515"/>
      <c r="B12" s="516"/>
      <c r="C12" s="517"/>
      <c r="D12" s="515"/>
      <c r="E12" s="516"/>
      <c r="F12" s="517"/>
      <c r="G12" s="515"/>
      <c r="H12" s="517"/>
      <c r="I12" s="515"/>
      <c r="J12" s="515"/>
      <c r="K12" s="496"/>
      <c r="L12" s="496"/>
    </row>
    <row r="13" spans="1:12" ht="12" customHeight="1">
      <c r="A13" s="515"/>
      <c r="B13" s="516"/>
      <c r="C13" s="517"/>
      <c r="D13" s="515"/>
      <c r="E13" s="516"/>
      <c r="F13" s="517"/>
      <c r="G13" s="515"/>
      <c r="H13" s="517"/>
      <c r="I13" s="515"/>
      <c r="J13" s="515"/>
      <c r="K13" s="496"/>
      <c r="L13" s="496"/>
    </row>
    <row r="14" spans="1:12" ht="12" customHeight="1">
      <c r="A14" s="518"/>
      <c r="B14" s="519"/>
      <c r="C14" s="520"/>
      <c r="D14" s="518"/>
      <c r="E14" s="519"/>
      <c r="F14" s="520"/>
      <c r="G14" s="518"/>
      <c r="H14" s="520"/>
      <c r="I14" s="518"/>
      <c r="J14" s="518"/>
      <c r="K14" s="497"/>
      <c r="L14" s="497"/>
    </row>
    <row r="15" spans="1:12" ht="21" customHeight="1" thickBot="1">
      <c r="A15" s="304"/>
      <c r="B15" s="303"/>
      <c r="C15" s="303"/>
      <c r="D15" s="301"/>
      <c r="E15" s="301"/>
      <c r="F15" s="303"/>
      <c r="G15" s="303"/>
      <c r="H15" s="302"/>
      <c r="I15" s="302"/>
      <c r="J15" s="301"/>
      <c r="K15" s="301"/>
    </row>
    <row r="16" spans="1:12" ht="18.75">
      <c r="A16" s="300"/>
      <c r="B16" s="300"/>
      <c r="C16" s="300"/>
      <c r="D16" s="300"/>
      <c r="E16" s="300"/>
      <c r="F16" s="300"/>
      <c r="G16" s="300"/>
      <c r="H16" s="300"/>
      <c r="I16" s="498" t="s">
        <v>717</v>
      </c>
      <c r="J16" s="499"/>
      <c r="K16" s="500"/>
    </row>
    <row r="17" spans="1:12" ht="72.75" thickBot="1">
      <c r="A17" s="299" t="s">
        <v>14</v>
      </c>
      <c r="B17" s="501" t="s">
        <v>718</v>
      </c>
      <c r="C17" s="502"/>
      <c r="D17" s="299" t="s">
        <v>16</v>
      </c>
      <c r="E17" s="299" t="s">
        <v>135</v>
      </c>
      <c r="F17" s="299" t="s">
        <v>18</v>
      </c>
      <c r="G17" s="299" t="s">
        <v>719</v>
      </c>
      <c r="H17" s="299" t="s">
        <v>708</v>
      </c>
      <c r="I17" s="299" t="s">
        <v>720</v>
      </c>
      <c r="J17" s="299" t="s">
        <v>721</v>
      </c>
      <c r="K17" s="299" t="s">
        <v>722</v>
      </c>
      <c r="L17" s="299" t="s">
        <v>723</v>
      </c>
    </row>
    <row r="18" spans="1:12" ht="210.75" customHeight="1" thickBot="1">
      <c r="A18" s="503" t="s">
        <v>724</v>
      </c>
      <c r="B18" s="298" t="s">
        <v>22</v>
      </c>
      <c r="C18" s="297" t="s">
        <v>725</v>
      </c>
      <c r="D18" s="297" t="s">
        <v>726</v>
      </c>
      <c r="E18" s="297" t="s">
        <v>727</v>
      </c>
      <c r="F18" s="292" t="s">
        <v>1131</v>
      </c>
      <c r="G18" s="296">
        <v>6</v>
      </c>
      <c r="H18" s="292" t="s">
        <v>728</v>
      </c>
      <c r="I18" s="292" t="s">
        <v>729</v>
      </c>
      <c r="J18" s="292" t="s">
        <v>729</v>
      </c>
      <c r="K18" s="510">
        <f>184616000+570000000</f>
        <v>754616000</v>
      </c>
      <c r="L18" s="295" t="s">
        <v>730</v>
      </c>
    </row>
    <row r="19" spans="1:12" ht="114.75" customHeight="1" thickBot="1">
      <c r="A19" s="504"/>
      <c r="B19" s="279" t="s">
        <v>27</v>
      </c>
      <c r="C19" s="258" t="s">
        <v>731</v>
      </c>
      <c r="D19" s="258" t="s">
        <v>732</v>
      </c>
      <c r="E19" s="258" t="s">
        <v>733</v>
      </c>
      <c r="F19" s="277" t="s">
        <v>734</v>
      </c>
      <c r="G19" s="256" t="s">
        <v>735</v>
      </c>
      <c r="H19" s="277" t="s">
        <v>736</v>
      </c>
      <c r="I19" s="253" t="s">
        <v>729</v>
      </c>
      <c r="J19" s="277" t="s">
        <v>729</v>
      </c>
      <c r="K19" s="511"/>
      <c r="L19" s="295" t="s">
        <v>737</v>
      </c>
    </row>
    <row r="20" spans="1:12" ht="93.75" customHeight="1" thickBot="1">
      <c r="A20" s="504"/>
      <c r="B20" s="279" t="s">
        <v>30</v>
      </c>
      <c r="C20" s="258" t="s">
        <v>738</v>
      </c>
      <c r="D20" s="258" t="s">
        <v>739</v>
      </c>
      <c r="E20" s="258" t="s">
        <v>527</v>
      </c>
      <c r="F20" s="277" t="s">
        <v>740</v>
      </c>
      <c r="G20" s="256">
        <v>1</v>
      </c>
      <c r="H20" s="277" t="s">
        <v>741</v>
      </c>
      <c r="I20" s="253" t="s">
        <v>729</v>
      </c>
      <c r="J20" s="277"/>
      <c r="K20" s="511"/>
      <c r="L20" s="295" t="s">
        <v>730</v>
      </c>
    </row>
    <row r="21" spans="1:12" ht="77.25" customHeight="1" thickBot="1">
      <c r="A21" s="504"/>
      <c r="B21" s="279" t="s">
        <v>742</v>
      </c>
      <c r="C21" s="258" t="s">
        <v>743</v>
      </c>
      <c r="D21" s="258" t="s">
        <v>744</v>
      </c>
      <c r="E21" s="258" t="s">
        <v>727</v>
      </c>
      <c r="F21" s="277" t="s">
        <v>745</v>
      </c>
      <c r="G21" s="256">
        <v>2</v>
      </c>
      <c r="H21" s="253" t="s">
        <v>746</v>
      </c>
      <c r="I21" s="253" t="s">
        <v>729</v>
      </c>
      <c r="J21" s="277"/>
      <c r="K21" s="511"/>
      <c r="L21" s="295" t="s">
        <v>730</v>
      </c>
    </row>
    <row r="22" spans="1:12" ht="60.75" customHeight="1" thickBot="1">
      <c r="A22" s="504"/>
      <c r="B22" s="279" t="s">
        <v>747</v>
      </c>
      <c r="C22" s="258" t="s">
        <v>755</v>
      </c>
      <c r="D22" s="258" t="s">
        <v>756</v>
      </c>
      <c r="E22" s="258" t="s">
        <v>727</v>
      </c>
      <c r="F22" s="277" t="s">
        <v>757</v>
      </c>
      <c r="G22" s="256">
        <v>1</v>
      </c>
      <c r="H22" s="253" t="s">
        <v>746</v>
      </c>
      <c r="I22" s="253" t="s">
        <v>729</v>
      </c>
      <c r="J22" s="277"/>
      <c r="K22" s="511"/>
      <c r="L22" s="295" t="s">
        <v>758</v>
      </c>
    </row>
    <row r="23" spans="1:12" ht="60.75" customHeight="1" thickBot="1">
      <c r="A23" s="504"/>
      <c r="B23" s="279" t="s">
        <v>748</v>
      </c>
      <c r="C23" s="258" t="s">
        <v>761</v>
      </c>
      <c r="D23" s="258" t="s">
        <v>744</v>
      </c>
      <c r="E23" s="258" t="s">
        <v>727</v>
      </c>
      <c r="F23" s="277" t="s">
        <v>762</v>
      </c>
      <c r="G23" s="256">
        <v>1</v>
      </c>
      <c r="H23" s="253" t="s">
        <v>746</v>
      </c>
      <c r="I23" s="253" t="s">
        <v>729</v>
      </c>
      <c r="J23" s="277"/>
      <c r="K23" s="511"/>
      <c r="L23" s="295" t="s">
        <v>758</v>
      </c>
    </row>
    <row r="24" spans="1:12" ht="60.75" customHeight="1" thickBot="1">
      <c r="A24" s="504"/>
      <c r="B24" s="279" t="s">
        <v>754</v>
      </c>
      <c r="C24" s="258" t="s">
        <v>764</v>
      </c>
      <c r="D24" s="258" t="s">
        <v>744</v>
      </c>
      <c r="E24" s="258" t="s">
        <v>727</v>
      </c>
      <c r="F24" s="277" t="s">
        <v>762</v>
      </c>
      <c r="G24" s="256">
        <v>1</v>
      </c>
      <c r="H24" s="253" t="s">
        <v>746</v>
      </c>
      <c r="I24" s="253" t="s">
        <v>729</v>
      </c>
      <c r="J24" s="277"/>
      <c r="K24" s="511"/>
      <c r="L24" s="295" t="s">
        <v>758</v>
      </c>
    </row>
    <row r="25" spans="1:12" ht="60.75" customHeight="1">
      <c r="A25" s="504"/>
      <c r="B25" s="279" t="s">
        <v>759</v>
      </c>
      <c r="C25" s="258" t="s">
        <v>766</v>
      </c>
      <c r="D25" s="258" t="s">
        <v>744</v>
      </c>
      <c r="E25" s="258" t="s">
        <v>767</v>
      </c>
      <c r="F25" s="277" t="s">
        <v>768</v>
      </c>
      <c r="G25" s="256">
        <v>1</v>
      </c>
      <c r="H25" s="253" t="s">
        <v>746</v>
      </c>
      <c r="I25" s="253" t="s">
        <v>729</v>
      </c>
      <c r="J25" s="277"/>
      <c r="K25" s="511"/>
      <c r="L25" s="295" t="s">
        <v>758</v>
      </c>
    </row>
    <row r="26" spans="1:12" ht="78" customHeight="1">
      <c r="A26" s="504"/>
      <c r="B26" s="279" t="s">
        <v>760</v>
      </c>
      <c r="C26" s="258" t="s">
        <v>773</v>
      </c>
      <c r="D26" s="258" t="s">
        <v>770</v>
      </c>
      <c r="E26" s="258" t="s">
        <v>727</v>
      </c>
      <c r="F26" s="277" t="s">
        <v>757</v>
      </c>
      <c r="G26" s="256">
        <v>1</v>
      </c>
      <c r="H26" s="277" t="s">
        <v>771</v>
      </c>
      <c r="I26" s="253" t="s">
        <v>729</v>
      </c>
      <c r="J26" s="277"/>
      <c r="K26" s="511"/>
      <c r="L26" s="294" t="s">
        <v>774</v>
      </c>
    </row>
    <row r="27" spans="1:12" ht="60.75" customHeight="1">
      <c r="A27" s="504"/>
      <c r="B27" s="279" t="s">
        <v>763</v>
      </c>
      <c r="C27" s="258" t="s">
        <v>778</v>
      </c>
      <c r="D27" s="258" t="s">
        <v>770</v>
      </c>
      <c r="E27" s="258" t="s">
        <v>727</v>
      </c>
      <c r="F27" s="277" t="s">
        <v>762</v>
      </c>
      <c r="G27" s="256">
        <v>1</v>
      </c>
      <c r="H27" s="277" t="s">
        <v>771</v>
      </c>
      <c r="I27" s="253" t="s">
        <v>729</v>
      </c>
      <c r="J27" s="277"/>
      <c r="K27" s="511"/>
      <c r="L27" s="294" t="s">
        <v>730</v>
      </c>
    </row>
    <row r="28" spans="1:12" ht="60.75" customHeight="1">
      <c r="A28" s="504"/>
      <c r="B28" s="279" t="s">
        <v>765</v>
      </c>
      <c r="C28" s="258" t="s">
        <v>780</v>
      </c>
      <c r="D28" s="258" t="s">
        <v>770</v>
      </c>
      <c r="E28" s="258" t="s">
        <v>727</v>
      </c>
      <c r="F28" s="277" t="s">
        <v>781</v>
      </c>
      <c r="G28" s="256">
        <v>2</v>
      </c>
      <c r="H28" s="277" t="s">
        <v>776</v>
      </c>
      <c r="I28" s="253" t="s">
        <v>729</v>
      </c>
      <c r="J28" s="277"/>
      <c r="K28" s="511"/>
      <c r="L28" s="294" t="s">
        <v>730</v>
      </c>
    </row>
    <row r="29" spans="1:12" ht="60.75" customHeight="1" thickBot="1">
      <c r="A29" s="504"/>
      <c r="B29" s="279" t="s">
        <v>769</v>
      </c>
      <c r="C29" s="258" t="s">
        <v>783</v>
      </c>
      <c r="D29" s="258" t="s">
        <v>770</v>
      </c>
      <c r="E29" s="258" t="s">
        <v>727</v>
      </c>
      <c r="F29" s="277" t="s">
        <v>768</v>
      </c>
      <c r="G29" s="256">
        <v>1</v>
      </c>
      <c r="H29" s="277" t="s">
        <v>771</v>
      </c>
      <c r="I29" s="253" t="s">
        <v>729</v>
      </c>
      <c r="J29" s="277"/>
      <c r="K29" s="511"/>
      <c r="L29" s="294" t="s">
        <v>730</v>
      </c>
    </row>
    <row r="30" spans="1:12" ht="73.5" customHeight="1">
      <c r="A30" s="504"/>
      <c r="B30" s="279" t="s">
        <v>772</v>
      </c>
      <c r="C30" s="258" t="s">
        <v>749</v>
      </c>
      <c r="D30" s="258" t="s">
        <v>750</v>
      </c>
      <c r="E30" s="258" t="s">
        <v>751</v>
      </c>
      <c r="F30" s="277" t="s">
        <v>752</v>
      </c>
      <c r="G30" s="256">
        <v>1</v>
      </c>
      <c r="H30" s="277" t="s">
        <v>753</v>
      </c>
      <c r="I30" s="253" t="s">
        <v>729</v>
      </c>
      <c r="J30" s="277"/>
      <c r="K30" s="511"/>
      <c r="L30" s="295" t="s">
        <v>730</v>
      </c>
    </row>
    <row r="31" spans="1:12" ht="60.75" customHeight="1">
      <c r="A31" s="504"/>
      <c r="B31" s="279" t="s">
        <v>775</v>
      </c>
      <c r="C31" s="258" t="s">
        <v>785</v>
      </c>
      <c r="D31" s="258" t="s">
        <v>739</v>
      </c>
      <c r="E31" s="258" t="s">
        <v>527</v>
      </c>
      <c r="F31" s="277" t="s">
        <v>786</v>
      </c>
      <c r="G31" s="256">
        <v>10</v>
      </c>
      <c r="H31" s="277" t="s">
        <v>741</v>
      </c>
      <c r="I31" s="253" t="s">
        <v>729</v>
      </c>
      <c r="J31" s="277"/>
      <c r="K31" s="511"/>
      <c r="L31" s="294" t="s">
        <v>730</v>
      </c>
    </row>
    <row r="32" spans="1:12" ht="60.75" customHeight="1">
      <c r="A32" s="504"/>
      <c r="B32" s="279" t="s">
        <v>777</v>
      </c>
      <c r="C32" s="258" t="s">
        <v>788</v>
      </c>
      <c r="D32" s="258" t="s">
        <v>789</v>
      </c>
      <c r="E32" s="258" t="s">
        <v>527</v>
      </c>
      <c r="F32" s="277" t="s">
        <v>790</v>
      </c>
      <c r="G32" s="256">
        <v>15</v>
      </c>
      <c r="H32" s="277" t="s">
        <v>791</v>
      </c>
      <c r="I32" s="253" t="s">
        <v>729</v>
      </c>
      <c r="J32" s="277"/>
      <c r="K32" s="511"/>
      <c r="L32" s="294"/>
    </row>
    <row r="33" spans="1:12" ht="60.75" customHeight="1">
      <c r="A33" s="504"/>
      <c r="B33" s="279" t="s">
        <v>779</v>
      </c>
      <c r="C33" s="258" t="s">
        <v>1130</v>
      </c>
      <c r="D33" s="258" t="s">
        <v>792</v>
      </c>
      <c r="E33" s="258" t="s">
        <v>527</v>
      </c>
      <c r="F33" s="277" t="s">
        <v>786</v>
      </c>
      <c r="G33" s="256" t="s">
        <v>793</v>
      </c>
      <c r="H33" s="277" t="s">
        <v>794</v>
      </c>
      <c r="I33" s="253" t="s">
        <v>729</v>
      </c>
      <c r="J33" s="277"/>
      <c r="K33" s="511"/>
      <c r="L33" s="294"/>
    </row>
    <row r="34" spans="1:12" ht="60.75" customHeight="1" thickBot="1">
      <c r="A34" s="504"/>
      <c r="B34" s="279" t="s">
        <v>782</v>
      </c>
      <c r="C34" s="258" t="s">
        <v>795</v>
      </c>
      <c r="D34" s="258" t="s">
        <v>796</v>
      </c>
      <c r="E34" s="258" t="s">
        <v>527</v>
      </c>
      <c r="F34" s="277" t="s">
        <v>797</v>
      </c>
      <c r="G34" s="256">
        <v>3</v>
      </c>
      <c r="H34" s="277" t="s">
        <v>798</v>
      </c>
      <c r="I34" s="253" t="s">
        <v>729</v>
      </c>
      <c r="J34" s="277"/>
      <c r="K34" s="511"/>
      <c r="L34" s="294"/>
    </row>
    <row r="35" spans="1:12" ht="101.25" customHeight="1" thickBot="1">
      <c r="A35" s="504"/>
      <c r="B35" s="279" t="s">
        <v>784</v>
      </c>
      <c r="C35" s="258" t="s">
        <v>799</v>
      </c>
      <c r="D35" s="258" t="s">
        <v>800</v>
      </c>
      <c r="E35" s="258" t="s">
        <v>801</v>
      </c>
      <c r="F35" s="292" t="s">
        <v>802</v>
      </c>
      <c r="G35" s="256">
        <v>4</v>
      </c>
      <c r="H35" s="277" t="s">
        <v>803</v>
      </c>
      <c r="I35" s="253" t="s">
        <v>729</v>
      </c>
      <c r="J35" s="277"/>
      <c r="K35" s="511"/>
      <c r="L35" s="294"/>
    </row>
    <row r="36" spans="1:12" ht="104.25" customHeight="1" thickBot="1">
      <c r="A36" s="505"/>
      <c r="B36" s="279" t="s">
        <v>787</v>
      </c>
      <c r="C36" s="293" t="s">
        <v>804</v>
      </c>
      <c r="D36" s="293" t="s">
        <v>805</v>
      </c>
      <c r="E36" s="293" t="s">
        <v>527</v>
      </c>
      <c r="F36" s="292" t="s">
        <v>802</v>
      </c>
      <c r="G36" s="291">
        <v>2</v>
      </c>
      <c r="H36" s="289" t="s">
        <v>803</v>
      </c>
      <c r="I36" s="290" t="s">
        <v>729</v>
      </c>
      <c r="J36" s="289"/>
      <c r="K36" s="511"/>
      <c r="L36" s="288"/>
    </row>
    <row r="37" spans="1:12" ht="105" customHeight="1" thickBot="1">
      <c r="A37" s="506" t="s">
        <v>806</v>
      </c>
      <c r="B37" s="287" t="s">
        <v>36</v>
      </c>
      <c r="C37" s="285" t="s">
        <v>807</v>
      </c>
      <c r="D37" s="286" t="s">
        <v>808</v>
      </c>
      <c r="E37" s="285" t="s">
        <v>809</v>
      </c>
      <c r="F37" s="282" t="s">
        <v>810</v>
      </c>
      <c r="G37" s="284">
        <v>2</v>
      </c>
      <c r="H37" s="282" t="s">
        <v>811</v>
      </c>
      <c r="I37" s="283" t="s">
        <v>729</v>
      </c>
      <c r="J37" s="282" t="s">
        <v>729</v>
      </c>
      <c r="K37" s="511"/>
      <c r="L37" s="269" t="s">
        <v>812</v>
      </c>
    </row>
    <row r="38" spans="1:12" ht="95.25" customHeight="1" thickBot="1">
      <c r="A38" s="507"/>
      <c r="B38" s="279" t="s">
        <v>40</v>
      </c>
      <c r="C38" s="258" t="s">
        <v>815</v>
      </c>
      <c r="D38" s="280" t="s">
        <v>808</v>
      </c>
      <c r="E38" s="258" t="s">
        <v>816</v>
      </c>
      <c r="F38" s="281" t="s">
        <v>813</v>
      </c>
      <c r="G38" s="256">
        <v>1</v>
      </c>
      <c r="H38" s="278" t="s">
        <v>811</v>
      </c>
      <c r="I38" s="253" t="s">
        <v>729</v>
      </c>
      <c r="J38" s="277" t="s">
        <v>729</v>
      </c>
      <c r="K38" s="511"/>
      <c r="L38" s="269" t="s">
        <v>812</v>
      </c>
    </row>
    <row r="39" spans="1:12" ht="87.75" customHeight="1" thickBot="1">
      <c r="A39" s="507"/>
      <c r="B39" s="279" t="s">
        <v>814</v>
      </c>
      <c r="C39" s="258" t="s">
        <v>819</v>
      </c>
      <c r="D39" s="280" t="s">
        <v>808</v>
      </c>
      <c r="E39" s="258" t="s">
        <v>820</v>
      </c>
      <c r="F39" s="277" t="s">
        <v>821</v>
      </c>
      <c r="G39" s="256">
        <v>1</v>
      </c>
      <c r="H39" s="278" t="s">
        <v>811</v>
      </c>
      <c r="I39" s="253" t="s">
        <v>729</v>
      </c>
      <c r="J39" s="277" t="s">
        <v>729</v>
      </c>
      <c r="K39" s="511"/>
      <c r="L39" s="269" t="s">
        <v>812</v>
      </c>
    </row>
    <row r="40" spans="1:12" ht="87.75" customHeight="1" thickBot="1">
      <c r="A40" s="507"/>
      <c r="B40" s="279" t="s">
        <v>817</v>
      </c>
      <c r="C40" s="258" t="s">
        <v>822</v>
      </c>
      <c r="D40" s="267" t="s">
        <v>808</v>
      </c>
      <c r="E40" s="258" t="s">
        <v>823</v>
      </c>
      <c r="F40" s="270" t="s">
        <v>762</v>
      </c>
      <c r="G40" s="256">
        <v>1</v>
      </c>
      <c r="H40" s="278" t="s">
        <v>811</v>
      </c>
      <c r="I40" s="253" t="s">
        <v>729</v>
      </c>
      <c r="J40" s="277" t="s">
        <v>729</v>
      </c>
      <c r="K40" s="511"/>
      <c r="L40" s="269" t="s">
        <v>812</v>
      </c>
    </row>
    <row r="41" spans="1:12" ht="87.75" customHeight="1" thickBot="1">
      <c r="A41" s="508"/>
      <c r="B41" s="276" t="s">
        <v>818</v>
      </c>
      <c r="C41" s="274" t="s">
        <v>824</v>
      </c>
      <c r="D41" s="275" t="s">
        <v>808</v>
      </c>
      <c r="E41" s="274" t="s">
        <v>767</v>
      </c>
      <c r="F41" s="270" t="s">
        <v>762</v>
      </c>
      <c r="G41" s="273">
        <v>1</v>
      </c>
      <c r="H41" s="272" t="s">
        <v>811</v>
      </c>
      <c r="I41" s="271" t="s">
        <v>729</v>
      </c>
      <c r="J41" s="270" t="s">
        <v>729</v>
      </c>
      <c r="K41" s="511"/>
      <c r="L41" s="269" t="s">
        <v>812</v>
      </c>
    </row>
    <row r="42" spans="1:12" ht="77.25" customHeight="1">
      <c r="A42" s="509" t="s">
        <v>825</v>
      </c>
      <c r="B42" s="268" t="s">
        <v>45</v>
      </c>
      <c r="C42" s="266" t="s">
        <v>826</v>
      </c>
      <c r="D42" s="267" t="s">
        <v>827</v>
      </c>
      <c r="E42" s="266" t="s">
        <v>828</v>
      </c>
      <c r="F42" s="253" t="s">
        <v>786</v>
      </c>
      <c r="G42" s="265">
        <v>1</v>
      </c>
      <c r="H42" s="264" t="s">
        <v>829</v>
      </c>
      <c r="I42" s="262" t="s">
        <v>729</v>
      </c>
      <c r="J42" s="263"/>
      <c r="K42" s="511"/>
      <c r="L42" s="262"/>
    </row>
    <row r="43" spans="1:12" ht="101.25" customHeight="1">
      <c r="A43" s="496"/>
      <c r="B43" s="259" t="s">
        <v>48</v>
      </c>
      <c r="C43" s="258" t="s">
        <v>830</v>
      </c>
      <c r="D43" s="261" t="s">
        <v>831</v>
      </c>
      <c r="E43" s="258" t="s">
        <v>832</v>
      </c>
      <c r="F43" s="253" t="s">
        <v>757</v>
      </c>
      <c r="G43" s="256">
        <v>1</v>
      </c>
      <c r="H43" s="253" t="s">
        <v>833</v>
      </c>
      <c r="I43" s="253" t="s">
        <v>729</v>
      </c>
      <c r="J43" s="260"/>
      <c r="K43" s="511"/>
      <c r="L43" s="253"/>
    </row>
    <row r="44" spans="1:12" ht="77.25" customHeight="1">
      <c r="A44" s="496"/>
      <c r="B44" s="259" t="s">
        <v>834</v>
      </c>
      <c r="C44" s="258" t="s">
        <v>835</v>
      </c>
      <c r="D44" s="257" t="s">
        <v>836</v>
      </c>
      <c r="E44" s="257" t="s">
        <v>837</v>
      </c>
      <c r="F44" s="253" t="s">
        <v>786</v>
      </c>
      <c r="G44" s="256" t="s">
        <v>735</v>
      </c>
      <c r="H44" s="255" t="s">
        <v>838</v>
      </c>
      <c r="I44" s="253" t="s">
        <v>729</v>
      </c>
      <c r="J44" s="260"/>
      <c r="K44" s="511"/>
      <c r="L44" s="253" t="s">
        <v>839</v>
      </c>
    </row>
    <row r="45" spans="1:12" ht="77.25" customHeight="1">
      <c r="A45" s="496"/>
      <c r="B45" s="259" t="s">
        <v>840</v>
      </c>
      <c r="C45" s="258" t="s">
        <v>841</v>
      </c>
      <c r="D45" s="257" t="s">
        <v>842</v>
      </c>
      <c r="E45" s="258" t="s">
        <v>727</v>
      </c>
      <c r="F45" s="253" t="s">
        <v>786</v>
      </c>
      <c r="G45" s="256">
        <v>6</v>
      </c>
      <c r="H45" s="255" t="s">
        <v>843</v>
      </c>
      <c r="I45" s="253" t="s">
        <v>729</v>
      </c>
      <c r="J45" s="260"/>
      <c r="K45" s="511"/>
      <c r="L45" s="253"/>
    </row>
    <row r="46" spans="1:12" ht="77.25" customHeight="1">
      <c r="A46" s="496"/>
      <c r="B46" s="259" t="s">
        <v>844</v>
      </c>
      <c r="C46" s="258" t="s">
        <v>845</v>
      </c>
      <c r="D46" s="257" t="s">
        <v>846</v>
      </c>
      <c r="E46" s="258" t="s">
        <v>727</v>
      </c>
      <c r="F46" s="253" t="s">
        <v>786</v>
      </c>
      <c r="G46" s="256">
        <v>6</v>
      </c>
      <c r="H46" s="255" t="s">
        <v>847</v>
      </c>
      <c r="I46" s="253" t="s">
        <v>729</v>
      </c>
      <c r="J46" s="260"/>
      <c r="K46" s="511"/>
      <c r="L46" s="253"/>
    </row>
    <row r="47" spans="1:12" ht="77.25" customHeight="1">
      <c r="A47" s="496"/>
      <c r="B47" s="259" t="s">
        <v>848</v>
      </c>
      <c r="C47" s="258" t="s">
        <v>849</v>
      </c>
      <c r="D47" s="257" t="s">
        <v>850</v>
      </c>
      <c r="E47" s="257" t="s">
        <v>851</v>
      </c>
      <c r="F47" s="253" t="s">
        <v>852</v>
      </c>
      <c r="G47" s="256">
        <v>2</v>
      </c>
      <c r="H47" s="255" t="s">
        <v>853</v>
      </c>
      <c r="I47" s="253" t="s">
        <v>729</v>
      </c>
      <c r="J47" s="260"/>
      <c r="K47" s="511"/>
      <c r="L47" s="253"/>
    </row>
    <row r="48" spans="1:12" ht="77.25" customHeight="1">
      <c r="A48" s="496"/>
      <c r="B48" s="259" t="s">
        <v>854</v>
      </c>
      <c r="C48" s="258" t="s">
        <v>855</v>
      </c>
      <c r="D48" s="257" t="s">
        <v>856</v>
      </c>
      <c r="E48" s="257" t="s">
        <v>857</v>
      </c>
      <c r="F48" s="253" t="s">
        <v>858</v>
      </c>
      <c r="G48" s="256">
        <v>1</v>
      </c>
      <c r="H48" s="255" t="s">
        <v>859</v>
      </c>
      <c r="I48" s="253" t="s">
        <v>729</v>
      </c>
      <c r="J48" s="260"/>
      <c r="K48" s="511"/>
      <c r="L48" s="253"/>
    </row>
    <row r="49" spans="1:12" ht="73.5" customHeight="1">
      <c r="A49" s="497"/>
      <c r="B49" s="259" t="s">
        <v>860</v>
      </c>
      <c r="C49" s="258" t="s">
        <v>861</v>
      </c>
      <c r="D49" s="257" t="s">
        <v>862</v>
      </c>
      <c r="E49" s="257" t="s">
        <v>863</v>
      </c>
      <c r="F49" s="253" t="s">
        <v>864</v>
      </c>
      <c r="G49" s="256">
        <v>1</v>
      </c>
      <c r="H49" s="255" t="s">
        <v>859</v>
      </c>
      <c r="I49" s="253" t="s">
        <v>729</v>
      </c>
      <c r="J49" s="254"/>
      <c r="K49" s="512"/>
      <c r="L49" s="253"/>
    </row>
    <row r="50" spans="1:12" ht="15.75" customHeight="1"/>
    <row r="51" spans="1:12" ht="15.75" customHeight="1"/>
    <row r="52" spans="1:12" ht="15.75" customHeight="1"/>
    <row r="53" spans="1:12" ht="15.75" customHeight="1"/>
    <row r="54" spans="1:12" ht="15.75" customHeight="1"/>
    <row r="55" spans="1:12" ht="15.75" customHeight="1"/>
    <row r="56" spans="1:12" ht="15.75" customHeight="1"/>
    <row r="57" spans="1:12" ht="15.75" customHeight="1"/>
    <row r="58" spans="1:12" ht="15.75" customHeight="1"/>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sheetData>
  <mergeCells count="25">
    <mergeCell ref="A7:L7"/>
    <mergeCell ref="B2:H3"/>
    <mergeCell ref="I2:L2"/>
    <mergeCell ref="I3:L3"/>
    <mergeCell ref="B4:H5"/>
    <mergeCell ref="I4:L5"/>
    <mergeCell ref="A8:L8"/>
    <mergeCell ref="A9:J9"/>
    <mergeCell ref="K9:L9"/>
    <mergeCell ref="A10:C10"/>
    <mergeCell ref="D10:F10"/>
    <mergeCell ref="G10:H10"/>
    <mergeCell ref="A42:A49"/>
    <mergeCell ref="K18:K49"/>
    <mergeCell ref="A11:C14"/>
    <mergeCell ref="D11:F14"/>
    <mergeCell ref="G11:H14"/>
    <mergeCell ref="I11:I14"/>
    <mergeCell ref="J11:J14"/>
    <mergeCell ref="K11:K14"/>
    <mergeCell ref="L11:L14"/>
    <mergeCell ref="I16:K16"/>
    <mergeCell ref="B17:C17"/>
    <mergeCell ref="A18:A36"/>
    <mergeCell ref="A37:A41"/>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topLeftCell="A12" zoomScale="70" zoomScaleNormal="70" workbookViewId="0">
      <selection activeCell="E14" sqref="E14"/>
    </sheetView>
  </sheetViews>
  <sheetFormatPr baseColWidth="10" defaultColWidth="14.42578125" defaultRowHeight="15" customHeight="1"/>
  <cols>
    <col min="1" max="1" width="31" customWidth="1"/>
    <col min="2" max="2" width="5.140625" customWidth="1"/>
    <col min="3" max="3" width="51.7109375" customWidth="1"/>
    <col min="4" max="4" width="39.5703125" customWidth="1"/>
    <col min="5" max="5" width="20.85546875" customWidth="1"/>
    <col min="6" max="6" width="22.28515625" customWidth="1"/>
    <col min="7" max="7" width="20.85546875" customWidth="1"/>
    <col min="8" max="8" width="43.85546875" customWidth="1"/>
    <col min="9" max="9" width="28.140625" customWidth="1"/>
    <col min="10" max="10" width="26" customWidth="1"/>
    <col min="11" max="11" width="10.7109375" customWidth="1"/>
  </cols>
  <sheetData>
    <row r="1" spans="1:10">
      <c r="J1" s="196"/>
    </row>
    <row r="2" spans="1:10" ht="18" customHeight="1">
      <c r="A2" s="550"/>
      <c r="B2" s="556" t="s">
        <v>0</v>
      </c>
      <c r="C2" s="321"/>
      <c r="D2" s="330"/>
      <c r="E2" s="557" t="s">
        <v>865</v>
      </c>
      <c r="F2" s="324"/>
      <c r="G2" s="325"/>
    </row>
    <row r="3" spans="1:10" ht="15.75" customHeight="1">
      <c r="A3" s="327"/>
      <c r="B3" s="336"/>
      <c r="C3" s="332"/>
      <c r="D3" s="333"/>
      <c r="E3" s="557" t="s">
        <v>866</v>
      </c>
      <c r="F3" s="324"/>
      <c r="G3" s="325"/>
    </row>
    <row r="4" spans="1:10" ht="27" customHeight="1">
      <c r="A4" s="358"/>
      <c r="B4" s="554" t="s">
        <v>700</v>
      </c>
      <c r="C4" s="342"/>
      <c r="D4" s="555"/>
      <c r="E4" s="197" t="s">
        <v>867</v>
      </c>
      <c r="F4" s="198"/>
      <c r="G4" s="199"/>
    </row>
    <row r="5" spans="1:10" ht="21">
      <c r="A5" s="553" t="s">
        <v>868</v>
      </c>
      <c r="B5" s="324"/>
      <c r="C5" s="324"/>
      <c r="D5" s="324"/>
      <c r="E5" s="324"/>
      <c r="F5" s="324"/>
      <c r="G5" s="325"/>
    </row>
    <row r="6" spans="1:10" ht="75.75" customHeight="1">
      <c r="A6" s="200" t="s">
        <v>14</v>
      </c>
      <c r="B6" s="551" t="s">
        <v>718</v>
      </c>
      <c r="C6" s="552"/>
      <c r="D6" s="201" t="s">
        <v>16</v>
      </c>
      <c r="E6" s="200" t="s">
        <v>17</v>
      </c>
      <c r="F6" s="201" t="s">
        <v>18</v>
      </c>
      <c r="G6" s="202" t="s">
        <v>20</v>
      </c>
    </row>
    <row r="7" spans="1:10" ht="180" customHeight="1">
      <c r="A7" s="547" t="s">
        <v>869</v>
      </c>
      <c r="B7" s="203" t="s">
        <v>22</v>
      </c>
      <c r="C7" s="204" t="s">
        <v>870</v>
      </c>
      <c r="D7" s="205" t="s">
        <v>871</v>
      </c>
      <c r="E7" s="206" t="s">
        <v>872</v>
      </c>
      <c r="F7" s="205" t="s">
        <v>873</v>
      </c>
      <c r="G7" s="207"/>
    </row>
    <row r="8" spans="1:10" ht="158.25" customHeight="1">
      <c r="A8" s="549"/>
      <c r="B8" s="203" t="s">
        <v>27</v>
      </c>
      <c r="C8" s="204" t="s">
        <v>874</v>
      </c>
      <c r="D8" s="204" t="s">
        <v>875</v>
      </c>
      <c r="E8" s="208" t="s">
        <v>872</v>
      </c>
      <c r="F8" s="209" t="s">
        <v>876</v>
      </c>
      <c r="G8" s="207"/>
    </row>
    <row r="9" spans="1:10" ht="158.25" customHeight="1">
      <c r="A9" s="547" t="s">
        <v>877</v>
      </c>
      <c r="B9" s="203" t="s">
        <v>36</v>
      </c>
      <c r="C9" s="205" t="s">
        <v>878</v>
      </c>
      <c r="D9" s="205" t="s">
        <v>879</v>
      </c>
      <c r="E9" s="208" t="s">
        <v>872</v>
      </c>
      <c r="F9" s="209" t="s">
        <v>876</v>
      </c>
      <c r="G9" s="207"/>
    </row>
    <row r="10" spans="1:10" ht="158.25" customHeight="1">
      <c r="A10" s="548"/>
      <c r="B10" s="203" t="s">
        <v>40</v>
      </c>
      <c r="C10" s="205" t="s">
        <v>880</v>
      </c>
      <c r="D10" s="206" t="s">
        <v>881</v>
      </c>
      <c r="E10" s="206" t="s">
        <v>872</v>
      </c>
      <c r="F10" s="206" t="s">
        <v>882</v>
      </c>
      <c r="G10" s="207"/>
    </row>
    <row r="11" spans="1:10" ht="158.25" customHeight="1">
      <c r="A11" s="548"/>
      <c r="B11" s="203" t="s">
        <v>814</v>
      </c>
      <c r="C11" s="205" t="s">
        <v>883</v>
      </c>
      <c r="D11" s="206" t="s">
        <v>884</v>
      </c>
      <c r="E11" s="206" t="s">
        <v>885</v>
      </c>
      <c r="F11" s="210">
        <v>45260</v>
      </c>
      <c r="G11" s="207"/>
    </row>
    <row r="12" spans="1:10" ht="158.25" customHeight="1">
      <c r="A12" s="548"/>
      <c r="B12" s="203" t="s">
        <v>817</v>
      </c>
      <c r="C12" s="205" t="s">
        <v>886</v>
      </c>
      <c r="D12" s="206" t="s">
        <v>887</v>
      </c>
      <c r="E12" s="206" t="s">
        <v>888</v>
      </c>
      <c r="F12" s="210">
        <v>45260</v>
      </c>
      <c r="G12" s="207"/>
    </row>
    <row r="13" spans="1:10" ht="130.5" customHeight="1">
      <c r="A13" s="549"/>
      <c r="B13" s="203" t="s">
        <v>818</v>
      </c>
      <c r="C13" s="205" t="s">
        <v>889</v>
      </c>
      <c r="D13" s="205" t="s">
        <v>890</v>
      </c>
      <c r="E13" s="206" t="s">
        <v>872</v>
      </c>
      <c r="F13" s="206" t="s">
        <v>891</v>
      </c>
      <c r="G13" s="207"/>
    </row>
    <row r="14" spans="1:10" ht="182.25" customHeight="1">
      <c r="A14" s="547" t="s">
        <v>892</v>
      </c>
      <c r="B14" s="203" t="s">
        <v>45</v>
      </c>
      <c r="C14" s="205" t="s">
        <v>893</v>
      </c>
      <c r="D14" s="206" t="s">
        <v>894</v>
      </c>
      <c r="E14" s="212" t="s">
        <v>1127</v>
      </c>
      <c r="F14" s="209" t="s">
        <v>876</v>
      </c>
      <c r="G14" s="207"/>
    </row>
    <row r="15" spans="1:10" ht="205.5" customHeight="1">
      <c r="A15" s="549"/>
      <c r="B15" s="203" t="s">
        <v>48</v>
      </c>
      <c r="C15" s="204" t="s">
        <v>895</v>
      </c>
      <c r="D15" s="206" t="s">
        <v>896</v>
      </c>
      <c r="E15" s="212" t="s">
        <v>1127</v>
      </c>
      <c r="F15" s="206" t="s">
        <v>384</v>
      </c>
      <c r="G15" s="207"/>
    </row>
    <row r="16" spans="1:10" ht="162" customHeight="1">
      <c r="A16" s="547" t="s">
        <v>897</v>
      </c>
      <c r="B16" s="203" t="s">
        <v>50</v>
      </c>
      <c r="C16" s="205" t="s">
        <v>898</v>
      </c>
      <c r="D16" s="206" t="s">
        <v>899</v>
      </c>
      <c r="E16" s="206" t="s">
        <v>872</v>
      </c>
      <c r="F16" s="206" t="s">
        <v>384</v>
      </c>
      <c r="G16" s="207"/>
    </row>
    <row r="17" spans="1:7" ht="162" customHeight="1">
      <c r="A17" s="548"/>
      <c r="B17" s="203" t="s">
        <v>54</v>
      </c>
      <c r="C17" s="204" t="s">
        <v>900</v>
      </c>
      <c r="D17" s="204" t="s">
        <v>901</v>
      </c>
      <c r="E17" s="208" t="s">
        <v>872</v>
      </c>
      <c r="F17" s="206" t="s">
        <v>902</v>
      </c>
      <c r="G17" s="207"/>
    </row>
    <row r="18" spans="1:7" ht="168.75" customHeight="1">
      <c r="A18" s="549"/>
      <c r="B18" s="203" t="s">
        <v>58</v>
      </c>
      <c r="C18" s="211" t="s">
        <v>903</v>
      </c>
      <c r="D18" s="211" t="s">
        <v>904</v>
      </c>
      <c r="E18" s="212" t="s">
        <v>905</v>
      </c>
      <c r="F18" s="213" t="s">
        <v>906</v>
      </c>
      <c r="G18" s="207"/>
    </row>
    <row r="19" spans="1:7" ht="142.5" customHeight="1">
      <c r="A19" s="547" t="s">
        <v>907</v>
      </c>
      <c r="B19" s="203" t="s">
        <v>73</v>
      </c>
      <c r="C19" s="204" t="s">
        <v>908</v>
      </c>
      <c r="D19" s="205" t="s">
        <v>909</v>
      </c>
      <c r="E19" s="208" t="s">
        <v>872</v>
      </c>
      <c r="F19" s="209" t="s">
        <v>876</v>
      </c>
      <c r="G19" s="207"/>
    </row>
    <row r="20" spans="1:7" ht="142.5" customHeight="1">
      <c r="A20" s="548"/>
      <c r="B20" s="203" t="s">
        <v>910</v>
      </c>
      <c r="C20" s="208" t="s">
        <v>911</v>
      </c>
      <c r="D20" s="204" t="s">
        <v>912</v>
      </c>
      <c r="E20" s="208" t="s">
        <v>872</v>
      </c>
      <c r="F20" s="209" t="s">
        <v>913</v>
      </c>
      <c r="G20" s="207"/>
    </row>
    <row r="21" spans="1:7" ht="183" customHeight="1">
      <c r="A21" s="549"/>
      <c r="B21" s="203" t="s">
        <v>914</v>
      </c>
      <c r="C21" s="208" t="s">
        <v>915</v>
      </c>
      <c r="D21" s="204" t="s">
        <v>916</v>
      </c>
      <c r="E21" s="208" t="s">
        <v>872</v>
      </c>
      <c r="F21" s="209" t="s">
        <v>384</v>
      </c>
      <c r="G21" s="207"/>
    </row>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2">
    <mergeCell ref="A19:A21"/>
    <mergeCell ref="A2:A4"/>
    <mergeCell ref="B6:C6"/>
    <mergeCell ref="A7:A8"/>
    <mergeCell ref="A5:G5"/>
    <mergeCell ref="B4:D4"/>
    <mergeCell ref="A9:A13"/>
    <mergeCell ref="B2:D3"/>
    <mergeCell ref="E2:G2"/>
    <mergeCell ref="E3:G3"/>
    <mergeCell ref="A14:A15"/>
    <mergeCell ref="A16:A18"/>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zoomScale="70" zoomScaleNormal="70" workbookViewId="0">
      <selection activeCell="I13" sqref="I13"/>
    </sheetView>
  </sheetViews>
  <sheetFormatPr baseColWidth="10" defaultColWidth="14.42578125" defaultRowHeight="15" customHeight="1"/>
  <cols>
    <col min="1" max="1" width="31.42578125" customWidth="1"/>
    <col min="2" max="2" width="7.28515625" customWidth="1"/>
    <col min="3" max="3" width="40.7109375" customWidth="1"/>
    <col min="4" max="4" width="36" customWidth="1"/>
    <col min="5" max="5" width="41.85546875" customWidth="1"/>
    <col min="6" max="6" width="20.85546875" customWidth="1"/>
    <col min="7" max="8" width="35.7109375" customWidth="1"/>
    <col min="9" max="9" width="26.42578125" customWidth="1"/>
    <col min="10" max="10" width="56" customWidth="1"/>
    <col min="11" max="11" width="27.140625" customWidth="1"/>
  </cols>
  <sheetData>
    <row r="1" spans="1:11">
      <c r="A1" s="558"/>
      <c r="B1" s="378"/>
      <c r="C1" s="378"/>
      <c r="D1" s="378"/>
      <c r="E1" s="378"/>
      <c r="F1" s="378"/>
      <c r="G1" s="378"/>
      <c r="H1" s="378"/>
      <c r="I1" s="378"/>
      <c r="J1" s="379"/>
      <c r="K1" s="214"/>
    </row>
    <row r="2" spans="1:11" ht="27" customHeight="1">
      <c r="A2" s="550"/>
      <c r="B2" s="468" t="s">
        <v>0</v>
      </c>
      <c r="C2" s="321"/>
      <c r="D2" s="321"/>
      <c r="E2" s="321"/>
      <c r="F2" s="330"/>
      <c r="G2" s="338" t="s">
        <v>865</v>
      </c>
      <c r="H2" s="325"/>
      <c r="I2" s="55"/>
      <c r="J2" s="55"/>
      <c r="K2" s="55"/>
    </row>
    <row r="3" spans="1:11" ht="24" customHeight="1">
      <c r="A3" s="327"/>
      <c r="B3" s="336"/>
      <c r="C3" s="332"/>
      <c r="D3" s="332"/>
      <c r="E3" s="332"/>
      <c r="F3" s="333"/>
      <c r="G3" s="338" t="s">
        <v>917</v>
      </c>
      <c r="H3" s="325"/>
      <c r="I3" s="55"/>
      <c r="J3" s="55"/>
      <c r="K3" s="55"/>
    </row>
    <row r="4" spans="1:11" ht="43.5" customHeight="1">
      <c r="A4" s="358"/>
      <c r="B4" s="564" t="s">
        <v>700</v>
      </c>
      <c r="C4" s="324"/>
      <c r="D4" s="324"/>
      <c r="E4" s="324"/>
      <c r="F4" s="325"/>
      <c r="G4" s="562" t="s">
        <v>4</v>
      </c>
      <c r="H4" s="325"/>
      <c r="I4" s="55"/>
      <c r="J4" s="55"/>
      <c r="K4" s="55"/>
    </row>
    <row r="5" spans="1:11" ht="16.5" customHeight="1">
      <c r="A5" s="215"/>
      <c r="B5" s="216"/>
      <c r="C5" s="216"/>
      <c r="D5" s="216"/>
      <c r="E5" s="216"/>
      <c r="F5" s="216"/>
      <c r="G5" s="216"/>
      <c r="H5" s="216"/>
      <c r="I5" s="55"/>
      <c r="J5" s="55"/>
      <c r="K5" s="55"/>
    </row>
    <row r="6" spans="1:11" ht="28.5">
      <c r="A6" s="563" t="s">
        <v>918</v>
      </c>
      <c r="B6" s="324"/>
      <c r="C6" s="324"/>
      <c r="D6" s="324"/>
      <c r="E6" s="324"/>
      <c r="F6" s="324"/>
      <c r="G6" s="324"/>
      <c r="H6" s="325"/>
      <c r="I6" s="55"/>
      <c r="J6" s="55"/>
      <c r="K6" s="55"/>
    </row>
    <row r="7" spans="1:11" ht="31.5">
      <c r="A7" s="217" t="s">
        <v>14</v>
      </c>
      <c r="B7" s="561" t="s">
        <v>718</v>
      </c>
      <c r="C7" s="552"/>
      <c r="D7" s="218" t="s">
        <v>16</v>
      </c>
      <c r="E7" s="218" t="s">
        <v>919</v>
      </c>
      <c r="F7" s="219" t="s">
        <v>17</v>
      </c>
      <c r="G7" s="218" t="s">
        <v>18</v>
      </c>
      <c r="H7" s="218" t="s">
        <v>20</v>
      </c>
      <c r="I7" s="55"/>
      <c r="J7" s="55"/>
      <c r="K7" s="55"/>
    </row>
    <row r="8" spans="1:11" ht="81.75" customHeight="1">
      <c r="A8" s="559" t="s">
        <v>920</v>
      </c>
      <c r="B8" s="220" t="s">
        <v>22</v>
      </c>
      <c r="C8" s="220" t="s">
        <v>921</v>
      </c>
      <c r="D8" s="212" t="s">
        <v>922</v>
      </c>
      <c r="E8" s="220" t="s">
        <v>923</v>
      </c>
      <c r="F8" s="220" t="s">
        <v>33</v>
      </c>
      <c r="G8" s="220" t="s">
        <v>924</v>
      </c>
      <c r="H8" s="220"/>
      <c r="I8" s="55"/>
      <c r="J8" s="55"/>
      <c r="K8" s="55"/>
    </row>
    <row r="9" spans="1:11" ht="90.75" customHeight="1">
      <c r="A9" s="548"/>
      <c r="B9" s="220" t="s">
        <v>27</v>
      </c>
      <c r="C9" s="220" t="s">
        <v>925</v>
      </c>
      <c r="D9" s="212" t="s">
        <v>926</v>
      </c>
      <c r="E9" s="220" t="s">
        <v>927</v>
      </c>
      <c r="F9" s="220" t="s">
        <v>33</v>
      </c>
      <c r="G9" s="220" t="s">
        <v>928</v>
      </c>
      <c r="H9" s="220"/>
      <c r="I9" s="55"/>
      <c r="J9" s="55"/>
      <c r="K9" s="55"/>
    </row>
    <row r="10" spans="1:11" ht="90.75" customHeight="1">
      <c r="A10" s="548"/>
      <c r="B10" s="220" t="s">
        <v>30</v>
      </c>
      <c r="C10" s="220" t="s">
        <v>929</v>
      </c>
      <c r="D10" s="212" t="s">
        <v>930</v>
      </c>
      <c r="E10" s="220" t="s">
        <v>931</v>
      </c>
      <c r="F10" s="220" t="s">
        <v>905</v>
      </c>
      <c r="G10" s="220" t="s">
        <v>932</v>
      </c>
      <c r="H10" s="220"/>
      <c r="I10" s="55"/>
      <c r="J10" s="55"/>
      <c r="K10" s="55"/>
    </row>
    <row r="11" spans="1:11" ht="99.75" customHeight="1">
      <c r="A11" s="549"/>
      <c r="B11" s="212" t="s">
        <v>742</v>
      </c>
      <c r="C11" s="221" t="s">
        <v>933</v>
      </c>
      <c r="D11" s="221" t="s">
        <v>934</v>
      </c>
      <c r="E11" s="221" t="s">
        <v>935</v>
      </c>
      <c r="F11" s="221" t="s">
        <v>25</v>
      </c>
      <c r="G11" s="221" t="s">
        <v>936</v>
      </c>
      <c r="H11" s="222"/>
      <c r="I11" s="55"/>
      <c r="J11" s="55"/>
      <c r="K11" s="55"/>
    </row>
    <row r="12" spans="1:11" ht="95.25" customHeight="1">
      <c r="A12" s="559" t="s">
        <v>937</v>
      </c>
      <c r="B12" s="213" t="s">
        <v>36</v>
      </c>
      <c r="C12" s="212" t="s">
        <v>883</v>
      </c>
      <c r="D12" s="212" t="s">
        <v>884</v>
      </c>
      <c r="E12" s="212" t="s">
        <v>885</v>
      </c>
      <c r="F12" s="212" t="s">
        <v>938</v>
      </c>
      <c r="G12" s="210">
        <v>45260</v>
      </c>
      <c r="H12" s="212"/>
      <c r="I12" s="55"/>
      <c r="J12" s="55"/>
      <c r="K12" s="55"/>
    </row>
    <row r="13" spans="1:11" ht="182.25" customHeight="1">
      <c r="A13" s="548"/>
      <c r="B13" s="213">
        <v>2.2000000000000002</v>
      </c>
      <c r="C13" s="220" t="s">
        <v>939</v>
      </c>
      <c r="D13" s="212" t="s">
        <v>926</v>
      </c>
      <c r="E13" s="220" t="s">
        <v>927</v>
      </c>
      <c r="F13" s="220" t="s">
        <v>33</v>
      </c>
      <c r="G13" s="220" t="s">
        <v>928</v>
      </c>
      <c r="H13" s="212"/>
      <c r="I13" s="55"/>
      <c r="J13" s="55"/>
      <c r="K13" s="55"/>
    </row>
    <row r="14" spans="1:11" ht="111.75" customHeight="1">
      <c r="A14" s="560"/>
      <c r="B14" s="212" t="s">
        <v>814</v>
      </c>
      <c r="C14" s="212" t="s">
        <v>886</v>
      </c>
      <c r="D14" s="212" t="s">
        <v>887</v>
      </c>
      <c r="E14" s="212" t="s">
        <v>888</v>
      </c>
      <c r="F14" s="212" t="s">
        <v>940</v>
      </c>
      <c r="G14" s="210">
        <v>45260</v>
      </c>
      <c r="H14" s="212"/>
      <c r="I14" s="55"/>
      <c r="J14" s="55"/>
      <c r="K14" s="55"/>
    </row>
    <row r="15" spans="1:11" ht="219.75" customHeight="1">
      <c r="A15" s="559" t="s">
        <v>941</v>
      </c>
      <c r="B15" s="212" t="s">
        <v>45</v>
      </c>
      <c r="C15" s="221" t="s">
        <v>942</v>
      </c>
      <c r="D15" s="221" t="s">
        <v>943</v>
      </c>
      <c r="E15" s="221" t="s">
        <v>944</v>
      </c>
      <c r="F15" s="221" t="s">
        <v>945</v>
      </c>
      <c r="G15" s="223">
        <v>45290</v>
      </c>
      <c r="H15" s="223"/>
      <c r="I15" s="55"/>
      <c r="J15" s="55"/>
      <c r="K15" s="55"/>
    </row>
    <row r="16" spans="1:11" ht="177.75" customHeight="1">
      <c r="A16" s="548"/>
      <c r="B16" s="212" t="s">
        <v>48</v>
      </c>
      <c r="C16" s="221" t="s">
        <v>946</v>
      </c>
      <c r="D16" s="221" t="s">
        <v>947</v>
      </c>
      <c r="E16" s="221" t="s">
        <v>948</v>
      </c>
      <c r="F16" s="221" t="s">
        <v>949</v>
      </c>
      <c r="G16" s="221" t="s">
        <v>950</v>
      </c>
      <c r="H16" s="221"/>
      <c r="I16" s="55"/>
      <c r="J16" s="55"/>
      <c r="K16" s="55"/>
    </row>
    <row r="17" spans="1:11" ht="222.75" customHeight="1">
      <c r="A17" s="548"/>
      <c r="B17" s="212" t="s">
        <v>834</v>
      </c>
      <c r="C17" s="221" t="s">
        <v>951</v>
      </c>
      <c r="D17" s="221" t="s">
        <v>952</v>
      </c>
      <c r="E17" s="224" t="s">
        <v>953</v>
      </c>
      <c r="F17" s="221" t="s">
        <v>949</v>
      </c>
      <c r="G17" s="223">
        <v>45290</v>
      </c>
      <c r="H17" s="223"/>
      <c r="I17" s="55"/>
      <c r="J17" s="55"/>
      <c r="K17" s="55"/>
    </row>
    <row r="18" spans="1:11" ht="146.25" customHeight="1">
      <c r="A18" s="560"/>
      <c r="B18" s="212" t="s">
        <v>840</v>
      </c>
      <c r="C18" s="221" t="s">
        <v>954</v>
      </c>
      <c r="D18" s="221" t="s">
        <v>955</v>
      </c>
      <c r="E18" s="221" t="s">
        <v>955</v>
      </c>
      <c r="F18" s="221" t="s">
        <v>949</v>
      </c>
      <c r="G18" s="210">
        <v>45290</v>
      </c>
      <c r="H18" s="223"/>
      <c r="I18" s="55"/>
      <c r="J18" s="55"/>
      <c r="K18" s="55"/>
    </row>
    <row r="19" spans="1:11" ht="124.5" customHeight="1">
      <c r="A19" s="559" t="s">
        <v>956</v>
      </c>
      <c r="B19" s="220" t="s">
        <v>50</v>
      </c>
      <c r="C19" s="224" t="s">
        <v>957</v>
      </c>
      <c r="D19" s="224" t="s">
        <v>958</v>
      </c>
      <c r="E19" s="224" t="s">
        <v>959</v>
      </c>
      <c r="F19" s="221" t="s">
        <v>960</v>
      </c>
      <c r="G19" s="225" t="s">
        <v>961</v>
      </c>
      <c r="H19" s="220"/>
      <c r="I19" s="55"/>
      <c r="J19" s="55"/>
      <c r="K19" s="55"/>
    </row>
    <row r="20" spans="1:11" ht="154.5" customHeight="1">
      <c r="A20" s="549"/>
      <c r="B20" s="220" t="s">
        <v>54</v>
      </c>
      <c r="C20" s="224" t="s">
        <v>1128</v>
      </c>
      <c r="D20" s="224" t="s">
        <v>1129</v>
      </c>
      <c r="E20" s="221" t="s">
        <v>962</v>
      </c>
      <c r="F20" s="221" t="s">
        <v>949</v>
      </c>
      <c r="G20" s="223">
        <v>45260</v>
      </c>
      <c r="H20" s="213"/>
      <c r="I20" s="55"/>
      <c r="J20" s="55"/>
      <c r="K20" s="55"/>
    </row>
    <row r="21" spans="1:11" ht="74.25" customHeight="1">
      <c r="A21" s="226" t="s">
        <v>963</v>
      </c>
      <c r="B21" s="220" t="s">
        <v>73</v>
      </c>
      <c r="C21" s="220" t="s">
        <v>964</v>
      </c>
      <c r="D21" s="220" t="s">
        <v>965</v>
      </c>
      <c r="E21" s="220" t="s">
        <v>966</v>
      </c>
      <c r="F21" s="220" t="s">
        <v>33</v>
      </c>
      <c r="G21" s="220" t="s">
        <v>967</v>
      </c>
      <c r="H21" s="213"/>
      <c r="I21" s="55"/>
      <c r="J21" s="55"/>
      <c r="K21" s="55"/>
    </row>
    <row r="22" spans="1:11" ht="131.25" customHeight="1">
      <c r="A22" s="227"/>
      <c r="B22" s="220" t="s">
        <v>910</v>
      </c>
      <c r="C22" s="220" t="s">
        <v>1123</v>
      </c>
      <c r="D22" s="220" t="s">
        <v>968</v>
      </c>
      <c r="E22" s="220" t="s">
        <v>1124</v>
      </c>
      <c r="F22" s="220" t="s">
        <v>33</v>
      </c>
      <c r="G22" s="220" t="s">
        <v>969</v>
      </c>
      <c r="H22" s="220"/>
      <c r="I22" s="55"/>
      <c r="J22" s="55"/>
      <c r="K22" s="55"/>
    </row>
    <row r="23" spans="1:11" ht="15.75" customHeight="1">
      <c r="A23" s="55"/>
      <c r="B23" s="55"/>
      <c r="C23" s="55"/>
      <c r="D23" s="55"/>
      <c r="E23" s="55"/>
      <c r="F23" s="55"/>
      <c r="G23" s="55"/>
      <c r="H23" s="55"/>
      <c r="I23" s="55"/>
      <c r="J23" s="55"/>
      <c r="K23" s="55"/>
    </row>
    <row r="24" spans="1:11" ht="15.75" customHeight="1">
      <c r="A24" s="55"/>
      <c r="B24" s="55"/>
      <c r="C24" s="55"/>
      <c r="D24" s="55"/>
      <c r="E24" s="55"/>
      <c r="F24" s="55"/>
      <c r="G24" s="55"/>
      <c r="H24" s="55"/>
      <c r="I24" s="55"/>
      <c r="J24" s="55"/>
      <c r="K24" s="55"/>
    </row>
    <row r="25" spans="1:11" ht="15.75" customHeight="1">
      <c r="I25" s="55"/>
      <c r="J25" s="55"/>
    </row>
    <row r="26" spans="1:11" ht="15.75" customHeight="1">
      <c r="I26" s="55"/>
      <c r="J26" s="55"/>
    </row>
    <row r="27" spans="1:11" ht="15.75" customHeight="1">
      <c r="I27" s="55"/>
      <c r="J27" s="55"/>
    </row>
    <row r="28" spans="1:11" ht="15.75" customHeight="1">
      <c r="I28" s="55"/>
      <c r="J28" s="55"/>
    </row>
    <row r="29" spans="1:11" ht="15.75" customHeight="1">
      <c r="I29" s="55"/>
      <c r="J29" s="55"/>
    </row>
    <row r="30" spans="1:11" ht="15.75" customHeight="1">
      <c r="I30" s="55"/>
      <c r="J30" s="55"/>
    </row>
    <row r="31" spans="1:11" ht="15.75" customHeight="1">
      <c r="I31" s="55"/>
      <c r="J31" s="55"/>
    </row>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sheetData>
  <mergeCells count="13">
    <mergeCell ref="A1:J1"/>
    <mergeCell ref="A2:A4"/>
    <mergeCell ref="B2:F3"/>
    <mergeCell ref="A19:A20"/>
    <mergeCell ref="G2:H2"/>
    <mergeCell ref="G3:H3"/>
    <mergeCell ref="A12:A14"/>
    <mergeCell ref="A15:A18"/>
    <mergeCell ref="A8:A11"/>
    <mergeCell ref="B7:C7"/>
    <mergeCell ref="G4:H4"/>
    <mergeCell ref="A6:H6"/>
    <mergeCell ref="B4:F4"/>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0"/>
  <sheetViews>
    <sheetView showGridLines="0" tabSelected="1" topLeftCell="A10" workbookViewId="0"/>
  </sheetViews>
  <sheetFormatPr baseColWidth="10" defaultColWidth="14.42578125" defaultRowHeight="15" customHeight="1"/>
  <cols>
    <col min="1" max="1" width="33.42578125" customWidth="1"/>
    <col min="2" max="2" width="4.85546875" customWidth="1"/>
    <col min="3" max="4" width="32.5703125" customWidth="1"/>
    <col min="5" max="5" width="29.28515625" customWidth="1"/>
    <col min="6" max="6" width="32.42578125" customWidth="1"/>
    <col min="7" max="7" width="28.140625" customWidth="1"/>
    <col min="8" max="8" width="63.140625" customWidth="1"/>
    <col min="9" max="9" width="15.7109375" customWidth="1"/>
    <col min="10" max="22" width="11.42578125" customWidth="1"/>
  </cols>
  <sheetData>
    <row r="1" spans="1:22">
      <c r="A1" s="23"/>
      <c r="B1" s="23"/>
      <c r="C1" s="23"/>
      <c r="D1" s="23"/>
      <c r="E1" s="23"/>
      <c r="F1" s="23"/>
      <c r="G1" s="23"/>
      <c r="H1" s="23"/>
      <c r="I1" s="23"/>
      <c r="J1" s="23"/>
      <c r="K1" s="23"/>
      <c r="L1" s="23"/>
      <c r="M1" s="23"/>
      <c r="N1" s="23"/>
      <c r="O1" s="23"/>
      <c r="P1" s="23"/>
      <c r="Q1" s="23"/>
      <c r="R1" s="23"/>
      <c r="S1" s="23"/>
      <c r="T1" s="23"/>
      <c r="U1" s="23"/>
      <c r="V1" s="23"/>
    </row>
    <row r="2" spans="1:22">
      <c r="A2" s="23"/>
      <c r="B2" s="23"/>
      <c r="C2" s="23"/>
      <c r="D2" s="23"/>
      <c r="E2" s="23"/>
      <c r="F2" s="23"/>
      <c r="G2" s="23"/>
      <c r="H2" s="23"/>
      <c r="I2" s="23"/>
      <c r="J2" s="23"/>
      <c r="K2" s="23"/>
      <c r="L2" s="23"/>
      <c r="M2" s="23"/>
      <c r="N2" s="23"/>
      <c r="O2" s="23"/>
      <c r="P2" s="23"/>
      <c r="Q2" s="23"/>
      <c r="R2" s="23"/>
      <c r="S2" s="23"/>
      <c r="T2" s="23"/>
      <c r="U2" s="23"/>
      <c r="V2" s="23"/>
    </row>
    <row r="3" spans="1:22" ht="24" customHeight="1">
      <c r="A3" s="567"/>
      <c r="B3" s="565" t="s">
        <v>0</v>
      </c>
      <c r="C3" s="324"/>
      <c r="D3" s="324"/>
      <c r="E3" s="324"/>
      <c r="F3" s="324"/>
      <c r="G3" s="325"/>
      <c r="H3" s="228" t="s">
        <v>865</v>
      </c>
      <c r="I3" s="23"/>
      <c r="J3" s="23"/>
      <c r="K3" s="23"/>
      <c r="L3" s="23"/>
      <c r="M3" s="23"/>
      <c r="N3" s="23"/>
      <c r="O3" s="23"/>
      <c r="P3" s="23"/>
      <c r="Q3" s="23"/>
      <c r="R3" s="23"/>
      <c r="S3" s="23"/>
      <c r="T3" s="23"/>
      <c r="U3" s="23"/>
      <c r="V3" s="23"/>
    </row>
    <row r="4" spans="1:22" ht="24" customHeight="1">
      <c r="A4" s="327"/>
      <c r="B4" s="566" t="s">
        <v>700</v>
      </c>
      <c r="C4" s="321"/>
      <c r="D4" s="321"/>
      <c r="E4" s="321"/>
      <c r="F4" s="321"/>
      <c r="G4" s="330"/>
      <c r="H4" s="228" t="s">
        <v>917</v>
      </c>
      <c r="I4" s="23"/>
      <c r="J4" s="23"/>
      <c r="K4" s="23"/>
      <c r="L4" s="23"/>
      <c r="M4" s="23"/>
      <c r="N4" s="23"/>
      <c r="O4" s="23"/>
      <c r="P4" s="23"/>
      <c r="Q4" s="23"/>
      <c r="R4" s="23"/>
      <c r="S4" s="23"/>
      <c r="T4" s="23"/>
      <c r="U4" s="23"/>
      <c r="V4" s="23"/>
    </row>
    <row r="5" spans="1:22" ht="24" customHeight="1">
      <c r="A5" s="358"/>
      <c r="B5" s="336"/>
      <c r="C5" s="332"/>
      <c r="D5" s="332"/>
      <c r="E5" s="332"/>
      <c r="F5" s="332"/>
      <c r="G5" s="333"/>
      <c r="H5" s="228" t="s">
        <v>4</v>
      </c>
      <c r="I5" s="23"/>
      <c r="J5" s="23"/>
      <c r="K5" s="23"/>
      <c r="L5" s="23"/>
      <c r="M5" s="23"/>
      <c r="N5" s="23"/>
      <c r="O5" s="23"/>
      <c r="P5" s="23"/>
      <c r="Q5" s="23"/>
      <c r="R5" s="23"/>
      <c r="S5" s="23"/>
      <c r="T5" s="23"/>
      <c r="U5" s="23"/>
      <c r="V5" s="23"/>
    </row>
    <row r="6" spans="1:22" ht="18">
      <c r="A6" s="23"/>
      <c r="B6" s="229"/>
      <c r="C6" s="229"/>
      <c r="D6" s="229"/>
      <c r="E6" s="229"/>
      <c r="F6" s="229"/>
      <c r="G6" s="229"/>
      <c r="H6" s="229"/>
      <c r="I6" s="23"/>
      <c r="J6" s="23"/>
      <c r="K6" s="23"/>
      <c r="L6" s="23"/>
      <c r="M6" s="23"/>
      <c r="N6" s="23"/>
      <c r="O6" s="23"/>
      <c r="P6" s="23"/>
      <c r="Q6" s="23"/>
      <c r="R6" s="23"/>
      <c r="S6" s="23"/>
      <c r="T6" s="23"/>
      <c r="U6" s="23"/>
      <c r="V6" s="23"/>
    </row>
    <row r="7" spans="1:22" ht="21.75" customHeight="1">
      <c r="A7" s="230" t="s">
        <v>970</v>
      </c>
      <c r="B7" s="573" t="s">
        <v>971</v>
      </c>
      <c r="C7" s="324"/>
      <c r="D7" s="324"/>
      <c r="E7" s="324"/>
      <c r="F7" s="324"/>
      <c r="G7" s="324"/>
      <c r="H7" s="325"/>
      <c r="I7" s="23"/>
      <c r="J7" s="23"/>
      <c r="K7" s="23"/>
      <c r="L7" s="23"/>
      <c r="M7" s="23"/>
      <c r="N7" s="23"/>
      <c r="O7" s="23"/>
      <c r="P7" s="23"/>
      <c r="Q7" s="23"/>
      <c r="R7" s="23"/>
      <c r="S7" s="23"/>
      <c r="T7" s="23"/>
      <c r="U7" s="23"/>
      <c r="V7" s="23"/>
    </row>
    <row r="8" spans="1:22" ht="31.5">
      <c r="A8" s="231" t="s">
        <v>972</v>
      </c>
      <c r="B8" s="572" t="s">
        <v>718</v>
      </c>
      <c r="C8" s="351"/>
      <c r="D8" s="232" t="s">
        <v>973</v>
      </c>
      <c r="E8" s="233" t="s">
        <v>974</v>
      </c>
      <c r="F8" s="232" t="s">
        <v>135</v>
      </c>
      <c r="G8" s="232" t="s">
        <v>975</v>
      </c>
      <c r="H8" s="218" t="s">
        <v>20</v>
      </c>
      <c r="I8" s="23"/>
      <c r="J8" s="23"/>
      <c r="K8" s="23"/>
      <c r="L8" s="23"/>
      <c r="M8" s="23"/>
      <c r="N8" s="23"/>
      <c r="O8" s="23"/>
      <c r="P8" s="23"/>
      <c r="Q8" s="23"/>
      <c r="R8" s="23"/>
      <c r="S8" s="23"/>
      <c r="T8" s="23"/>
      <c r="U8" s="23"/>
      <c r="V8" s="23"/>
    </row>
    <row r="9" spans="1:22" ht="72.75" customHeight="1">
      <c r="A9" s="568" t="s">
        <v>976</v>
      </c>
      <c r="B9" s="234" t="s">
        <v>22</v>
      </c>
      <c r="C9" s="235" t="s">
        <v>977</v>
      </c>
      <c r="D9" s="236" t="s">
        <v>29</v>
      </c>
      <c r="E9" s="235" t="s">
        <v>978</v>
      </c>
      <c r="F9" s="235" t="s">
        <v>25</v>
      </c>
      <c r="G9" s="236" t="s">
        <v>979</v>
      </c>
      <c r="H9" s="237"/>
      <c r="I9" s="23"/>
      <c r="J9" s="23"/>
      <c r="K9" s="23"/>
      <c r="L9" s="23"/>
      <c r="M9" s="23"/>
      <c r="N9" s="23"/>
      <c r="O9" s="23"/>
      <c r="P9" s="23"/>
      <c r="Q9" s="23"/>
      <c r="R9" s="23"/>
      <c r="S9" s="23"/>
      <c r="T9" s="23"/>
      <c r="U9" s="23"/>
      <c r="V9" s="23"/>
    </row>
    <row r="10" spans="1:22" ht="43.5" customHeight="1">
      <c r="A10" s="569"/>
      <c r="B10" s="234" t="s">
        <v>27</v>
      </c>
      <c r="C10" s="235" t="s">
        <v>980</v>
      </c>
      <c r="D10" s="235" t="s">
        <v>981</v>
      </c>
      <c r="E10" s="236" t="s">
        <v>982</v>
      </c>
      <c r="F10" s="235" t="s">
        <v>25</v>
      </c>
      <c r="G10" s="236" t="s">
        <v>979</v>
      </c>
      <c r="H10" s="237"/>
      <c r="I10" s="23"/>
      <c r="J10" s="23"/>
      <c r="K10" s="23"/>
      <c r="L10" s="23"/>
      <c r="M10" s="23"/>
      <c r="N10" s="23"/>
      <c r="O10" s="23"/>
      <c r="P10" s="23"/>
      <c r="Q10" s="23"/>
      <c r="R10" s="23"/>
      <c r="S10" s="23"/>
      <c r="T10" s="23"/>
      <c r="U10" s="23"/>
      <c r="V10" s="23"/>
    </row>
    <row r="11" spans="1:22" ht="65.25" customHeight="1">
      <c r="A11" s="570"/>
      <c r="B11" s="238" t="s">
        <v>30</v>
      </c>
      <c r="C11" s="236" t="s">
        <v>983</v>
      </c>
      <c r="D11" s="236" t="s">
        <v>29</v>
      </c>
      <c r="E11" s="236" t="s">
        <v>984</v>
      </c>
      <c r="F11" s="235" t="s">
        <v>25</v>
      </c>
      <c r="G11" s="236" t="s">
        <v>985</v>
      </c>
      <c r="H11" s="237"/>
      <c r="I11" s="23"/>
      <c r="J11" s="23"/>
      <c r="K11" s="23"/>
      <c r="L11" s="23"/>
      <c r="M11" s="23"/>
      <c r="N11" s="23"/>
      <c r="O11" s="23"/>
      <c r="P11" s="23"/>
      <c r="Q11" s="23"/>
      <c r="R11" s="23"/>
      <c r="S11" s="23"/>
      <c r="T11" s="23"/>
      <c r="U11" s="23"/>
      <c r="V11" s="23"/>
    </row>
    <row r="12" spans="1:22" ht="69.75" customHeight="1">
      <c r="A12" s="568" t="s">
        <v>986</v>
      </c>
      <c r="B12" s="234" t="s">
        <v>36</v>
      </c>
      <c r="C12" s="235" t="s">
        <v>987</v>
      </c>
      <c r="D12" s="235" t="s">
        <v>988</v>
      </c>
      <c r="E12" s="235" t="s">
        <v>989</v>
      </c>
      <c r="F12" s="235" t="s">
        <v>25</v>
      </c>
      <c r="G12" s="239" t="s">
        <v>985</v>
      </c>
      <c r="H12" s="237"/>
      <c r="I12" s="23"/>
      <c r="J12" s="23"/>
      <c r="K12" s="23"/>
      <c r="L12" s="23"/>
      <c r="M12" s="23"/>
      <c r="N12" s="23"/>
      <c r="O12" s="23"/>
      <c r="P12" s="23"/>
      <c r="Q12" s="23"/>
      <c r="R12" s="23"/>
      <c r="S12" s="23"/>
      <c r="T12" s="23"/>
      <c r="U12" s="23"/>
      <c r="V12" s="23"/>
    </row>
    <row r="13" spans="1:22" ht="39.75" customHeight="1">
      <c r="A13" s="569"/>
      <c r="B13" s="240" t="s">
        <v>40</v>
      </c>
      <c r="C13" s="235" t="s">
        <v>990</v>
      </c>
      <c r="D13" s="235" t="s">
        <v>991</v>
      </c>
      <c r="E13" s="235" t="s">
        <v>992</v>
      </c>
      <c r="F13" s="235" t="s">
        <v>25</v>
      </c>
      <c r="G13" s="239" t="s">
        <v>985</v>
      </c>
      <c r="H13" s="237"/>
      <c r="I13" s="23"/>
      <c r="J13" s="23"/>
      <c r="K13" s="23"/>
      <c r="L13" s="23"/>
      <c r="M13" s="23"/>
      <c r="N13" s="23"/>
      <c r="O13" s="23"/>
      <c r="P13" s="23"/>
      <c r="Q13" s="23"/>
      <c r="R13" s="23"/>
      <c r="S13" s="23"/>
      <c r="T13" s="23"/>
      <c r="U13" s="23"/>
      <c r="V13" s="23"/>
    </row>
    <row r="14" spans="1:22" ht="38.25">
      <c r="A14" s="571"/>
      <c r="B14" s="240" t="s">
        <v>814</v>
      </c>
      <c r="C14" s="235" t="s">
        <v>993</v>
      </c>
      <c r="D14" s="235" t="s">
        <v>994</v>
      </c>
      <c r="E14" s="235" t="s">
        <v>995</v>
      </c>
      <c r="F14" s="235" t="s">
        <v>25</v>
      </c>
      <c r="G14" s="239" t="s">
        <v>361</v>
      </c>
      <c r="H14" s="237"/>
      <c r="I14" s="23"/>
      <c r="J14" s="23"/>
      <c r="K14" s="23"/>
      <c r="L14" s="23"/>
      <c r="M14" s="23"/>
      <c r="N14" s="23"/>
      <c r="O14" s="23"/>
      <c r="P14" s="23"/>
      <c r="Q14" s="23"/>
      <c r="R14" s="23"/>
      <c r="S14" s="23"/>
      <c r="T14" s="23"/>
      <c r="U14" s="23"/>
      <c r="V14" s="23"/>
    </row>
    <row r="15" spans="1:22">
      <c r="A15" s="241"/>
      <c r="B15" s="241"/>
      <c r="C15" s="241"/>
      <c r="D15" s="241"/>
      <c r="E15" s="241"/>
      <c r="F15" s="241"/>
      <c r="G15" s="241"/>
      <c r="H15" s="241"/>
      <c r="I15" s="23"/>
      <c r="J15" s="23"/>
      <c r="K15" s="23"/>
      <c r="L15" s="23"/>
      <c r="M15" s="23"/>
      <c r="N15" s="23"/>
      <c r="O15" s="23"/>
      <c r="P15" s="23"/>
      <c r="Q15" s="23"/>
      <c r="R15" s="23"/>
      <c r="S15" s="23"/>
      <c r="T15" s="23"/>
      <c r="U15" s="23"/>
      <c r="V15" s="23"/>
    </row>
    <row r="16" spans="1:22">
      <c r="A16" s="241"/>
      <c r="B16" s="241"/>
      <c r="C16" s="241"/>
      <c r="D16" s="241"/>
      <c r="E16" s="241"/>
      <c r="F16" s="241"/>
      <c r="G16" s="241"/>
      <c r="H16" s="241"/>
      <c r="I16" s="23"/>
      <c r="J16" s="23"/>
      <c r="K16" s="23"/>
      <c r="L16" s="23"/>
      <c r="M16" s="23"/>
      <c r="N16" s="23"/>
      <c r="O16" s="23"/>
      <c r="P16" s="23"/>
      <c r="Q16" s="23"/>
      <c r="R16" s="23"/>
      <c r="S16" s="23"/>
      <c r="T16" s="23"/>
      <c r="U16" s="23"/>
      <c r="V16" s="23"/>
    </row>
    <row r="17" spans="1:22">
      <c r="A17" s="241"/>
      <c r="B17" s="241"/>
      <c r="C17" s="241"/>
      <c r="D17" s="241"/>
      <c r="E17" s="241"/>
      <c r="F17" s="241"/>
      <c r="G17" s="241"/>
      <c r="H17" s="241"/>
      <c r="I17" s="23"/>
      <c r="J17" s="23"/>
      <c r="K17" s="23"/>
      <c r="L17" s="23"/>
      <c r="M17" s="23"/>
      <c r="N17" s="23"/>
      <c r="O17" s="23"/>
      <c r="P17" s="23"/>
      <c r="Q17" s="23"/>
      <c r="R17" s="23"/>
      <c r="S17" s="23"/>
      <c r="T17" s="23"/>
      <c r="U17" s="23"/>
      <c r="V17" s="23"/>
    </row>
    <row r="18" spans="1:22">
      <c r="A18" s="241"/>
      <c r="B18" s="241"/>
      <c r="C18" s="241"/>
      <c r="D18" s="241"/>
      <c r="E18" s="241"/>
      <c r="F18" s="241"/>
      <c r="G18" s="241"/>
      <c r="H18" s="241"/>
      <c r="I18" s="23"/>
      <c r="J18" s="23"/>
      <c r="K18" s="23"/>
      <c r="L18" s="23"/>
      <c r="M18" s="23"/>
      <c r="N18" s="23"/>
      <c r="O18" s="23"/>
      <c r="P18" s="23"/>
      <c r="Q18" s="23"/>
      <c r="R18" s="23"/>
      <c r="S18" s="23"/>
      <c r="T18" s="23"/>
      <c r="U18" s="23"/>
      <c r="V18" s="23"/>
    </row>
    <row r="19" spans="1:22">
      <c r="A19" s="241"/>
      <c r="B19" s="241"/>
      <c r="C19" s="241"/>
      <c r="D19" s="241"/>
      <c r="E19" s="241"/>
      <c r="F19" s="241"/>
      <c r="G19" s="241"/>
      <c r="H19" s="241"/>
      <c r="I19" s="23"/>
      <c r="J19" s="23"/>
      <c r="K19" s="23"/>
      <c r="L19" s="23"/>
      <c r="M19" s="23"/>
      <c r="N19" s="23"/>
      <c r="O19" s="23"/>
      <c r="P19" s="23"/>
      <c r="Q19" s="23"/>
      <c r="R19" s="23"/>
      <c r="S19" s="23"/>
      <c r="T19" s="23"/>
      <c r="U19" s="23"/>
      <c r="V19" s="23"/>
    </row>
    <row r="20" spans="1:22">
      <c r="A20" s="241"/>
      <c r="B20" s="241"/>
      <c r="C20" s="241"/>
      <c r="D20" s="241"/>
      <c r="E20" s="241"/>
      <c r="F20" s="241"/>
      <c r="G20" s="241"/>
      <c r="H20" s="241"/>
      <c r="I20" s="23"/>
      <c r="J20" s="23"/>
      <c r="K20" s="23"/>
      <c r="L20" s="23"/>
      <c r="M20" s="23"/>
      <c r="N20" s="23"/>
      <c r="O20" s="23"/>
      <c r="P20" s="23"/>
      <c r="Q20" s="23"/>
      <c r="R20" s="23"/>
      <c r="S20" s="23"/>
      <c r="T20" s="23"/>
      <c r="U20" s="23"/>
      <c r="V20" s="23"/>
    </row>
    <row r="21" spans="1:22" ht="15.75" customHeight="1">
      <c r="A21" s="23"/>
      <c r="B21" s="23"/>
      <c r="C21" s="23"/>
      <c r="D21" s="23"/>
      <c r="E21" s="23"/>
      <c r="F21" s="23"/>
      <c r="G21" s="23"/>
      <c r="H21" s="23"/>
      <c r="I21" s="23"/>
      <c r="J21" s="23"/>
      <c r="K21" s="23"/>
      <c r="L21" s="23"/>
      <c r="M21" s="23"/>
      <c r="N21" s="23"/>
      <c r="O21" s="23"/>
      <c r="P21" s="23"/>
      <c r="Q21" s="23"/>
      <c r="R21" s="23"/>
      <c r="S21" s="23"/>
      <c r="T21" s="23"/>
      <c r="U21" s="23"/>
      <c r="V21" s="23"/>
    </row>
    <row r="22" spans="1:22" ht="15.75" customHeight="1">
      <c r="A22" s="23"/>
      <c r="B22" s="23"/>
      <c r="C22" s="23"/>
      <c r="D22" s="23"/>
      <c r="E22" s="23"/>
      <c r="F22" s="23"/>
      <c r="G22" s="23"/>
      <c r="H22" s="23"/>
      <c r="I22" s="23"/>
      <c r="J22" s="23"/>
      <c r="K22" s="23"/>
      <c r="L22" s="23"/>
      <c r="M22" s="23"/>
      <c r="N22" s="23"/>
      <c r="O22" s="23"/>
      <c r="P22" s="23"/>
      <c r="Q22" s="23"/>
      <c r="R22" s="23"/>
      <c r="S22" s="23"/>
      <c r="T22" s="23"/>
      <c r="U22" s="23"/>
      <c r="V22" s="23"/>
    </row>
    <row r="23" spans="1:22" ht="15.75" customHeight="1">
      <c r="A23" s="23"/>
      <c r="B23" s="23"/>
      <c r="C23" s="23"/>
      <c r="D23" s="23"/>
      <c r="E23" s="23"/>
      <c r="F23" s="23"/>
      <c r="G23" s="23"/>
      <c r="H23" s="23"/>
      <c r="I23" s="23"/>
      <c r="J23" s="23"/>
      <c r="K23" s="23"/>
      <c r="L23" s="23"/>
      <c r="M23" s="23"/>
      <c r="N23" s="23"/>
      <c r="O23" s="23"/>
      <c r="P23" s="23"/>
      <c r="Q23" s="23"/>
      <c r="R23" s="23"/>
      <c r="S23" s="23"/>
      <c r="T23" s="23"/>
      <c r="U23" s="23"/>
      <c r="V23" s="23"/>
    </row>
    <row r="24" spans="1:22" ht="15.75" customHeight="1">
      <c r="A24" s="23"/>
      <c r="B24" s="23"/>
      <c r="C24" s="23"/>
      <c r="D24" s="23"/>
      <c r="E24" s="23"/>
      <c r="F24" s="23"/>
      <c r="G24" s="23"/>
      <c r="H24" s="23"/>
      <c r="I24" s="23"/>
      <c r="J24" s="23"/>
      <c r="K24" s="23"/>
      <c r="L24" s="23"/>
      <c r="M24" s="23"/>
      <c r="N24" s="23"/>
      <c r="O24" s="23"/>
      <c r="P24" s="23"/>
      <c r="Q24" s="23"/>
      <c r="R24" s="23"/>
      <c r="S24" s="23"/>
      <c r="T24" s="23"/>
      <c r="U24" s="23"/>
      <c r="V24" s="23"/>
    </row>
    <row r="25" spans="1:22" ht="15.75" customHeight="1">
      <c r="A25" s="23"/>
      <c r="B25" s="23"/>
      <c r="C25" s="23"/>
      <c r="D25" s="23"/>
      <c r="E25" s="23"/>
      <c r="F25" s="23"/>
      <c r="G25" s="23"/>
      <c r="H25" s="23"/>
      <c r="I25" s="23"/>
      <c r="J25" s="23"/>
      <c r="K25" s="23"/>
      <c r="L25" s="23"/>
      <c r="M25" s="23"/>
      <c r="N25" s="23"/>
      <c r="O25" s="23"/>
      <c r="P25" s="23"/>
      <c r="Q25" s="23"/>
      <c r="R25" s="23"/>
      <c r="S25" s="23"/>
      <c r="T25" s="23"/>
      <c r="U25" s="23"/>
      <c r="V25" s="23"/>
    </row>
    <row r="26" spans="1:22" ht="15.75" customHeight="1">
      <c r="A26" s="23"/>
      <c r="B26" s="23"/>
      <c r="C26" s="23"/>
      <c r="D26" s="23"/>
      <c r="E26" s="23"/>
      <c r="F26" s="23"/>
      <c r="G26" s="23"/>
      <c r="H26" s="23"/>
      <c r="I26" s="23"/>
      <c r="J26" s="23"/>
      <c r="K26" s="23"/>
      <c r="L26" s="23"/>
      <c r="M26" s="23"/>
      <c r="N26" s="23"/>
      <c r="O26" s="23"/>
      <c r="P26" s="23"/>
      <c r="Q26" s="23"/>
      <c r="R26" s="23"/>
      <c r="S26" s="23"/>
      <c r="T26" s="23"/>
      <c r="U26" s="23"/>
      <c r="V26" s="23"/>
    </row>
    <row r="27" spans="1:22" ht="15.75" customHeight="1">
      <c r="A27" s="23"/>
      <c r="B27" s="23"/>
      <c r="C27" s="23"/>
      <c r="D27" s="23"/>
      <c r="E27" s="23"/>
      <c r="F27" s="23"/>
      <c r="G27" s="23"/>
      <c r="H27" s="23"/>
      <c r="I27" s="23"/>
      <c r="J27" s="23"/>
      <c r="K27" s="23"/>
      <c r="L27" s="23"/>
      <c r="M27" s="23"/>
      <c r="N27" s="23"/>
      <c r="O27" s="23"/>
      <c r="P27" s="23"/>
      <c r="Q27" s="23"/>
      <c r="R27" s="23"/>
      <c r="S27" s="23"/>
      <c r="T27" s="23"/>
      <c r="U27" s="23"/>
      <c r="V27" s="23"/>
    </row>
    <row r="28" spans="1:22" ht="15.75" customHeight="1">
      <c r="A28" s="23"/>
      <c r="B28" s="23"/>
      <c r="C28" s="23"/>
      <c r="D28" s="23"/>
      <c r="E28" s="23"/>
      <c r="F28" s="23"/>
      <c r="G28" s="23"/>
      <c r="H28" s="23"/>
      <c r="I28" s="23"/>
      <c r="J28" s="23"/>
      <c r="K28" s="23"/>
      <c r="L28" s="23"/>
      <c r="M28" s="23"/>
      <c r="N28" s="23"/>
      <c r="O28" s="23"/>
      <c r="P28" s="23"/>
      <c r="Q28" s="23"/>
      <c r="R28" s="23"/>
      <c r="S28" s="23"/>
      <c r="T28" s="23"/>
      <c r="U28" s="23"/>
      <c r="V28" s="23"/>
    </row>
    <row r="29" spans="1:22" ht="15.75" customHeight="1">
      <c r="A29" s="23"/>
      <c r="B29" s="23"/>
      <c r="C29" s="23"/>
      <c r="D29" s="23"/>
      <c r="E29" s="23"/>
      <c r="F29" s="23"/>
      <c r="G29" s="23"/>
      <c r="H29" s="23"/>
      <c r="I29" s="23"/>
      <c r="J29" s="23"/>
      <c r="K29" s="23"/>
      <c r="L29" s="23"/>
      <c r="M29" s="23"/>
      <c r="N29" s="23"/>
      <c r="O29" s="23"/>
      <c r="P29" s="23"/>
      <c r="Q29" s="23"/>
      <c r="R29" s="23"/>
      <c r="S29" s="23"/>
      <c r="T29" s="23"/>
      <c r="U29" s="23"/>
      <c r="V29" s="23"/>
    </row>
    <row r="30" spans="1:22" ht="15.75" customHeight="1">
      <c r="A30" s="23"/>
      <c r="B30" s="23"/>
      <c r="C30" s="23"/>
      <c r="D30" s="23"/>
      <c r="E30" s="23"/>
      <c r="F30" s="23"/>
      <c r="G30" s="23"/>
      <c r="H30" s="23"/>
      <c r="I30" s="23"/>
      <c r="J30" s="23"/>
      <c r="K30" s="23"/>
      <c r="L30" s="23"/>
      <c r="M30" s="23"/>
      <c r="N30" s="23"/>
      <c r="O30" s="23"/>
      <c r="P30" s="23"/>
      <c r="Q30" s="23"/>
      <c r="R30" s="23"/>
      <c r="S30" s="23"/>
      <c r="T30" s="23"/>
      <c r="U30" s="23"/>
      <c r="V30" s="23"/>
    </row>
    <row r="31" spans="1:22" ht="15.75" customHeight="1">
      <c r="A31" s="23"/>
      <c r="B31" s="23"/>
      <c r="C31" s="23"/>
      <c r="D31" s="23"/>
      <c r="E31" s="23"/>
      <c r="F31" s="23"/>
      <c r="G31" s="23"/>
      <c r="H31" s="23"/>
      <c r="I31" s="23"/>
      <c r="J31" s="23"/>
      <c r="K31" s="23"/>
      <c r="L31" s="23"/>
      <c r="M31" s="23"/>
      <c r="N31" s="23"/>
      <c r="O31" s="23"/>
      <c r="P31" s="23"/>
      <c r="Q31" s="23"/>
      <c r="R31" s="23"/>
      <c r="S31" s="23"/>
      <c r="T31" s="23"/>
      <c r="U31" s="23"/>
      <c r="V31" s="23"/>
    </row>
    <row r="32" spans="1:22" ht="15.75" customHeight="1">
      <c r="A32" s="23"/>
      <c r="B32" s="23"/>
      <c r="C32" s="23"/>
      <c r="D32" s="23"/>
      <c r="E32" s="23"/>
      <c r="F32" s="23"/>
      <c r="G32" s="23"/>
      <c r="H32" s="23"/>
      <c r="I32" s="23"/>
      <c r="J32" s="23"/>
      <c r="K32" s="23"/>
      <c r="L32" s="23"/>
      <c r="M32" s="23"/>
      <c r="N32" s="23"/>
      <c r="O32" s="23"/>
      <c r="P32" s="23"/>
      <c r="Q32" s="23"/>
      <c r="R32" s="23"/>
      <c r="S32" s="23"/>
      <c r="T32" s="23"/>
      <c r="U32" s="23"/>
      <c r="V32" s="23"/>
    </row>
    <row r="33" spans="1:22" ht="15.75" customHeight="1">
      <c r="A33" s="23"/>
      <c r="B33" s="23"/>
      <c r="C33" s="23"/>
      <c r="D33" s="23"/>
      <c r="E33" s="23"/>
      <c r="F33" s="23"/>
      <c r="G33" s="23"/>
      <c r="H33" s="23"/>
      <c r="I33" s="23"/>
      <c r="J33" s="23"/>
      <c r="K33" s="23"/>
      <c r="L33" s="23"/>
      <c r="M33" s="23"/>
      <c r="N33" s="23"/>
      <c r="O33" s="23"/>
      <c r="P33" s="23"/>
      <c r="Q33" s="23"/>
      <c r="R33" s="23"/>
      <c r="S33" s="23"/>
      <c r="T33" s="23"/>
      <c r="U33" s="23"/>
      <c r="V33" s="23"/>
    </row>
    <row r="34" spans="1:22" ht="15.75" customHeight="1">
      <c r="A34" s="23"/>
      <c r="B34" s="23"/>
      <c r="C34" s="23"/>
      <c r="D34" s="23"/>
      <c r="E34" s="23"/>
      <c r="F34" s="23"/>
      <c r="G34" s="23"/>
      <c r="H34" s="23"/>
      <c r="I34" s="23"/>
      <c r="J34" s="23"/>
      <c r="K34" s="23"/>
      <c r="L34" s="23"/>
      <c r="M34" s="23"/>
      <c r="N34" s="23"/>
      <c r="O34" s="23"/>
      <c r="P34" s="23"/>
      <c r="Q34" s="23"/>
      <c r="R34" s="23"/>
      <c r="S34" s="23"/>
      <c r="T34" s="23"/>
      <c r="U34" s="23"/>
      <c r="V34" s="23"/>
    </row>
    <row r="35" spans="1:22" ht="15.75" customHeight="1">
      <c r="A35" s="23"/>
      <c r="B35" s="23"/>
      <c r="C35" s="23"/>
      <c r="D35" s="23"/>
      <c r="E35" s="23"/>
      <c r="F35" s="23"/>
      <c r="G35" s="23"/>
      <c r="H35" s="23"/>
      <c r="I35" s="23"/>
      <c r="J35" s="23"/>
      <c r="K35" s="23"/>
      <c r="L35" s="23"/>
      <c r="M35" s="23"/>
      <c r="N35" s="23"/>
      <c r="O35" s="23"/>
      <c r="P35" s="23"/>
      <c r="Q35" s="23"/>
      <c r="R35" s="23"/>
      <c r="S35" s="23"/>
      <c r="T35" s="23"/>
      <c r="U35" s="23"/>
      <c r="V35" s="23"/>
    </row>
    <row r="36" spans="1:22" ht="15.75" customHeight="1">
      <c r="A36" s="23"/>
      <c r="B36" s="23"/>
      <c r="C36" s="23"/>
      <c r="D36" s="23"/>
      <c r="E36" s="23"/>
      <c r="F36" s="23"/>
      <c r="G36" s="23"/>
      <c r="H36" s="23"/>
      <c r="I36" s="23"/>
      <c r="J36" s="23"/>
      <c r="K36" s="23"/>
      <c r="L36" s="23"/>
      <c r="M36" s="23"/>
      <c r="N36" s="23"/>
      <c r="O36" s="23"/>
      <c r="P36" s="23"/>
      <c r="Q36" s="23"/>
      <c r="R36" s="23"/>
      <c r="S36" s="23"/>
      <c r="T36" s="23"/>
      <c r="U36" s="23"/>
      <c r="V36" s="23"/>
    </row>
    <row r="37" spans="1:22" ht="15.75" customHeight="1">
      <c r="A37" s="23"/>
      <c r="B37" s="23"/>
      <c r="C37" s="23"/>
      <c r="D37" s="23"/>
      <c r="E37" s="23"/>
      <c r="F37" s="23"/>
      <c r="G37" s="23"/>
      <c r="H37" s="23"/>
      <c r="I37" s="23"/>
      <c r="J37" s="23"/>
      <c r="K37" s="23"/>
      <c r="L37" s="23"/>
      <c r="M37" s="23"/>
      <c r="N37" s="23"/>
      <c r="O37" s="23"/>
      <c r="P37" s="23"/>
      <c r="Q37" s="23"/>
      <c r="R37" s="23"/>
      <c r="S37" s="23"/>
      <c r="T37" s="23"/>
      <c r="U37" s="23"/>
      <c r="V37" s="23"/>
    </row>
    <row r="38" spans="1:22" ht="15.75" customHeight="1">
      <c r="A38" s="23"/>
      <c r="B38" s="23"/>
      <c r="C38" s="23"/>
      <c r="D38" s="23"/>
      <c r="E38" s="23"/>
      <c r="F38" s="23"/>
      <c r="G38" s="23"/>
      <c r="H38" s="23"/>
      <c r="I38" s="23"/>
      <c r="J38" s="23"/>
      <c r="K38" s="23"/>
      <c r="L38" s="23"/>
      <c r="M38" s="23"/>
      <c r="N38" s="23"/>
      <c r="O38" s="23"/>
      <c r="P38" s="23"/>
      <c r="Q38" s="23"/>
      <c r="R38" s="23"/>
      <c r="S38" s="23"/>
      <c r="T38" s="23"/>
      <c r="U38" s="23"/>
      <c r="V38" s="23"/>
    </row>
    <row r="39" spans="1:22" ht="15.75" customHeight="1">
      <c r="A39" s="23"/>
      <c r="B39" s="23"/>
      <c r="C39" s="23"/>
      <c r="D39" s="23"/>
      <c r="E39" s="23"/>
      <c r="F39" s="23"/>
      <c r="G39" s="23"/>
      <c r="H39" s="23"/>
      <c r="I39" s="23"/>
      <c r="J39" s="23"/>
      <c r="K39" s="23"/>
      <c r="L39" s="23"/>
      <c r="M39" s="23"/>
      <c r="N39" s="23"/>
      <c r="O39" s="23"/>
      <c r="P39" s="23"/>
      <c r="Q39" s="23"/>
      <c r="R39" s="23"/>
      <c r="S39" s="23"/>
      <c r="T39" s="23"/>
      <c r="U39" s="23"/>
      <c r="V39" s="23"/>
    </row>
    <row r="40" spans="1:22" ht="15.75" customHeight="1">
      <c r="A40" s="23"/>
      <c r="B40" s="23"/>
      <c r="C40" s="23"/>
      <c r="D40" s="23"/>
      <c r="E40" s="23"/>
      <c r="F40" s="23"/>
      <c r="G40" s="23"/>
      <c r="H40" s="23"/>
      <c r="I40" s="23"/>
      <c r="J40" s="23"/>
      <c r="K40" s="23"/>
      <c r="L40" s="23"/>
      <c r="M40" s="23"/>
      <c r="N40" s="23"/>
      <c r="O40" s="23"/>
      <c r="P40" s="23"/>
      <c r="Q40" s="23"/>
      <c r="R40" s="23"/>
      <c r="S40" s="23"/>
      <c r="T40" s="23"/>
      <c r="U40" s="23"/>
      <c r="V40" s="23"/>
    </row>
    <row r="41" spans="1:22" ht="15.75" customHeight="1">
      <c r="A41" s="23"/>
      <c r="B41" s="23"/>
      <c r="C41" s="23"/>
      <c r="D41" s="23"/>
      <c r="E41" s="23"/>
      <c r="F41" s="23"/>
      <c r="G41" s="23"/>
      <c r="H41" s="23"/>
      <c r="I41" s="23"/>
      <c r="J41" s="23"/>
      <c r="K41" s="23"/>
      <c r="L41" s="23"/>
      <c r="M41" s="23"/>
      <c r="N41" s="23"/>
      <c r="O41" s="23"/>
      <c r="P41" s="23"/>
      <c r="Q41" s="23"/>
      <c r="R41" s="23"/>
      <c r="S41" s="23"/>
      <c r="T41" s="23"/>
      <c r="U41" s="23"/>
      <c r="V41" s="23"/>
    </row>
    <row r="42" spans="1:22" ht="15.75" customHeight="1">
      <c r="A42" s="23"/>
      <c r="B42" s="23"/>
      <c r="C42" s="23"/>
      <c r="D42" s="23"/>
      <c r="E42" s="23"/>
      <c r="F42" s="23"/>
      <c r="G42" s="23"/>
      <c r="H42" s="23"/>
      <c r="I42" s="23"/>
      <c r="J42" s="23"/>
      <c r="K42" s="23"/>
      <c r="L42" s="23"/>
      <c r="M42" s="23"/>
      <c r="N42" s="23"/>
      <c r="O42" s="23"/>
      <c r="P42" s="23"/>
      <c r="Q42" s="23"/>
      <c r="R42" s="23"/>
      <c r="S42" s="23"/>
      <c r="T42" s="23"/>
      <c r="U42" s="23"/>
      <c r="V42" s="23"/>
    </row>
    <row r="43" spans="1:22" ht="15.75" customHeight="1">
      <c r="A43" s="23"/>
      <c r="B43" s="23"/>
      <c r="C43" s="23"/>
      <c r="D43" s="23"/>
      <c r="E43" s="23"/>
      <c r="F43" s="23"/>
      <c r="G43" s="23"/>
      <c r="H43" s="23"/>
      <c r="I43" s="23"/>
      <c r="J43" s="23"/>
      <c r="K43" s="23"/>
      <c r="L43" s="23"/>
      <c r="M43" s="23"/>
      <c r="N43" s="23"/>
      <c r="O43" s="23"/>
      <c r="P43" s="23"/>
      <c r="Q43" s="23"/>
      <c r="R43" s="23"/>
      <c r="S43" s="23"/>
      <c r="T43" s="23"/>
      <c r="U43" s="23"/>
      <c r="V43" s="23"/>
    </row>
    <row r="44" spans="1:22" ht="15.75" customHeight="1">
      <c r="A44" s="23"/>
      <c r="B44" s="23"/>
      <c r="C44" s="23"/>
      <c r="D44" s="23"/>
      <c r="E44" s="23"/>
      <c r="F44" s="23"/>
      <c r="G44" s="23"/>
      <c r="H44" s="23"/>
      <c r="I44" s="23"/>
      <c r="J44" s="23"/>
      <c r="K44" s="23"/>
      <c r="L44" s="23"/>
      <c r="M44" s="23"/>
      <c r="N44" s="23"/>
      <c r="O44" s="23"/>
      <c r="P44" s="23"/>
      <c r="Q44" s="23"/>
      <c r="R44" s="23"/>
      <c r="S44" s="23"/>
      <c r="T44" s="23"/>
      <c r="U44" s="23"/>
      <c r="V44" s="23"/>
    </row>
    <row r="45" spans="1:22" ht="15.75" customHeight="1">
      <c r="A45" s="23"/>
      <c r="B45" s="23"/>
      <c r="C45" s="23"/>
      <c r="D45" s="23"/>
      <c r="E45" s="23"/>
      <c r="F45" s="23"/>
      <c r="G45" s="23"/>
      <c r="H45" s="23"/>
      <c r="I45" s="23"/>
      <c r="J45" s="23"/>
      <c r="K45" s="23"/>
      <c r="L45" s="23"/>
      <c r="M45" s="23"/>
      <c r="N45" s="23"/>
      <c r="O45" s="23"/>
      <c r="P45" s="23"/>
      <c r="Q45" s="23"/>
      <c r="R45" s="23"/>
      <c r="S45" s="23"/>
      <c r="T45" s="23"/>
      <c r="U45" s="23"/>
      <c r="V45" s="23"/>
    </row>
    <row r="46" spans="1:22" ht="15.75" customHeight="1">
      <c r="A46" s="23"/>
      <c r="B46" s="23"/>
      <c r="C46" s="23"/>
      <c r="D46" s="23"/>
      <c r="E46" s="23"/>
      <c r="F46" s="23"/>
      <c r="G46" s="23"/>
      <c r="H46" s="23"/>
      <c r="I46" s="23"/>
      <c r="J46" s="23"/>
      <c r="K46" s="23"/>
      <c r="L46" s="23"/>
      <c r="M46" s="23"/>
      <c r="N46" s="23"/>
      <c r="O46" s="23"/>
      <c r="P46" s="23"/>
      <c r="Q46" s="23"/>
      <c r="R46" s="23"/>
      <c r="S46" s="23"/>
      <c r="T46" s="23"/>
      <c r="U46" s="23"/>
      <c r="V46" s="23"/>
    </row>
    <row r="47" spans="1:22" ht="15.75" customHeight="1">
      <c r="A47" s="23"/>
      <c r="B47" s="23"/>
      <c r="C47" s="23"/>
      <c r="D47" s="23"/>
      <c r="E47" s="23"/>
      <c r="F47" s="23"/>
      <c r="G47" s="23"/>
      <c r="H47" s="23"/>
      <c r="I47" s="23"/>
      <c r="J47" s="23"/>
      <c r="K47" s="23"/>
      <c r="L47" s="23"/>
      <c r="M47" s="23"/>
      <c r="N47" s="23"/>
      <c r="O47" s="23"/>
      <c r="P47" s="23"/>
      <c r="Q47" s="23"/>
      <c r="R47" s="23"/>
      <c r="S47" s="23"/>
      <c r="T47" s="23"/>
      <c r="U47" s="23"/>
      <c r="V47" s="23"/>
    </row>
    <row r="48" spans="1:22" ht="15.75" customHeight="1">
      <c r="A48" s="23"/>
      <c r="B48" s="23"/>
      <c r="C48" s="23"/>
      <c r="D48" s="23"/>
      <c r="E48" s="23"/>
      <c r="F48" s="23"/>
      <c r="G48" s="23"/>
      <c r="H48" s="23"/>
      <c r="I48" s="23"/>
      <c r="J48" s="23"/>
      <c r="K48" s="23"/>
      <c r="L48" s="23"/>
      <c r="M48" s="23"/>
      <c r="N48" s="23"/>
      <c r="O48" s="23"/>
      <c r="P48" s="23"/>
      <c r="Q48" s="23"/>
      <c r="R48" s="23"/>
      <c r="S48" s="23"/>
      <c r="T48" s="23"/>
      <c r="U48" s="23"/>
      <c r="V48" s="23"/>
    </row>
    <row r="49" spans="1:22" ht="15.75" customHeight="1">
      <c r="A49" s="23"/>
      <c r="B49" s="23"/>
      <c r="C49" s="23"/>
      <c r="D49" s="23"/>
      <c r="E49" s="23"/>
      <c r="F49" s="23"/>
      <c r="G49" s="23"/>
      <c r="H49" s="23"/>
      <c r="I49" s="23"/>
      <c r="J49" s="23"/>
      <c r="K49" s="23"/>
      <c r="L49" s="23"/>
      <c r="M49" s="23"/>
      <c r="N49" s="23"/>
      <c r="O49" s="23"/>
      <c r="P49" s="23"/>
      <c r="Q49" s="23"/>
      <c r="R49" s="23"/>
      <c r="S49" s="23"/>
      <c r="T49" s="23"/>
      <c r="U49" s="23"/>
      <c r="V49" s="23"/>
    </row>
    <row r="50" spans="1:22" ht="15.75" customHeight="1">
      <c r="A50" s="23"/>
      <c r="B50" s="23"/>
      <c r="C50" s="23"/>
      <c r="D50" s="23"/>
      <c r="E50" s="23"/>
      <c r="F50" s="23"/>
      <c r="G50" s="23"/>
      <c r="H50" s="23"/>
      <c r="I50" s="23"/>
      <c r="J50" s="23"/>
      <c r="K50" s="23"/>
      <c r="L50" s="23"/>
      <c r="M50" s="23"/>
      <c r="N50" s="23"/>
      <c r="O50" s="23"/>
      <c r="P50" s="23"/>
      <c r="Q50" s="23"/>
      <c r="R50" s="23"/>
      <c r="S50" s="23"/>
      <c r="T50" s="23"/>
      <c r="U50" s="23"/>
      <c r="V50" s="23"/>
    </row>
    <row r="51" spans="1:22" ht="15.75" customHeight="1">
      <c r="A51" s="23"/>
      <c r="B51" s="23"/>
      <c r="C51" s="23"/>
      <c r="D51" s="23"/>
      <c r="E51" s="23"/>
      <c r="F51" s="23"/>
      <c r="G51" s="23"/>
      <c r="H51" s="23"/>
      <c r="I51" s="23"/>
      <c r="J51" s="23"/>
      <c r="K51" s="23"/>
      <c r="L51" s="23"/>
      <c r="M51" s="23"/>
      <c r="N51" s="23"/>
      <c r="O51" s="23"/>
      <c r="P51" s="23"/>
      <c r="Q51" s="23"/>
      <c r="R51" s="23"/>
      <c r="S51" s="23"/>
      <c r="T51" s="23"/>
      <c r="U51" s="23"/>
      <c r="V51" s="23"/>
    </row>
    <row r="52" spans="1:22" ht="15.75" customHeight="1">
      <c r="A52" s="23"/>
      <c r="B52" s="23"/>
      <c r="C52" s="23"/>
      <c r="D52" s="23"/>
      <c r="E52" s="23"/>
      <c r="F52" s="23"/>
      <c r="G52" s="23"/>
      <c r="H52" s="23"/>
      <c r="I52" s="23"/>
      <c r="J52" s="23"/>
      <c r="K52" s="23"/>
      <c r="L52" s="23"/>
      <c r="M52" s="23"/>
      <c r="N52" s="23"/>
      <c r="O52" s="23"/>
      <c r="P52" s="23"/>
      <c r="Q52" s="23"/>
      <c r="R52" s="23"/>
      <c r="S52" s="23"/>
      <c r="T52" s="23"/>
      <c r="U52" s="23"/>
      <c r="V52" s="23"/>
    </row>
    <row r="53" spans="1:22" ht="15.75" customHeight="1">
      <c r="A53" s="23"/>
      <c r="B53" s="23"/>
      <c r="C53" s="23"/>
      <c r="D53" s="23"/>
      <c r="E53" s="23"/>
      <c r="F53" s="23"/>
      <c r="G53" s="23"/>
      <c r="H53" s="23"/>
      <c r="I53" s="23"/>
      <c r="J53" s="23"/>
      <c r="K53" s="23"/>
      <c r="L53" s="23"/>
      <c r="M53" s="23"/>
      <c r="N53" s="23"/>
      <c r="O53" s="23"/>
      <c r="P53" s="23"/>
      <c r="Q53" s="23"/>
      <c r="R53" s="23"/>
      <c r="S53" s="23"/>
      <c r="T53" s="23"/>
      <c r="U53" s="23"/>
      <c r="V53" s="23"/>
    </row>
    <row r="54" spans="1:22" ht="15.75" customHeight="1">
      <c r="A54" s="23"/>
      <c r="B54" s="23"/>
      <c r="C54" s="23"/>
      <c r="D54" s="23"/>
      <c r="E54" s="23"/>
      <c r="F54" s="23"/>
      <c r="G54" s="23"/>
      <c r="H54" s="23"/>
      <c r="I54" s="23"/>
      <c r="J54" s="23"/>
      <c r="K54" s="23"/>
      <c r="L54" s="23"/>
      <c r="M54" s="23"/>
      <c r="N54" s="23"/>
      <c r="O54" s="23"/>
      <c r="P54" s="23"/>
      <c r="Q54" s="23"/>
      <c r="R54" s="23"/>
      <c r="S54" s="23"/>
      <c r="T54" s="23"/>
      <c r="U54" s="23"/>
      <c r="V54" s="23"/>
    </row>
    <row r="55" spans="1:22" ht="15.75" customHeight="1">
      <c r="A55" s="23"/>
      <c r="B55" s="23"/>
      <c r="C55" s="23"/>
      <c r="D55" s="23"/>
      <c r="E55" s="23"/>
      <c r="F55" s="23"/>
      <c r="G55" s="23"/>
      <c r="H55" s="23"/>
      <c r="I55" s="23"/>
      <c r="J55" s="23"/>
      <c r="K55" s="23"/>
      <c r="L55" s="23"/>
      <c r="M55" s="23"/>
      <c r="N55" s="23"/>
      <c r="O55" s="23"/>
      <c r="P55" s="23"/>
      <c r="Q55" s="23"/>
      <c r="R55" s="23"/>
      <c r="S55" s="23"/>
      <c r="T55" s="23"/>
      <c r="U55" s="23"/>
      <c r="V55" s="23"/>
    </row>
    <row r="56" spans="1:22" ht="15.75" customHeight="1">
      <c r="A56" s="23"/>
      <c r="B56" s="23"/>
      <c r="C56" s="23"/>
      <c r="D56" s="23"/>
      <c r="E56" s="23"/>
      <c r="F56" s="23"/>
      <c r="G56" s="23"/>
      <c r="H56" s="23"/>
      <c r="I56" s="23"/>
      <c r="J56" s="23"/>
      <c r="K56" s="23"/>
      <c r="L56" s="23"/>
      <c r="M56" s="23"/>
      <c r="N56" s="23"/>
      <c r="O56" s="23"/>
      <c r="P56" s="23"/>
      <c r="Q56" s="23"/>
      <c r="R56" s="23"/>
      <c r="S56" s="23"/>
      <c r="T56" s="23"/>
      <c r="U56" s="23"/>
      <c r="V56" s="23"/>
    </row>
    <row r="57" spans="1:22" ht="15.75" customHeight="1">
      <c r="A57" s="23"/>
      <c r="B57" s="23"/>
      <c r="C57" s="23"/>
      <c r="D57" s="23"/>
      <c r="E57" s="23"/>
      <c r="F57" s="23"/>
      <c r="G57" s="23"/>
      <c r="H57" s="23"/>
      <c r="I57" s="23"/>
      <c r="J57" s="23"/>
      <c r="K57" s="23"/>
      <c r="L57" s="23"/>
      <c r="M57" s="23"/>
      <c r="N57" s="23"/>
      <c r="O57" s="23"/>
      <c r="P57" s="23"/>
      <c r="Q57" s="23"/>
      <c r="R57" s="23"/>
      <c r="S57" s="23"/>
      <c r="T57" s="23"/>
      <c r="U57" s="23"/>
      <c r="V57" s="23"/>
    </row>
    <row r="58" spans="1:22" ht="15.75" customHeight="1">
      <c r="A58" s="23"/>
      <c r="B58" s="23"/>
      <c r="C58" s="23"/>
      <c r="D58" s="23"/>
      <c r="E58" s="23"/>
      <c r="F58" s="23"/>
      <c r="G58" s="23"/>
      <c r="H58" s="23"/>
      <c r="I58" s="23"/>
      <c r="J58" s="23"/>
      <c r="K58" s="23"/>
      <c r="L58" s="23"/>
      <c r="M58" s="23"/>
      <c r="N58" s="23"/>
      <c r="O58" s="23"/>
      <c r="P58" s="23"/>
      <c r="Q58" s="23"/>
      <c r="R58" s="23"/>
      <c r="S58" s="23"/>
      <c r="T58" s="23"/>
      <c r="U58" s="23"/>
      <c r="V58" s="23"/>
    </row>
    <row r="59" spans="1:22" ht="15.75" customHeight="1">
      <c r="A59" s="23"/>
      <c r="B59" s="23"/>
      <c r="C59" s="23"/>
      <c r="D59" s="23"/>
      <c r="E59" s="23"/>
      <c r="F59" s="23"/>
      <c r="G59" s="23"/>
      <c r="H59" s="23"/>
      <c r="I59" s="23"/>
      <c r="J59" s="23"/>
      <c r="K59" s="23"/>
      <c r="L59" s="23"/>
      <c r="M59" s="23"/>
      <c r="N59" s="23"/>
      <c r="O59" s="23"/>
      <c r="P59" s="23"/>
      <c r="Q59" s="23"/>
      <c r="R59" s="23"/>
      <c r="S59" s="23"/>
      <c r="T59" s="23"/>
      <c r="U59" s="23"/>
      <c r="V59" s="23"/>
    </row>
    <row r="60" spans="1:22" ht="15.75" customHeight="1">
      <c r="A60" s="23"/>
      <c r="B60" s="23"/>
      <c r="C60" s="23"/>
      <c r="D60" s="23"/>
      <c r="E60" s="23"/>
      <c r="F60" s="23"/>
      <c r="G60" s="23"/>
      <c r="H60" s="23"/>
      <c r="I60" s="23"/>
      <c r="J60" s="23"/>
      <c r="K60" s="23"/>
      <c r="L60" s="23"/>
      <c r="M60" s="23"/>
      <c r="N60" s="23"/>
      <c r="O60" s="23"/>
      <c r="P60" s="23"/>
      <c r="Q60" s="23"/>
      <c r="R60" s="23"/>
      <c r="S60" s="23"/>
      <c r="T60" s="23"/>
      <c r="U60" s="23"/>
      <c r="V60" s="23"/>
    </row>
    <row r="61" spans="1:22" ht="15.75" customHeight="1">
      <c r="A61" s="23"/>
      <c r="B61" s="23"/>
      <c r="C61" s="23"/>
      <c r="D61" s="23"/>
      <c r="E61" s="23"/>
      <c r="F61" s="23"/>
      <c r="G61" s="23"/>
      <c r="H61" s="23"/>
      <c r="I61" s="23"/>
      <c r="J61" s="23"/>
      <c r="K61" s="23"/>
      <c r="L61" s="23"/>
      <c r="M61" s="23"/>
      <c r="N61" s="23"/>
      <c r="O61" s="23"/>
      <c r="P61" s="23"/>
      <c r="Q61" s="23"/>
      <c r="R61" s="23"/>
      <c r="S61" s="23"/>
      <c r="T61" s="23"/>
      <c r="U61" s="23"/>
      <c r="V61" s="23"/>
    </row>
    <row r="62" spans="1:22" ht="15.75" customHeight="1">
      <c r="A62" s="23"/>
      <c r="B62" s="23"/>
      <c r="C62" s="23"/>
      <c r="D62" s="23"/>
      <c r="E62" s="23"/>
      <c r="F62" s="23"/>
      <c r="G62" s="23"/>
      <c r="H62" s="23"/>
      <c r="I62" s="23"/>
      <c r="J62" s="23"/>
      <c r="K62" s="23"/>
      <c r="L62" s="23"/>
      <c r="M62" s="23"/>
      <c r="N62" s="23"/>
      <c r="O62" s="23"/>
      <c r="P62" s="23"/>
      <c r="Q62" s="23"/>
      <c r="R62" s="23"/>
      <c r="S62" s="23"/>
      <c r="T62" s="23"/>
      <c r="U62" s="23"/>
      <c r="V62" s="23"/>
    </row>
    <row r="63" spans="1:22" ht="15.75" customHeight="1">
      <c r="A63" s="23"/>
      <c r="B63" s="23"/>
      <c r="C63" s="23"/>
      <c r="D63" s="23"/>
      <c r="E63" s="23"/>
      <c r="F63" s="23"/>
      <c r="G63" s="23"/>
      <c r="H63" s="23"/>
      <c r="I63" s="23"/>
      <c r="J63" s="23"/>
      <c r="K63" s="23"/>
      <c r="L63" s="23"/>
      <c r="M63" s="23"/>
      <c r="N63" s="23"/>
      <c r="O63" s="23"/>
      <c r="P63" s="23"/>
      <c r="Q63" s="23"/>
      <c r="R63" s="23"/>
      <c r="S63" s="23"/>
      <c r="T63" s="23"/>
      <c r="U63" s="23"/>
      <c r="V63" s="23"/>
    </row>
    <row r="64" spans="1:22" ht="15.75" customHeight="1">
      <c r="A64" s="23"/>
      <c r="B64" s="23"/>
      <c r="C64" s="23"/>
      <c r="D64" s="23"/>
      <c r="E64" s="23"/>
      <c r="F64" s="23"/>
      <c r="G64" s="23"/>
      <c r="H64" s="23"/>
      <c r="I64" s="23"/>
      <c r="J64" s="23"/>
      <c r="K64" s="23"/>
      <c r="L64" s="23"/>
      <c r="M64" s="23"/>
      <c r="N64" s="23"/>
      <c r="O64" s="23"/>
      <c r="P64" s="23"/>
      <c r="Q64" s="23"/>
      <c r="R64" s="23"/>
      <c r="S64" s="23"/>
      <c r="T64" s="23"/>
      <c r="U64" s="23"/>
      <c r="V64" s="23"/>
    </row>
    <row r="65" spans="1:22" ht="15.75" customHeight="1">
      <c r="A65" s="23"/>
      <c r="B65" s="23"/>
      <c r="C65" s="23"/>
      <c r="D65" s="23"/>
      <c r="E65" s="23"/>
      <c r="F65" s="23"/>
      <c r="G65" s="23"/>
      <c r="H65" s="23"/>
      <c r="I65" s="23"/>
      <c r="J65" s="23"/>
      <c r="K65" s="23"/>
      <c r="L65" s="23"/>
      <c r="M65" s="23"/>
      <c r="N65" s="23"/>
      <c r="O65" s="23"/>
      <c r="P65" s="23"/>
      <c r="Q65" s="23"/>
      <c r="R65" s="23"/>
      <c r="S65" s="23"/>
      <c r="T65" s="23"/>
      <c r="U65" s="23"/>
      <c r="V65" s="23"/>
    </row>
    <row r="66" spans="1:22" ht="15.75" customHeight="1">
      <c r="A66" s="23"/>
      <c r="B66" s="23"/>
      <c r="C66" s="23"/>
      <c r="D66" s="23"/>
      <c r="E66" s="23"/>
      <c r="F66" s="23"/>
      <c r="G66" s="23"/>
      <c r="H66" s="23"/>
      <c r="I66" s="23"/>
      <c r="J66" s="23"/>
      <c r="K66" s="23"/>
      <c r="L66" s="23"/>
      <c r="M66" s="23"/>
      <c r="N66" s="23"/>
      <c r="O66" s="23"/>
      <c r="P66" s="23"/>
      <c r="Q66" s="23"/>
      <c r="R66" s="23"/>
      <c r="S66" s="23"/>
      <c r="T66" s="23"/>
      <c r="U66" s="23"/>
      <c r="V66" s="23"/>
    </row>
    <row r="67" spans="1:22" ht="15.75" customHeight="1">
      <c r="A67" s="23"/>
      <c r="B67" s="23"/>
      <c r="C67" s="23"/>
      <c r="D67" s="23"/>
      <c r="E67" s="23"/>
      <c r="F67" s="23"/>
      <c r="G67" s="23"/>
      <c r="H67" s="23"/>
      <c r="I67" s="23"/>
      <c r="J67" s="23"/>
      <c r="K67" s="23"/>
      <c r="L67" s="23"/>
      <c r="M67" s="23"/>
      <c r="N67" s="23"/>
      <c r="O67" s="23"/>
      <c r="P67" s="23"/>
      <c r="Q67" s="23"/>
      <c r="R67" s="23"/>
      <c r="S67" s="23"/>
      <c r="T67" s="23"/>
      <c r="U67" s="23"/>
      <c r="V67" s="23"/>
    </row>
    <row r="68" spans="1:22" ht="15.75" customHeight="1">
      <c r="A68" s="23"/>
      <c r="B68" s="23"/>
      <c r="C68" s="23"/>
      <c r="D68" s="23"/>
      <c r="E68" s="23"/>
      <c r="F68" s="23"/>
      <c r="G68" s="23"/>
      <c r="H68" s="23"/>
      <c r="I68" s="23"/>
      <c r="J68" s="23"/>
      <c r="K68" s="23"/>
      <c r="L68" s="23"/>
      <c r="M68" s="23"/>
      <c r="N68" s="23"/>
      <c r="O68" s="23"/>
      <c r="P68" s="23"/>
      <c r="Q68" s="23"/>
      <c r="R68" s="23"/>
      <c r="S68" s="23"/>
      <c r="T68" s="23"/>
      <c r="U68" s="23"/>
      <c r="V68" s="23"/>
    </row>
    <row r="69" spans="1:22" ht="15.75" customHeight="1">
      <c r="A69" s="23"/>
      <c r="B69" s="23"/>
      <c r="C69" s="23"/>
      <c r="D69" s="23"/>
      <c r="E69" s="23"/>
      <c r="F69" s="23"/>
      <c r="G69" s="23"/>
      <c r="H69" s="23"/>
      <c r="I69" s="23"/>
      <c r="J69" s="23"/>
      <c r="K69" s="23"/>
      <c r="L69" s="23"/>
      <c r="M69" s="23"/>
      <c r="N69" s="23"/>
      <c r="O69" s="23"/>
      <c r="P69" s="23"/>
      <c r="Q69" s="23"/>
      <c r="R69" s="23"/>
      <c r="S69" s="23"/>
      <c r="T69" s="23"/>
      <c r="U69" s="23"/>
      <c r="V69" s="23"/>
    </row>
    <row r="70" spans="1:22" ht="15.75" customHeight="1">
      <c r="A70" s="23"/>
      <c r="B70" s="23"/>
      <c r="C70" s="23"/>
      <c r="D70" s="23"/>
      <c r="E70" s="23"/>
      <c r="F70" s="23"/>
      <c r="G70" s="23"/>
      <c r="H70" s="23"/>
      <c r="I70" s="23"/>
      <c r="J70" s="23"/>
      <c r="K70" s="23"/>
      <c r="L70" s="23"/>
      <c r="M70" s="23"/>
      <c r="N70" s="23"/>
      <c r="O70" s="23"/>
      <c r="P70" s="23"/>
      <c r="Q70" s="23"/>
      <c r="R70" s="23"/>
      <c r="S70" s="23"/>
      <c r="T70" s="23"/>
      <c r="U70" s="23"/>
      <c r="V70" s="23"/>
    </row>
    <row r="71" spans="1:22" ht="15.75" customHeight="1">
      <c r="A71" s="23"/>
      <c r="B71" s="23"/>
      <c r="C71" s="23"/>
      <c r="D71" s="23"/>
      <c r="E71" s="23"/>
      <c r="F71" s="23"/>
      <c r="G71" s="23"/>
      <c r="H71" s="23"/>
      <c r="I71" s="23"/>
      <c r="J71" s="23"/>
      <c r="K71" s="23"/>
      <c r="L71" s="23"/>
      <c r="M71" s="23"/>
      <c r="N71" s="23"/>
      <c r="O71" s="23"/>
      <c r="P71" s="23"/>
      <c r="Q71" s="23"/>
      <c r="R71" s="23"/>
      <c r="S71" s="23"/>
      <c r="T71" s="23"/>
      <c r="U71" s="23"/>
      <c r="V71" s="23"/>
    </row>
    <row r="72" spans="1:22" ht="15.75" customHeight="1">
      <c r="A72" s="23"/>
      <c r="B72" s="23"/>
      <c r="C72" s="23"/>
      <c r="D72" s="23"/>
      <c r="E72" s="23"/>
      <c r="F72" s="23"/>
      <c r="G72" s="23"/>
      <c r="H72" s="23"/>
      <c r="I72" s="23"/>
      <c r="J72" s="23"/>
      <c r="K72" s="23"/>
      <c r="L72" s="23"/>
      <c r="M72" s="23"/>
      <c r="N72" s="23"/>
      <c r="O72" s="23"/>
      <c r="P72" s="23"/>
      <c r="Q72" s="23"/>
      <c r="R72" s="23"/>
      <c r="S72" s="23"/>
      <c r="T72" s="23"/>
      <c r="U72" s="23"/>
      <c r="V72" s="23"/>
    </row>
    <row r="73" spans="1:22" ht="15.75" customHeight="1">
      <c r="A73" s="23"/>
      <c r="B73" s="23"/>
      <c r="C73" s="23"/>
      <c r="D73" s="23"/>
      <c r="E73" s="23"/>
      <c r="F73" s="23"/>
      <c r="G73" s="23"/>
      <c r="H73" s="23"/>
      <c r="I73" s="23"/>
      <c r="J73" s="23"/>
      <c r="K73" s="23"/>
      <c r="L73" s="23"/>
      <c r="M73" s="23"/>
      <c r="N73" s="23"/>
      <c r="O73" s="23"/>
      <c r="P73" s="23"/>
      <c r="Q73" s="23"/>
      <c r="R73" s="23"/>
      <c r="S73" s="23"/>
      <c r="T73" s="23"/>
      <c r="U73" s="23"/>
      <c r="V73" s="23"/>
    </row>
    <row r="74" spans="1:22" ht="15.75" customHeight="1">
      <c r="A74" s="23"/>
      <c r="B74" s="23"/>
      <c r="C74" s="23"/>
      <c r="D74" s="23"/>
      <c r="E74" s="23"/>
      <c r="F74" s="23"/>
      <c r="G74" s="23"/>
      <c r="H74" s="23"/>
      <c r="I74" s="23"/>
      <c r="J74" s="23"/>
      <c r="K74" s="23"/>
      <c r="L74" s="23"/>
      <c r="M74" s="23"/>
      <c r="N74" s="23"/>
      <c r="O74" s="23"/>
      <c r="P74" s="23"/>
      <c r="Q74" s="23"/>
      <c r="R74" s="23"/>
      <c r="S74" s="23"/>
      <c r="T74" s="23"/>
      <c r="U74" s="23"/>
      <c r="V74" s="23"/>
    </row>
    <row r="75" spans="1:22" ht="15.75" customHeight="1">
      <c r="A75" s="23"/>
      <c r="B75" s="23"/>
      <c r="C75" s="23"/>
      <c r="D75" s="23"/>
      <c r="E75" s="23"/>
      <c r="F75" s="23"/>
      <c r="G75" s="23"/>
      <c r="H75" s="23"/>
      <c r="I75" s="23"/>
      <c r="J75" s="23"/>
      <c r="K75" s="23"/>
      <c r="L75" s="23"/>
      <c r="M75" s="23"/>
      <c r="N75" s="23"/>
      <c r="O75" s="23"/>
      <c r="P75" s="23"/>
      <c r="Q75" s="23"/>
      <c r="R75" s="23"/>
      <c r="S75" s="23"/>
      <c r="T75" s="23"/>
      <c r="U75" s="23"/>
      <c r="V75" s="23"/>
    </row>
    <row r="76" spans="1:22" ht="15.75" customHeight="1">
      <c r="A76" s="23"/>
      <c r="B76" s="23"/>
      <c r="C76" s="23"/>
      <c r="D76" s="23"/>
      <c r="E76" s="23"/>
      <c r="F76" s="23"/>
      <c r="G76" s="23"/>
      <c r="H76" s="23"/>
      <c r="I76" s="23"/>
      <c r="J76" s="23"/>
      <c r="K76" s="23"/>
      <c r="L76" s="23"/>
      <c r="M76" s="23"/>
      <c r="N76" s="23"/>
      <c r="O76" s="23"/>
      <c r="P76" s="23"/>
      <c r="Q76" s="23"/>
      <c r="R76" s="23"/>
      <c r="S76" s="23"/>
      <c r="T76" s="23"/>
      <c r="U76" s="23"/>
      <c r="V76" s="23"/>
    </row>
    <row r="77" spans="1:22" ht="15.75" customHeight="1">
      <c r="A77" s="23"/>
      <c r="B77" s="23"/>
      <c r="C77" s="23"/>
      <c r="D77" s="23"/>
      <c r="E77" s="23"/>
      <c r="F77" s="23"/>
      <c r="G77" s="23"/>
      <c r="H77" s="23"/>
      <c r="I77" s="23"/>
      <c r="J77" s="23"/>
      <c r="K77" s="23"/>
      <c r="L77" s="23"/>
      <c r="M77" s="23"/>
      <c r="N77" s="23"/>
      <c r="O77" s="23"/>
      <c r="P77" s="23"/>
      <c r="Q77" s="23"/>
      <c r="R77" s="23"/>
      <c r="S77" s="23"/>
      <c r="T77" s="23"/>
      <c r="U77" s="23"/>
      <c r="V77" s="23"/>
    </row>
    <row r="78" spans="1:22" ht="15.75" customHeight="1">
      <c r="A78" s="23"/>
      <c r="B78" s="23"/>
      <c r="C78" s="23"/>
      <c r="D78" s="23"/>
      <c r="E78" s="23"/>
      <c r="F78" s="23"/>
      <c r="G78" s="23"/>
      <c r="H78" s="23"/>
      <c r="I78" s="23"/>
      <c r="J78" s="23"/>
      <c r="K78" s="23"/>
      <c r="L78" s="23"/>
      <c r="M78" s="23"/>
      <c r="N78" s="23"/>
      <c r="O78" s="23"/>
      <c r="P78" s="23"/>
      <c r="Q78" s="23"/>
      <c r="R78" s="23"/>
      <c r="S78" s="23"/>
      <c r="T78" s="23"/>
      <c r="U78" s="23"/>
      <c r="V78" s="23"/>
    </row>
    <row r="79" spans="1:22" ht="15.75" customHeight="1">
      <c r="A79" s="23"/>
      <c r="B79" s="23"/>
      <c r="C79" s="23"/>
      <c r="D79" s="23"/>
      <c r="E79" s="23"/>
      <c r="F79" s="23"/>
      <c r="G79" s="23"/>
      <c r="H79" s="23"/>
      <c r="I79" s="23"/>
      <c r="J79" s="23"/>
      <c r="K79" s="23"/>
      <c r="L79" s="23"/>
      <c r="M79" s="23"/>
      <c r="N79" s="23"/>
      <c r="O79" s="23"/>
      <c r="P79" s="23"/>
      <c r="Q79" s="23"/>
      <c r="R79" s="23"/>
      <c r="S79" s="23"/>
      <c r="T79" s="23"/>
      <c r="U79" s="23"/>
      <c r="V79" s="23"/>
    </row>
    <row r="80" spans="1:22" ht="15.75" customHeight="1">
      <c r="A80" s="23"/>
      <c r="B80" s="23"/>
      <c r="C80" s="23"/>
      <c r="D80" s="23"/>
      <c r="E80" s="23"/>
      <c r="F80" s="23"/>
      <c r="G80" s="23"/>
      <c r="H80" s="23"/>
      <c r="I80" s="23"/>
      <c r="J80" s="23"/>
      <c r="K80" s="23"/>
      <c r="L80" s="23"/>
      <c r="M80" s="23"/>
      <c r="N80" s="23"/>
      <c r="O80" s="23"/>
      <c r="P80" s="23"/>
      <c r="Q80" s="23"/>
      <c r="R80" s="23"/>
      <c r="S80" s="23"/>
      <c r="T80" s="23"/>
      <c r="U80" s="23"/>
      <c r="V80" s="23"/>
    </row>
    <row r="81" spans="1:22" ht="15.75" customHeight="1">
      <c r="A81" s="23"/>
      <c r="B81" s="23"/>
      <c r="C81" s="23"/>
      <c r="D81" s="23"/>
      <c r="E81" s="23"/>
      <c r="F81" s="23"/>
      <c r="G81" s="23"/>
      <c r="H81" s="23"/>
      <c r="I81" s="23"/>
      <c r="J81" s="23"/>
      <c r="K81" s="23"/>
      <c r="L81" s="23"/>
      <c r="M81" s="23"/>
      <c r="N81" s="23"/>
      <c r="O81" s="23"/>
      <c r="P81" s="23"/>
      <c r="Q81" s="23"/>
      <c r="R81" s="23"/>
      <c r="S81" s="23"/>
      <c r="T81" s="23"/>
      <c r="U81" s="23"/>
      <c r="V81" s="23"/>
    </row>
    <row r="82" spans="1:22" ht="15.75" customHeight="1">
      <c r="A82" s="23"/>
      <c r="B82" s="23"/>
      <c r="C82" s="23"/>
      <c r="D82" s="23"/>
      <c r="E82" s="23"/>
      <c r="F82" s="23"/>
      <c r="G82" s="23"/>
      <c r="H82" s="23"/>
      <c r="I82" s="23"/>
      <c r="J82" s="23"/>
      <c r="K82" s="23"/>
      <c r="L82" s="23"/>
      <c r="M82" s="23"/>
      <c r="N82" s="23"/>
      <c r="O82" s="23"/>
      <c r="P82" s="23"/>
      <c r="Q82" s="23"/>
      <c r="R82" s="23"/>
      <c r="S82" s="23"/>
      <c r="T82" s="23"/>
      <c r="U82" s="23"/>
      <c r="V82" s="23"/>
    </row>
    <row r="83" spans="1:22" ht="15.75" customHeight="1">
      <c r="A83" s="23"/>
      <c r="B83" s="23"/>
      <c r="C83" s="23"/>
      <c r="D83" s="23"/>
      <c r="E83" s="23"/>
      <c r="F83" s="23"/>
      <c r="G83" s="23"/>
      <c r="H83" s="23"/>
      <c r="I83" s="23"/>
      <c r="J83" s="23"/>
      <c r="K83" s="23"/>
      <c r="L83" s="23"/>
      <c r="M83" s="23"/>
      <c r="N83" s="23"/>
      <c r="O83" s="23"/>
      <c r="P83" s="23"/>
      <c r="Q83" s="23"/>
      <c r="R83" s="23"/>
      <c r="S83" s="23"/>
      <c r="T83" s="23"/>
      <c r="U83" s="23"/>
      <c r="V83" s="23"/>
    </row>
    <row r="84" spans="1:22" ht="15.75" customHeight="1">
      <c r="A84" s="23"/>
      <c r="B84" s="23"/>
      <c r="C84" s="23"/>
      <c r="D84" s="23"/>
      <c r="E84" s="23"/>
      <c r="F84" s="23"/>
      <c r="G84" s="23"/>
      <c r="H84" s="23"/>
      <c r="I84" s="23"/>
      <c r="J84" s="23"/>
      <c r="K84" s="23"/>
      <c r="L84" s="23"/>
      <c r="M84" s="23"/>
      <c r="N84" s="23"/>
      <c r="O84" s="23"/>
      <c r="P84" s="23"/>
      <c r="Q84" s="23"/>
      <c r="R84" s="23"/>
      <c r="S84" s="23"/>
      <c r="T84" s="23"/>
      <c r="U84" s="23"/>
      <c r="V84" s="23"/>
    </row>
    <row r="85" spans="1:22" ht="15.75" customHeight="1">
      <c r="A85" s="23"/>
      <c r="B85" s="23"/>
      <c r="C85" s="23"/>
      <c r="D85" s="23"/>
      <c r="E85" s="23"/>
      <c r="F85" s="23"/>
      <c r="G85" s="23"/>
      <c r="H85" s="23"/>
      <c r="I85" s="23"/>
      <c r="J85" s="23"/>
      <c r="K85" s="23"/>
      <c r="L85" s="23"/>
      <c r="M85" s="23"/>
      <c r="N85" s="23"/>
      <c r="O85" s="23"/>
      <c r="P85" s="23"/>
      <c r="Q85" s="23"/>
      <c r="R85" s="23"/>
      <c r="S85" s="23"/>
      <c r="T85" s="23"/>
      <c r="U85" s="23"/>
      <c r="V85" s="23"/>
    </row>
    <row r="86" spans="1:22" ht="15.75" customHeight="1">
      <c r="A86" s="23"/>
      <c r="B86" s="23"/>
      <c r="C86" s="23"/>
      <c r="D86" s="23"/>
      <c r="E86" s="23"/>
      <c r="F86" s="23"/>
      <c r="G86" s="23"/>
      <c r="H86" s="23"/>
      <c r="I86" s="23"/>
      <c r="J86" s="23"/>
      <c r="K86" s="23"/>
      <c r="L86" s="23"/>
      <c r="M86" s="23"/>
      <c r="N86" s="23"/>
      <c r="O86" s="23"/>
      <c r="P86" s="23"/>
      <c r="Q86" s="23"/>
      <c r="R86" s="23"/>
      <c r="S86" s="23"/>
      <c r="T86" s="23"/>
      <c r="U86" s="23"/>
      <c r="V86" s="23"/>
    </row>
    <row r="87" spans="1:22" ht="15.75" customHeight="1">
      <c r="A87" s="23"/>
      <c r="B87" s="23"/>
      <c r="C87" s="23"/>
      <c r="D87" s="23"/>
      <c r="E87" s="23"/>
      <c r="F87" s="23"/>
      <c r="G87" s="23"/>
      <c r="H87" s="23"/>
      <c r="I87" s="23"/>
      <c r="J87" s="23"/>
      <c r="K87" s="23"/>
      <c r="L87" s="23"/>
      <c r="M87" s="23"/>
      <c r="N87" s="23"/>
      <c r="O87" s="23"/>
      <c r="P87" s="23"/>
      <c r="Q87" s="23"/>
      <c r="R87" s="23"/>
      <c r="S87" s="23"/>
      <c r="T87" s="23"/>
      <c r="U87" s="23"/>
      <c r="V87" s="23"/>
    </row>
    <row r="88" spans="1:22" ht="15.75" customHeight="1">
      <c r="A88" s="23"/>
      <c r="B88" s="23"/>
      <c r="C88" s="23"/>
      <c r="D88" s="23"/>
      <c r="E88" s="23"/>
      <c r="F88" s="23"/>
      <c r="G88" s="23"/>
      <c r="H88" s="23"/>
      <c r="I88" s="23"/>
      <c r="J88" s="23"/>
      <c r="K88" s="23"/>
      <c r="L88" s="23"/>
      <c r="M88" s="23"/>
      <c r="N88" s="23"/>
      <c r="O88" s="23"/>
      <c r="P88" s="23"/>
      <c r="Q88" s="23"/>
      <c r="R88" s="23"/>
      <c r="S88" s="23"/>
      <c r="T88" s="23"/>
      <c r="U88" s="23"/>
      <c r="V88" s="23"/>
    </row>
    <row r="89" spans="1:22" ht="15.75" customHeight="1">
      <c r="A89" s="23"/>
      <c r="B89" s="23"/>
      <c r="C89" s="23"/>
      <c r="D89" s="23"/>
      <c r="E89" s="23"/>
      <c r="F89" s="23"/>
      <c r="G89" s="23"/>
      <c r="H89" s="23"/>
      <c r="I89" s="23"/>
      <c r="J89" s="23"/>
      <c r="K89" s="23"/>
      <c r="L89" s="23"/>
      <c r="M89" s="23"/>
      <c r="N89" s="23"/>
      <c r="O89" s="23"/>
      <c r="P89" s="23"/>
      <c r="Q89" s="23"/>
      <c r="R89" s="23"/>
      <c r="S89" s="23"/>
      <c r="T89" s="23"/>
      <c r="U89" s="23"/>
      <c r="V89" s="23"/>
    </row>
    <row r="90" spans="1:22" ht="15.75" customHeight="1">
      <c r="A90" s="23"/>
      <c r="B90" s="23"/>
      <c r="C90" s="23"/>
      <c r="D90" s="23"/>
      <c r="E90" s="23"/>
      <c r="F90" s="23"/>
      <c r="G90" s="23"/>
      <c r="H90" s="23"/>
      <c r="I90" s="23"/>
      <c r="J90" s="23"/>
      <c r="K90" s="23"/>
      <c r="L90" s="23"/>
      <c r="M90" s="23"/>
      <c r="N90" s="23"/>
      <c r="O90" s="23"/>
      <c r="P90" s="23"/>
      <c r="Q90" s="23"/>
      <c r="R90" s="23"/>
      <c r="S90" s="23"/>
      <c r="T90" s="23"/>
      <c r="U90" s="23"/>
      <c r="V90" s="23"/>
    </row>
    <row r="91" spans="1:22" ht="15.75" customHeight="1">
      <c r="A91" s="23"/>
      <c r="B91" s="23"/>
      <c r="C91" s="23"/>
      <c r="D91" s="23"/>
      <c r="E91" s="23"/>
      <c r="F91" s="23"/>
      <c r="G91" s="23"/>
      <c r="H91" s="23"/>
      <c r="I91" s="23"/>
      <c r="J91" s="23"/>
      <c r="K91" s="23"/>
      <c r="L91" s="23"/>
      <c r="M91" s="23"/>
      <c r="N91" s="23"/>
      <c r="O91" s="23"/>
      <c r="P91" s="23"/>
      <c r="Q91" s="23"/>
      <c r="R91" s="23"/>
      <c r="S91" s="23"/>
      <c r="T91" s="23"/>
      <c r="U91" s="23"/>
      <c r="V91" s="23"/>
    </row>
    <row r="92" spans="1:22" ht="15.75" customHeight="1">
      <c r="A92" s="23"/>
      <c r="B92" s="23"/>
      <c r="C92" s="23"/>
      <c r="D92" s="23"/>
      <c r="E92" s="23"/>
      <c r="F92" s="23"/>
      <c r="G92" s="23"/>
      <c r="H92" s="23"/>
      <c r="I92" s="23"/>
      <c r="J92" s="23"/>
      <c r="K92" s="23"/>
      <c r="L92" s="23"/>
      <c r="M92" s="23"/>
      <c r="N92" s="23"/>
      <c r="O92" s="23"/>
      <c r="P92" s="23"/>
      <c r="Q92" s="23"/>
      <c r="R92" s="23"/>
      <c r="S92" s="23"/>
      <c r="T92" s="23"/>
      <c r="U92" s="23"/>
      <c r="V92" s="23"/>
    </row>
    <row r="93" spans="1:22" ht="15.75" customHeight="1">
      <c r="A93" s="23"/>
      <c r="B93" s="23"/>
      <c r="C93" s="23"/>
      <c r="D93" s="23"/>
      <c r="E93" s="23"/>
      <c r="F93" s="23"/>
      <c r="G93" s="23"/>
      <c r="H93" s="23"/>
      <c r="I93" s="23"/>
      <c r="J93" s="23"/>
      <c r="K93" s="23"/>
      <c r="L93" s="23"/>
      <c r="M93" s="23"/>
      <c r="N93" s="23"/>
      <c r="O93" s="23"/>
      <c r="P93" s="23"/>
      <c r="Q93" s="23"/>
      <c r="R93" s="23"/>
      <c r="S93" s="23"/>
      <c r="T93" s="23"/>
      <c r="U93" s="23"/>
      <c r="V93" s="23"/>
    </row>
    <row r="94" spans="1:22" ht="15.75" customHeight="1">
      <c r="A94" s="23"/>
      <c r="B94" s="23"/>
      <c r="C94" s="23"/>
      <c r="D94" s="23"/>
      <c r="E94" s="23"/>
      <c r="F94" s="23"/>
      <c r="G94" s="23"/>
      <c r="H94" s="23"/>
      <c r="I94" s="23"/>
      <c r="J94" s="23"/>
      <c r="K94" s="23"/>
      <c r="L94" s="23"/>
      <c r="M94" s="23"/>
      <c r="N94" s="23"/>
      <c r="O94" s="23"/>
      <c r="P94" s="23"/>
      <c r="Q94" s="23"/>
      <c r="R94" s="23"/>
      <c r="S94" s="23"/>
      <c r="T94" s="23"/>
      <c r="U94" s="23"/>
      <c r="V94" s="23"/>
    </row>
    <row r="95" spans="1:22" ht="15.75" customHeight="1">
      <c r="A95" s="23"/>
      <c r="B95" s="23"/>
      <c r="C95" s="23"/>
      <c r="D95" s="23"/>
      <c r="E95" s="23"/>
      <c r="F95" s="23"/>
      <c r="G95" s="23"/>
      <c r="H95" s="23"/>
      <c r="I95" s="23"/>
      <c r="J95" s="23"/>
      <c r="K95" s="23"/>
      <c r="L95" s="23"/>
      <c r="M95" s="23"/>
      <c r="N95" s="23"/>
      <c r="O95" s="23"/>
      <c r="P95" s="23"/>
      <c r="Q95" s="23"/>
      <c r="R95" s="23"/>
      <c r="S95" s="23"/>
      <c r="T95" s="23"/>
      <c r="U95" s="23"/>
      <c r="V95" s="23"/>
    </row>
    <row r="96" spans="1:22" ht="15.75" customHeight="1">
      <c r="A96" s="23"/>
      <c r="B96" s="23"/>
      <c r="C96" s="23"/>
      <c r="D96" s="23"/>
      <c r="E96" s="23"/>
      <c r="F96" s="23"/>
      <c r="G96" s="23"/>
      <c r="H96" s="23"/>
      <c r="I96" s="23"/>
      <c r="J96" s="23"/>
      <c r="K96" s="23"/>
      <c r="L96" s="23"/>
      <c r="M96" s="23"/>
      <c r="N96" s="23"/>
      <c r="O96" s="23"/>
      <c r="P96" s="23"/>
      <c r="Q96" s="23"/>
      <c r="R96" s="23"/>
      <c r="S96" s="23"/>
      <c r="T96" s="23"/>
      <c r="U96" s="23"/>
      <c r="V96" s="23"/>
    </row>
    <row r="97" spans="1:22" ht="15.75" customHeight="1">
      <c r="A97" s="23"/>
      <c r="B97" s="23"/>
      <c r="C97" s="23"/>
      <c r="D97" s="23"/>
      <c r="E97" s="23"/>
      <c r="F97" s="23"/>
      <c r="G97" s="23"/>
      <c r="H97" s="23"/>
      <c r="I97" s="23"/>
      <c r="J97" s="23"/>
      <c r="K97" s="23"/>
      <c r="L97" s="23"/>
      <c r="M97" s="23"/>
      <c r="N97" s="23"/>
      <c r="O97" s="23"/>
      <c r="P97" s="23"/>
      <c r="Q97" s="23"/>
      <c r="R97" s="23"/>
      <c r="S97" s="23"/>
      <c r="T97" s="23"/>
      <c r="U97" s="23"/>
      <c r="V97" s="23"/>
    </row>
    <row r="98" spans="1:22" ht="15.75" customHeight="1">
      <c r="A98" s="23"/>
      <c r="B98" s="23"/>
      <c r="C98" s="23"/>
      <c r="D98" s="23"/>
      <c r="E98" s="23"/>
      <c r="F98" s="23"/>
      <c r="G98" s="23"/>
      <c r="H98" s="23"/>
      <c r="I98" s="23"/>
      <c r="J98" s="23"/>
      <c r="K98" s="23"/>
      <c r="L98" s="23"/>
      <c r="M98" s="23"/>
      <c r="N98" s="23"/>
      <c r="O98" s="23"/>
      <c r="P98" s="23"/>
      <c r="Q98" s="23"/>
      <c r="R98" s="23"/>
      <c r="S98" s="23"/>
      <c r="T98" s="23"/>
      <c r="U98" s="23"/>
      <c r="V98" s="23"/>
    </row>
    <row r="99" spans="1:22" ht="15.75" customHeight="1">
      <c r="A99" s="23"/>
      <c r="B99" s="23"/>
      <c r="C99" s="23"/>
      <c r="D99" s="23"/>
      <c r="E99" s="23"/>
      <c r="F99" s="23"/>
      <c r="G99" s="23"/>
      <c r="H99" s="23"/>
      <c r="I99" s="23"/>
      <c r="J99" s="23"/>
      <c r="K99" s="23"/>
      <c r="L99" s="23"/>
      <c r="M99" s="23"/>
      <c r="N99" s="23"/>
      <c r="O99" s="23"/>
      <c r="P99" s="23"/>
      <c r="Q99" s="23"/>
      <c r="R99" s="23"/>
      <c r="S99" s="23"/>
      <c r="T99" s="23"/>
      <c r="U99" s="23"/>
      <c r="V99" s="23"/>
    </row>
    <row r="100" spans="1:22"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row>
  </sheetData>
  <mergeCells count="7">
    <mergeCell ref="B3:G3"/>
    <mergeCell ref="B4:G5"/>
    <mergeCell ref="A3:A5"/>
    <mergeCell ref="A9:A11"/>
    <mergeCell ref="A12:A14"/>
    <mergeCell ref="B8:C8"/>
    <mergeCell ref="B7:H7"/>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Objetivo e Indicadores </vt:lpstr>
      <vt:lpstr>Gestión de Riesgos</vt:lpstr>
      <vt:lpstr>Riesgos de Corrupción</vt:lpstr>
      <vt:lpstr>Mapa Riesgos de corrupción</vt:lpstr>
      <vt:lpstr>Racionalización de Trámites</vt:lpstr>
      <vt:lpstr>RendiciónCuentas</vt:lpstr>
      <vt:lpstr>Atención al Ciudadano</vt:lpstr>
      <vt:lpstr>Tranparencia y Acceso a Inf. </vt:lpstr>
      <vt:lpstr>Integridad</vt:lpstr>
      <vt:lpstr>Hoja2</vt:lpstr>
      <vt:lpstr>Afecta</vt:lpstr>
      <vt:lpstr>Confidencialidad</vt:lpstr>
      <vt:lpstr>ControlTipo</vt:lpstr>
      <vt:lpstr>'Riesgos de Corrupción'!Posibilidad</vt:lpstr>
      <vt:lpstr>Posibilidad</vt:lpstr>
      <vt:lpstr>'Riesgos de Corrupción'!sino</vt:lpstr>
      <vt:lpstr>SiNo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Rene Alejandro Laverde Acosta</cp:lastModifiedBy>
  <cp:lastPrinted>2019-01-30T16:42:27Z</cp:lastPrinted>
  <dcterms:created xsi:type="dcterms:W3CDTF">2017-01-23T15:51:20Z</dcterms:created>
  <dcterms:modified xsi:type="dcterms:W3CDTF">2023-03-14T15:14:49Z</dcterms:modified>
</cp:coreProperties>
</file>