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mforerob\Downloads\"/>
    </mc:Choice>
  </mc:AlternateContent>
  <bookViews>
    <workbookView xWindow="0" yWindow="0" windowWidth="9405" windowHeight="6540"/>
  </bookViews>
  <sheets>
    <sheet name="Base Unificada Ajustada" sheetId="1" r:id="rId1"/>
  </sheets>
  <definedNames>
    <definedName name="_xlnm._FilterDatabase" localSheetId="0" hidden="1">'Base Unificada Ajustada'!$A$11:$JL$466</definedName>
    <definedName name="Z_75629C99_8367_48E9_A2A2_D8C49A9E68E3_.wvu.FilterData" localSheetId="0" hidden="1">'Base Unificada Ajustada'!$A$11:$JL$441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73" i="1" l="1" a="1"/>
  <c r="AA473" i="1" s="1"/>
  <c r="CG470" i="1"/>
  <c r="CG471" i="1" s="1"/>
  <c r="BO469" i="1"/>
  <c r="X469" i="1"/>
  <c r="CJ449" i="1"/>
  <c r="CJ450" i="1" s="1"/>
  <c r="CF449" i="1"/>
  <c r="AQ447" i="1"/>
  <c r="BM446" i="1"/>
  <c r="BO445" i="1"/>
  <c r="BO446" i="1" s="1"/>
  <c r="CB444" i="1"/>
  <c r="CJ443" i="1"/>
  <c r="CI443" i="1"/>
  <c r="CG443" i="1"/>
  <c r="CF443" i="1"/>
  <c r="CE443" i="1"/>
  <c r="CD443" i="1"/>
  <c r="CB443" i="1"/>
  <c r="BG443" i="1"/>
  <c r="BF443" i="1"/>
  <c r="BE443" i="1"/>
  <c r="BD443" i="1"/>
  <c r="BC443" i="1"/>
  <c r="BJ442" i="1"/>
  <c r="BA442" i="1"/>
  <c r="AL442" i="1"/>
  <c r="CJ466" i="1" l="1"/>
  <c r="CH450" i="1"/>
  <c r="CH443" i="1"/>
  <c r="CH444" i="1" s="1"/>
  <c r="CY442" i="1"/>
  <c r="CM443" i="1"/>
  <c r="CG450" i="1"/>
  <c r="CI450" i="1"/>
  <c r="CL466" i="1" l="1"/>
  <c r="CK466" i="1"/>
  <c r="CK443" i="1"/>
  <c r="CL444" i="1" s="1"/>
  <c r="CL443" i="1" l="1"/>
  <c r="CC443" i="1"/>
  <c r="CC444" i="1" s="1"/>
  <c r="AB448" i="1" l="1" a="1"/>
  <c r="AB448" i="1" s="1"/>
</calcChain>
</file>

<file path=xl/comments1.xml><?xml version="1.0" encoding="utf-8"?>
<comments xmlns="http://schemas.openxmlformats.org/spreadsheetml/2006/main">
  <authors>
    <author>tc={94378337-3008-459B-806A-07B8FB85F4B2}</author>
    <author>tc={A5E0516F-4329-4729-B2B6-ED583D6A51C3}</author>
    <author>tc={C2C509A8-9557-40B2-B99C-8559971A6365}</author>
    <author>tc={7CFD1903-AAC2-4D5B-923A-B6AA76F38AEB}</author>
    <author>tc={02362B78-2BFD-42EC-B821-C81AD8163546}</author>
    <author>tc={8A47A4C1-7DF2-4BCB-A6D3-8268CC3D72A6}</author>
    <author>tc={A508ADD4-9CF6-4204-A614-28EC889922C7}</author>
    <author>tc={04E0B66D-B909-4C9D-839E-DDE99FD6B5ED}</author>
    <author>tc={E0E04B4C-1876-4C5D-A04F-CD86FEF07EE9}</author>
    <author>tc={56BF2581-3201-4732-AC28-2752F83CFD6B}</author>
    <author>tc={41FEB3BC-D83E-451A-A2C1-A8F6330026E8}</author>
  </authors>
  <commentList>
    <comment ref="V59"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Ajustar ponderador</t>
        </r>
      </text>
    </comment>
    <comment ref="V60"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Ajusatr ponderador</t>
        </r>
      </text>
    </comment>
    <comment ref="W88" authorId="2"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Había 1400</t>
        </r>
      </text>
    </comment>
    <comment ref="V97" authorId="3"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Estaba en 858</t>
        </r>
      </text>
    </comment>
    <comment ref="V111" authorId="4"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estaba en 242</t>
        </r>
      </text>
    </comment>
    <comment ref="V214" authorId="5"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Estaba en 10</t>
        </r>
      </text>
    </comment>
    <comment ref="AD214" authorId="6"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Estaba en 59</t>
        </r>
      </text>
    </comment>
    <comment ref="AN214" authorId="7"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Estaba en 41</t>
        </r>
      </text>
    </comment>
    <comment ref="CB249" authorId="8"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PONER 15 EN SISTEMA EN META CUATRIENIO</t>
        </r>
      </text>
    </comment>
    <comment ref="L404" authorId="9"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programar MA en SAP</t>
        </r>
      </text>
    </comment>
    <comment ref="V404" authorId="1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Estaba en 2</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<sst xmlns="http://schemas.openxmlformats.org/spreadsheetml/2006/main" count="10917" uniqueCount="4671">
  <si>
    <t>DIRECCIONAMIENTO ESTRATÉGICO Y ARTICULACIÓN GERENCIAL</t>
  </si>
  <si>
    <t>Código_ E – DEAG - FR - 004</t>
  </si>
  <si>
    <t>Versión: 04</t>
  </si>
  <si>
    <t>PLAN INDICATIVO</t>
  </si>
  <si>
    <t>Fecha de Aprobación: 26/02/2021</t>
  </si>
  <si>
    <t>FECHA DE CORTE INFORMACIÓN</t>
  </si>
  <si>
    <t>Cambio de meta</t>
  </si>
  <si>
    <t>INFORMACIÓN GENERAL</t>
  </si>
  <si>
    <t>FÍSICO</t>
  </si>
  <si>
    <t>FINANCIERO</t>
  </si>
  <si>
    <t>ANÁLISIS PORCENTUAL</t>
  </si>
  <si>
    <t>PORCENTAJE DE AVANCE AJUSTADO</t>
  </si>
  <si>
    <t>ANÁLISIS PONDERADOR</t>
  </si>
  <si>
    <t>CUATRIENIO</t>
  </si>
  <si>
    <t>ANUAL</t>
  </si>
  <si>
    <t>Centro Gestor</t>
  </si>
  <si>
    <t>Entidad Responsable</t>
  </si>
  <si>
    <t>Descripción LÍNEA ESTRATÉGICA</t>
  </si>
  <si>
    <t>Descripción PROGRAMA</t>
  </si>
  <si>
    <t>Descripción SUBPROGRAMA</t>
  </si>
  <si>
    <t>Cod meta de Bienestar vinculada</t>
  </si>
  <si>
    <t>Descripción Meta de Bienestar vinculada</t>
  </si>
  <si>
    <t>PosPre</t>
  </si>
  <si>
    <t>ODS</t>
  </si>
  <si>
    <t>Política Pública</t>
  </si>
  <si>
    <t>No. Meta producto</t>
  </si>
  <si>
    <t>Descripción Meta producto</t>
  </si>
  <si>
    <t>Nombre indicador</t>
  </si>
  <si>
    <t>Unidad medida</t>
  </si>
  <si>
    <t>Tipo meta</t>
  </si>
  <si>
    <t>Línea base</t>
  </si>
  <si>
    <t>Programado físico cuatrienio</t>
  </si>
  <si>
    <t>Ejecutado físico acumulado / promedio del cuatrienio</t>
  </si>
  <si>
    <t>Logro acumulado resumido cuatrienio</t>
  </si>
  <si>
    <t>Programado físico inicial incremento año 2020</t>
  </si>
  <si>
    <t>Programado físico inicial mantenimiento año 2020</t>
  </si>
  <si>
    <t>Reprogramado físico incremento año 2020</t>
  </si>
  <si>
    <t>Reprogramado físico mantenimiento año 2020</t>
  </si>
  <si>
    <t>Ejecutado físico incremento año 2020</t>
  </si>
  <si>
    <t>Ejecutado físico mantenimiento año 2020</t>
  </si>
  <si>
    <t>Ejecutado físico TOTAL año 2020</t>
  </si>
  <si>
    <t>Bien o Servicio Entregado</t>
  </si>
  <si>
    <t>Logro acumulado resumido vigencia</t>
  </si>
  <si>
    <t>Dificultades vigencia</t>
  </si>
  <si>
    <t>Programado físico incremento año 2021</t>
  </si>
  <si>
    <t>Programado físico mantenimiento año 2021</t>
  </si>
  <si>
    <t>Ejecutado físico incremento año 2021</t>
  </si>
  <si>
    <t>Ejecutado físico mantenimiento año 2021</t>
  </si>
  <si>
    <t>Ejecutado físico TOTAL año 2021</t>
  </si>
  <si>
    <t xml:space="preserve">Recursos Gestión No Incorporada
(Ingrese valor en pesos)
</t>
  </si>
  <si>
    <t>Nombre(s) de la(s) entidad(es) que aporta(n) los recursos</t>
  </si>
  <si>
    <t>Programado físico incremento año 2022</t>
  </si>
  <si>
    <t>Programado físico mantenimiento año 2022</t>
  </si>
  <si>
    <t>Ejecutado físico incremento año 2022</t>
  </si>
  <si>
    <t>Ejecutado físico mantenimiento año 2022</t>
  </si>
  <si>
    <t>Ejecutado físico TOTAL año 2022</t>
  </si>
  <si>
    <t>Reprogramado físico incremento año 2023</t>
  </si>
  <si>
    <t>Reprogramado físico mantenimiento año 2023</t>
  </si>
  <si>
    <t>Reprogramado físico incremento año 2024</t>
  </si>
  <si>
    <t>Reprogramado físico mantenimiento año 2024</t>
  </si>
  <si>
    <t>Programado financiero APROPIACIÓN POAI</t>
  </si>
  <si>
    <t>Programado financiero 
GNI / ESPECIE</t>
  </si>
  <si>
    <t>Total Recursos Programados</t>
  </si>
  <si>
    <t>Ejecutado financiero 
RPC del depto.</t>
  </si>
  <si>
    <t>Porcentaje de avance en el cuatrienio</t>
  </si>
  <si>
    <t>Porcentaje programado año 2020</t>
  </si>
  <si>
    <t>Porcentaje de avance en el año 2020</t>
  </si>
  <si>
    <t>Porcentaje programado año 2021</t>
  </si>
  <si>
    <t>Porcentaje de avance en el año 2021</t>
  </si>
  <si>
    <t>Porcentaje programado año 2022</t>
  </si>
  <si>
    <t>Porcentaje de avance en el año 2022</t>
  </si>
  <si>
    <t>Porcentaje programado año 2023</t>
  </si>
  <si>
    <t>Porcentaje de avance en el año 2023</t>
  </si>
  <si>
    <t>Porcentaje programado año 2024</t>
  </si>
  <si>
    <t>Porcentaje de avance en el año 2024</t>
  </si>
  <si>
    <t>% de Avance Ajustado por meta frente al cuatrienio</t>
  </si>
  <si>
    <t>% de Avance Ajustado por meta en el año 2020</t>
  </si>
  <si>
    <t>% de Avance Ajustado por meta en el año 2021</t>
  </si>
  <si>
    <t>% de Avance Ajustado por meta en el año 2022</t>
  </si>
  <si>
    <t>% de Avance Ajustado por meta en el año 2023</t>
  </si>
  <si>
    <t>% de Avance Ajustado por meta en el año 2024</t>
  </si>
  <si>
    <t>Ponderador meta cuatrienio</t>
  </si>
  <si>
    <t>Avance ponderado del cuatrienio</t>
  </si>
  <si>
    <t>Ponderador meta año 2020</t>
  </si>
  <si>
    <t>Avance ponderado del año 2020</t>
  </si>
  <si>
    <t>Aporte 2020 al avance ponderado cuatrienio</t>
  </si>
  <si>
    <t>Ponderador meta año 2021</t>
  </si>
  <si>
    <t>Avance ponderado del año 2021</t>
  </si>
  <si>
    <t>Aporte 2021 al avance ponderado cuatrienio</t>
  </si>
  <si>
    <t>Ponderador meta año 2022</t>
  </si>
  <si>
    <t>Avance ponderado del año 2022</t>
  </si>
  <si>
    <t>Aporte 2022 al avance ponderado cuatrienio</t>
  </si>
  <si>
    <t>Ponderador meta año 2023</t>
  </si>
  <si>
    <t>Avance ponderado del año 2023</t>
  </si>
  <si>
    <t>Aporte 2023 al avance ponderado cuatrienio</t>
  </si>
  <si>
    <t>Ponderador meta año 2024</t>
  </si>
  <si>
    <t>Avance ponderado del año 2024</t>
  </si>
  <si>
    <t>Aporte 2024 al avance ponderado cuatrienio</t>
  </si>
  <si>
    <t>Divisor Mantenimiento 2020</t>
  </si>
  <si>
    <t>Divisor Mantenimiento 2021</t>
  </si>
  <si>
    <t>Divisor Mantenimiento 2022</t>
  </si>
  <si>
    <t>Divisor Mantenimiento 2023</t>
  </si>
  <si>
    <t>Sumatoria</t>
  </si>
  <si>
    <t>VICTIMAS</t>
  </si>
  <si>
    <t>Número de Beneficiarios víctimas</t>
  </si>
  <si>
    <t>1197</t>
  </si>
  <si>
    <t>SECRETARIA DE SALUD</t>
  </si>
  <si>
    <t>MÁS BIENESTAR</t>
  </si>
  <si>
    <t>UN BUEN VIVIR</t>
  </si>
  <si>
    <t>FAMILIA QUE PROGRESA</t>
  </si>
  <si>
    <t>GR5:1-01-00-501</t>
  </si>
  <si>
    <t>Aumentar el índice de desempeño integral de la política pública para el fomento de la Seguridad y Salud en el Trabajo en Cundinamarca.</t>
  </si>
  <si>
    <t>GR5:1-01-01-001</t>
  </si>
  <si>
    <t>ODS 3 - GARANTIZAR UNA VIDA SANA Y PROMOVER EL BIENESTAR PARA TODOS EN TODAS LAS EDADES</t>
  </si>
  <si>
    <t>POLÍTICA PÚBLICA PARA EL FOMENTO DE LA SEGURIDAD Y LA SALUD DE LOS TRABAJADORES_x000D_
POLÍTICA PÚBLICA DE TRABAJO DECENTE</t>
  </si>
  <si>
    <t>001</t>
  </si>
  <si>
    <t>Implementar en 40 municipios las líneas estratégicas de la Política Pública para el fomento de la seguridad y salud de los trabajadores.</t>
  </si>
  <si>
    <t>Municipios con líneas estratégicas implementadas de la Política Pública para el Fomento de la Seguridad y Salud de los Trabajadores.</t>
  </si>
  <si>
    <t>Num</t>
  </si>
  <si>
    <t>IM</t>
  </si>
  <si>
    <t>Se realiza asistencia técnica virtual donde se socializan las lineas estratégicas de política publica en relación a los lineamientos PAS municipales, a través de los cuales se da ejecución a estas lineas estratégicas. Dentro de este espacio participaron 3 de los municipios priorizados para este año los cuales son Sopo, Fusagasuga y Zipaquirá. Para el cuarto trimestre el municipio de El Rosal, implementa la linea estratégica de Sistema de Vigilancia a través de asistencia técnica, dando cumplimiento a las 6 lineas de política publica. Los municipios de Nilo y La Mesa se intervienen a través de asistencia técnica y  contratos de concurrencia.</t>
  </si>
  <si>
    <t>demora en inicio de  contratos interadministrativos programado para el segundo trimestre, por lo cual las actividades de vigilancia de organofosforados, Vigilancia epidemiologica, Caracterización de trabajadores y Socialización de Afiliación a SGRL no se han podido cumplir. Esto afecta directamente el cumplimiento de la meta, ya que en este se incluyen tres de los municipios priorizados para la actual vigencia.</t>
  </si>
  <si>
    <t>Se logró la implementación de las lineas estrategicas de politica pública en diez municipios priorizados de Gachancipa, Cucunuba, Funza, Girardot, Cota, Guaduas, Villeta, Ubate,  Lenguzaque y Guacheta; con  la implementacion de acciones que permiten fortalecer las areas de politica pública orientadas al trabajador informal en cuanto a deberes y derechos, entornos laborales saludables, fomento del trabajo protegido, red sociales de trabajadores, Sivisala. Esto se logró a traves de acciones PAS y Concurrencia.</t>
  </si>
  <si>
    <t xml:space="preserve">Municipios priorizados no incluyeron en sus planes de acción la totalidad de acciones sugeridas enmarcadas en las 6 lineas de Politica Pública. La concurrencia no fue ejecutada en la totalidad de Hospitales priorizados como Guasca; asi mismo, muniicpios como Guaduas y Choconta, presentaron una ejecución parcial de las actividades teniendo en cuenta el poco tiempo de ejecución, impactando negativamente la implementación de las acciones correspondientes a lineas faltantes por PAS, esto llevo al no cumplimiento de meta. </t>
  </si>
  <si>
    <t>N/A</t>
  </si>
  <si>
    <t>Se realiza asistencia tecnica al municipio priorizado de Sesquile  Guasca y Soacha, donde se evidencia que cuentan con un PAS orientado a la ejecución y cumplimiento de las 6 areas estretegicas de politica pública.</t>
  </si>
  <si>
    <t>NA</t>
  </si>
  <si>
    <t>GR5:1-01-00-502</t>
  </si>
  <si>
    <t>Aumentar la cobertura del aseguramiento en salud.</t>
  </si>
  <si>
    <t>GR5:1-01-01-002</t>
  </si>
  <si>
    <t>POLÍTICA PÚBLICA DE SALUD MENTAL</t>
  </si>
  <si>
    <t>002</t>
  </si>
  <si>
    <t>Tramitar el 100% de las solicitudes de atención en salud para población pobre no asegurada y extranjera sin afiliación al SGSSS.</t>
  </si>
  <si>
    <t>Solicitudes atendidas</t>
  </si>
  <si>
    <t>%</t>
  </si>
  <si>
    <t>MA</t>
  </si>
  <si>
    <t>solicitudes de atención en salud para PPNA y extranjera sin afiliación al SGSSS tramitadas</t>
  </si>
  <si>
    <t>Se logró el tramite de las solicitudes en los servicios de salud de la población a cargo del departamento con la Red Adscrita y No Adscrita y garantizar que la Facturación generada por la prestación de los servicios de salud este acorde con los parámetros contractuales entre las entidades prestadoras de servicio de salud. Y También en la creación de una base de datos de las resoluciones emitidas, tramitadas y pagadas por parte de la funcionaria en carga y tramitar los resoluciones de pago en el tiempo oportuno y justo.</t>
  </si>
  <si>
    <t>Con ocasión a la declaración de la alerta amarilla y la situación de calamidad pública en el Departamento de Cundinamarca para atender y mitigar la  pandemia del Covid 19, el recaudo de recursos por concepto de impuesto de Licores Extranjeros y Cerveza impactaron notablemente el comportamiento del recaudo, viéndose una disminución considerable en el recaudo real, por lo que la contratación de servicios de salud se fue celebrando parcialmente en la medida que se tuvo recaudo efectivo por estos conceptos.</t>
  </si>
  <si>
    <t>1. La Secretaría de Salud tramita las solicitudes de los servicios de salud para la población pobre no asegurada y extranjera sin afiliación al Sistema General de Seguridad Social en Salud SGSSS con las Instituciones Prestadoras de Salud IPS públicas, privadas y Empresas Sociales de Estado Hospitales del Departamento garantizando la facturación generada por la prestación de los servicios de salud este acorde con los parámetros contractuales entre las entidades prestadoras de servicio de salud.
2. La cobertura del aseguramiento en salud establece el porcentaje de la población que cuenta con afiliación al sistema general de seguridad social en salud, garantizando así su acceso a los diferentes servicios de salud que brinda el sistema. A nivel Nacional el estándar o meta a cumplir frente al aseguramiento se encuentra en 97% con el propósito de lograr la cobertura universal.</t>
  </si>
  <si>
    <t>•	En la Secretario de Salud del Departamento se ha teniendo en cuenta el recaudo del Departamento de las fuentes que financia esta meta, lo cual es baja en el 1er semestre del año que implica a celebrar contratación de prestación de servicios y el pago de cartera a las Instituciones Prestadoras de Salud. 
•	En la Secretaria de Salud del Departamento no cuenta un cuadro o programa del seguimiento de las factoras o cuentas de cobro desde su la radicación en la Dirección de Aseguramiento hasta su pago. contratación parcial en la medida que se tenga recaudo efectivo.</t>
  </si>
  <si>
    <t>Se logró el tramite de las solicitudes en los servicios de salud de la población a cargo del departamento con la Red Adscrita y No Adscrita y garantizar que la Facturación generada por la prestación de los servicios de salud este acorde con los parámetros contractuales entre las entidades prestadoras de servicio de salud. Y También en la creación de una base de datos de las resoluciones emitidas, tramitadas y pagadas por parte de la funcionaria en carga y tramitar los resoluciones de pago en el tiempo.</t>
  </si>
  <si>
    <t>En el 1er trimestre a la fecha no se cuenta con esta informacion en razon a que no se ha iniciado el proceso de radicacion de la facturacion de servicios de salud del primer bimestre de esta vigencia por cuanto se esta adelantando el proceso de seleccion para radicacion y auditoria de cuentas medicas correspondientes. Por otro lado estamos en Ley de garantias por la realizacion de las elecciones a Nivel Nacional no se pueden realizar contratos y convenios interadminsitrativos en la Direccion de Aseguramiento.</t>
  </si>
  <si>
    <t>VCA</t>
  </si>
  <si>
    <t>GR5:1-01-01-003</t>
  </si>
  <si>
    <t>003</t>
  </si>
  <si>
    <t>Implementar una estrategia de seguimiento a las EAPB que garantice el acceso a los servicios de salud de sus afiliados.</t>
  </si>
  <si>
    <t>Estrategia implementada</t>
  </si>
  <si>
    <t>Estrategia de seguimiento a las EAPB que garantice el acceso a los servicios de salud de sus afiliados</t>
  </si>
  <si>
    <t>Se establece el equipo de trabajo y las herramientas de evaluación y consolidación de cada uno de los objetivos específicos para implementar una estrategia de seguimiento a las EAPB que garantice el acceso a los servicios de salud de sus afiliados</t>
  </si>
  <si>
    <t>1, En la Secretaría de Salud con los diferentes grupos de profesionales de la Dirección de Aseguramiento realiza asistencias técnicas y acompañamientos con las Entidades Administradoras de Planes de Beneficios de Salud EAPB, con los municipios en donde se garantiza el acceso a los servicios de salud de sus afiliados del Departamento de Cundinamarca.
2, Se ha generado un incremento en las afiliacion de los usuarios que demandan servicios de salud y las IPS a través de la herramienta de miseguridad social se ha realizado el aseguramiento por SAT como lo indica el decreto 064 de 2020 permitiendo una disminución considerable de la población no asegurada PNA.</t>
  </si>
  <si>
    <t>•	Las Entidades Administradoras de Planes de Beneficios de Salud EAPB se demora en la entrega de la información solicitada y solicitan plazo para la entrega.
•	Empresa Prestadora de Salud Sanitas ha incumplido con varios requerimientos, solicitando plazo la entrega y no cumplen con lo acordado.
•	 Las Empresas Prestadoras de Salud no dan respuesta a los requerimientos de la auditoria a los municipios.
•	Los municipios no entregar los informes de auditora oportunamente a Secretaría de Salud con los diferentes grupos de profesionales de la Dirección de Aseguramiento.</t>
  </si>
  <si>
    <t>Se logró en la Secretaría de Salud con los diferentes grupos de profesionales de la Dirección de Aseguramiento realiza asistencias técnicas y acompañamientos con las Entidades Administradoras de Planes de Beneficios de Salud EAPB, con los municipios en donde se garantiza el acceso a los servicios de salud de sus afiliados del Departamento de Cundinamarca con los siguientes temas:Se ha generado un incremento en las afiliaciones de los usuarios que demandan servicios de salud y las IPS a través de la herramienta de mi seguridad social se ha realizado el aseguramiento por SAT como lo indica el decreto 064 de 2020 permitiendo una disminución considerable de la población no asegurada PNA.Con los estándares, criterios y procedimientos para la habilitación de las Redes Integrales de Prestadores de Servicios de Salud (Resolución 1441 DE 2016).Con competencias de IVC al aseguramiento, la Secretaria de Salud de Cundinamarca asistencia tecnica a los municipiciosexpide la Circular 016 de 2022, donde especifica las competencias, criterios objeto de auditoria y parámetros para su reporte, así como las fechas para el cargue de información en el Drive</t>
  </si>
  <si>
    <t>Los cambios en los lineamientos por parte de la SNS, para el reporte de la información, exigen un mayor esfuerzo por parte de los equipos de auditoría de los Municipios, en esta ocasión muchos municipios manifestaron dificultades en recabar el material probatorio, con respecto al acta de seguimiento a los planes de mejoramiento, para determinar si persiste hallazgos, después del desarrollo de las acciones correctivas. Las medidas de contención para mitigar la pandemia COVID 19, el aislamiento obligatorio, las cuarentenas, entre otros, ha exigido a los equipos de auditores, adoptar estrategias virtuales, para abordar el proceso de verificación de criterios en desarrollo del ejercicio auditor, lo que en algunas ocasiones genera demoras y dificultad en alcanzar los objetivos de la auditoria.AMENAZAS (Origen Externo atributos negativos del ambiente)Falta de pronunciamiento por parte de la Supersalud en los lineamientos para iniciar con elaplicativo Gaudi.Falta de cronograma por parte de la SNS en temas de asistencias técnicas para elDepartamento a pesar de las solicitudes realizadas por el Director de Aseguramiento.Los cambios en los lineamientos por parte de la SNS, para el reporte de la información, exigen un mayor esfuerzo por parte de los equipos de auditoria de los Municipios, en esta ocasión muchos municipios manifestaron dificultades en recabar el material probatorio, con respecto al acta de seguimiento a los planes de mejoramiento, para determinar si persiste hallazgos, después del desarrollo de las acciones correctivas.</t>
  </si>
  <si>
    <t>GR5:1-01-00-503</t>
  </si>
  <si>
    <t>Disminuir la incidencia por Dengue en el Departamento de Cundinamarca.</t>
  </si>
  <si>
    <t>GR5:1-01-01-004</t>
  </si>
  <si>
    <t>POLÍTICA PÚBLICA DE PARTICIPACIÓN CIUDADANA._x000D_
POLÍTICA PÚBLICA PARA EL APOYO Y FORTALECIMIENTO DE LAS FAMILIAS_x000D_
POLÍTICA PÚBLICA DE FELICIDAD Y BIENESTAR SUBJETIVO</t>
  </si>
  <si>
    <t>004</t>
  </si>
  <si>
    <t>Implementar en 15 municipios la estrategia de gestión integral para la promoción de la salud, prevención y control de las enfermedades transmitidas por vectores (ETV).</t>
  </si>
  <si>
    <t>Municipios con estrategia implementada</t>
  </si>
  <si>
    <t>estrategia de gestión integral para la promoción de la salud, prevención y control de las enfermedades transmitidas por vectores (ETV).</t>
  </si>
  <si>
    <t>Durante este periodo se logró sensibilizar a los diferentes municipios del departamento categoría 4,5, y 6 en la implementación y desarrollo de la estrategia EGI al igual que dar continuidad a la estrategia en los municipios categoría 1,2 y 3, a pesar de la pandemia consideramos que durante el próximo año esta estrategia será adoptada por decreto en los municipios priorizados</t>
  </si>
  <si>
    <t>La presencia de la pandemia impidió la adopción de los municipios priorizados de la estrategia EGI, ya que los mayores esfuerzos se enfocaron hacia la atención de la pandemia</t>
  </si>
  <si>
    <t xml:space="preserve">Se han adelantado acciones para la identificacion de enfermerdades trasnmitidas por vectores, georreferenciación, identificación de vector y capacitación a la comunidad, para la identificacion de factores de riesgo en los municipios de Fusagasuga, Girardot y Ricaurte, además, se estan trabajando 4 municipios más del departamento a saber Anapoima, Villeta, La Mesa y Guaduas para avanzar en la consecución de metas del cuatrenio 
Basada en la estrategia integrada para las enfermedades transmitidas por Vectores (EGI -ETV) mediante  la planeacion, ejecucion monitoreo y evaluciaon de  la misma se ha logrado priorizar once (11) municipios para el diseño e implementación de  la estrategia, entre los cuales se encuentran: Fusagasugá, Girardot, La Mesa, Villeta, Ricaurte, Anapoima, El colegio, La Vega, Medina, Viotá, Manta . </t>
  </si>
  <si>
    <t>• Demora en la contratación del Recurso humano.
• Dificultad en el desplazamiento a territorio por el tema de pandemia y orden público.</t>
  </si>
  <si>
    <t>Se avanza con la articulacion con los alcaldes Municipales de Nariño, Nilo, La Mesa,  Manta,  Macherta, Medina,  Paime, Vilagomez, para generacion decreto EGI ETV y Zoonisis Generacion de del decrteto EGI ETV y Zoonosis en dos muncipios : La Mesa y Viota.</t>
  </si>
  <si>
    <t>Dadas las situaciones climaticas se afectaran las vias y se dificulta el acceso a los municipios para poner en marcha las acciones en campo</t>
  </si>
  <si>
    <t>1126</t>
  </si>
  <si>
    <t>SECRETARIA DESARROLLO INCLUSION</t>
  </si>
  <si>
    <t>GR5:1-01-00-617</t>
  </si>
  <si>
    <t>Reducir 5,96 casos por 100.000 habitantes de la tasa de violencia intrafamiliar</t>
  </si>
  <si>
    <t>GR5:1-01-01-005</t>
  </si>
  <si>
    <t>005</t>
  </si>
  <si>
    <t>Vincular a 2.500 familias del departamento a la estrategia de protección y unión familiar, con énfasis en el área rural.</t>
  </si>
  <si>
    <t>Familias vinculadas a la estrategia de protección y unión familiar</t>
  </si>
  <si>
    <t>Atención Psicosocial a 253 familiasCartilla digital "una familia que progresa es una familia cundinamarquesa"Piezas Graficas de Posicionamiento de derechos en las familias2 videos de apoyo audiovisual para las familias</t>
  </si>
  <si>
    <t>Caracterización de 1392 familias en riesgo de desintegraciónCapacitación en alianza con el ICBF sobre los tipos de violencia contra NNA en 6 provincias del DepartamentoEsta meta se ha dado cumplimiento con recursos contratados del plan de desarrollo anterior previo a la armonización del presupuestoVinculación de 253 familias a la estrategia "una familia que progresa es una familia cundinamarquesa"</t>
  </si>
  <si>
    <t>Conectividad de las familias para los procesos de interacciónBajo participación de los funcionarios de los municipios en la vinculación de las familias</t>
  </si>
  <si>
    <t xml:space="preserve">Se realizo la implementacion de la estrategia una familia que progresa es una familia cundinamarquesa, con el taller "roles de padres e hijos- comunicacion asertiva", taller pareja encuentro entre iguales", primer taller virtual con adolescentes del Sistema de Responsabilidad Penal Adolescentes </t>
  </si>
  <si>
    <t>Talleres  de fortalecimiento familiar.</t>
  </si>
  <si>
    <t>Realización de talleres de Juego de Roles en el marco de la estrategia una familia que progresa es una familia Cundinamarquesa en  4 municipios, vinculando a 92 familias. Uno de los talleres se realizó en articulación con la Secretaria de Minas, el IDECUT y la Agencia Nacional de Minería en el municipio de Cucunuba ( Familias Mineras) - Realización de talleres de Juego de Roles en el marco de la estrategia una familia que progresa es una familia Cundinamarquesa.  Vinculación de 32 familias a la realización de talleres de Juego de Roles en el marco de la estrategia una familia que progresa es una familia Cundinamarquesa en el municipio de Guatavita. Vinculación de un total 246 familias vinculadas a la estrategia durante el mes de abril de 30 cucunuba, 20 granada, 50 Viani, 20 Villapinzon, 66 Subachoque y 60 Tocancipa.Se implementó la estrategia una familia que progresa es una familia cundinamarquesa en los municipios de: Granada 124, Funza 103, Bojaca 9 , Madrid 7, Mosquera 12, Facatativa 11, Zipacon 9, Zipaquira 39, Guasca 27, Tocancipa 30, Tena 150, San Juan de Rioseco 40, 60 San Francisco, beneficiando en total a 707 familias del Departamento de Cundinamarca.</t>
  </si>
  <si>
    <t>U+W70+D17:L17</t>
  </si>
  <si>
    <t>GR5:1-01-00-504</t>
  </si>
  <si>
    <t>Reducir el índice de necesidades básicas insatisfechas.</t>
  </si>
  <si>
    <t>GR5:1-01-01-006</t>
  </si>
  <si>
    <t>006</t>
  </si>
  <si>
    <t>Ejecutar en un 50% el plan de implementación de la política pública de Familia.</t>
  </si>
  <si>
    <t>Implementación de la política pública de Familia</t>
  </si>
  <si>
    <t>Elaboración del Estado del Arteelaboración Plan Operativoelaboración plan de acciónestrategia de posesionamiento de la política publica</t>
  </si>
  <si>
    <t xml:space="preserve">Asesorias - Acompañamiento -asistencia tecnica </t>
  </si>
  <si>
    <t>Gira promoción política pública  en 116 municipios, 112 gestores capacitados - Caracterizacion de las familias del Departamento que devengan su sustento del trabajo independiente - Socializacion de la politica publica de familia en los 116 municipios de Cundinamarca - Gira provincial de politica publica  ( con articulacion con la secretatria de planeacion)</t>
  </si>
  <si>
    <t>Asistencia técnica.</t>
  </si>
  <si>
    <t>Realización de taller dentro de la alianza para la prevención del maltrato. Implementación de la estrategia de protección y unión familiar ( una familia que progresa es una familia Cundinamarquesa) en 3 municipios. 05-04-2022 Realización  segunda fase plan piloto de identificación, localización  y caracterización de familias que derivan el sustento del trabajo independiente en el Departamento de Cundinamarca.    Activación de la mesa Departamental de Familia, Infancia y Adolescencia y de la Submesa de Familia.Realización de jornada de capacitación y divulgación de la estrategia “Crianza amorosa   juego”  enfocada a la realización de festivales de crianza amorosa  y  juego vinculando a enlaces de familia infancia y adolescencia de 116 municipios del Departamento, a 30 familias de los municipios.Alianza contra el maltrato con el ICBF - Vinculación de familias de jóvenes del sistema de responsabilidad penal para adolescentes, las vinculamos a la estrategia una familia que progresa es una familia Cundinamarquesa. - Vinculación de la secretaria de la funsion publica a la estrategia crianza amorosa más juego, para el homenaje a la niñez con el fin de garantizar el tiempo de calidad con las familias de los funcionarios públicos. – Entrega de ayudas técnicas a familias cuyos integrantes requieren de las mismas. – Entrega de subsidios monetarios a cuidadores de personas con Discapacidad y Adulto Mayor – Entrega de paquetes nutricional a 190 familias a 5 municipios del Departamento; con el fin articular la oferta institucional de servicios  a las familias que derivan el sustento del trabajo independiente e informal que fueron objeto de identificación, localización y caracterización, se estableció oferta por parte del DPS, Familias en acción - devolución del Iva - Colombia Mayor – Ingreso solidario; por parte del SENA capacitación y certificación por competencias laborales; Por parte del instituto Departamental de Deportes formación deportiva para integrantes de la familia; por parte del Instituto Departamental de cultura escuelas de formación artística y cultural; por parte de la Empresas Publicas de Cundinamarca, posibilidades de acceso al acueducto; por parte de la secretaria de Educacion, el acceso al servicio educativo y por parte de la secretaria de Salud y secretaria de Desarrollo e Inclusión Social, capacitación sobre mitigación de conflictos al interior de la familia en diferentes municipios del Departamento. Con lo anterior se procederá a la articulación frente a las necesidades identificadas por las familias; Adicionalmente se cuenta con un sistema de información que contiene el registro incial de 4195 familias del Departamento que derivan de del sustento del trabajo informal y se cuenta con el registro de las 12.000 familias pobres y vulnerables que fueron vinculadas a la estrategia nutricional.Acompañamiento de las entidades (ICBF, S. Salud, S. Planeacion, S Educacion, S. Gobierno, S. Mujer, S. Movilidad; S. Habitad y S. Vivienda, S. Agricultura, S. Ambiente, S. Minas y energía, S. Ciencia y tecnología; S. prensa; S. Cooperación Internacional, EPC, IDACO, Insdeporte e IDECUT que hacen parte de la Submesa de familia para la consolidación del plan de acción.</t>
  </si>
  <si>
    <t>GR5:1-01-00-618</t>
  </si>
  <si>
    <t xml:space="preserve">Reducir un 0,4% de la  prevalencia de desnutrición global o retraso  en peso para la edad en menores de 5 años </t>
  </si>
  <si>
    <t>GR5:1-01-01-007</t>
  </si>
  <si>
    <t>ODS 2 - PONER FIN AL HAMBRE, LOGRAR LA SEGURIDAD ALIMENTARIA Y LA MEJORA DE LA NUTRICIÓN Y PROMOVER LA AGRICULTURA SOSTENIBLE</t>
  </si>
  <si>
    <t>007</t>
  </si>
  <si>
    <t>Beneficiar a 12.000 familias con estrategias nutricionales, especialmente en el área rural y población vulnerables.</t>
  </si>
  <si>
    <t>Familias con estrategias nutricionales</t>
  </si>
  <si>
    <t>se consiguieron donaciones de parte  y se entrego complementos nutricional de leche para bebesCon la compañía RAMO se entregaron mercados por el valor de $140.000.000  en 10 municipiosse participo en el comité de seguridad alimentariase establecieron estadísticas de nutrición y mal nutrición del Departamento</t>
  </si>
  <si>
    <t xml:space="preserve">Entrega de paquetes nutricionales en los 116 municipios del Departamento </t>
  </si>
  <si>
    <t>se realizo la ejecución de estrategia nutricional para beneficiar a por lo menos 12.000 familias vulnerables  especialmente del área rural del departamento de Cundinamarca durante la vigencia 2021</t>
  </si>
  <si>
    <t xml:space="preserve">IGLESIA JESUCRISTO RESUCITADA </t>
  </si>
  <si>
    <t>Estrategias nutricionales entregadas.</t>
  </si>
  <si>
    <t>Dentro de la ejecución de la estrategia nutricional se realizó un proceso de caracterización de las 12.000 Familias beneficiadas, las cuales fueron registradas a partir de un instrumento de identificación, localización y caracterización y como resultado se reportó:La información recolectada fue analizada a partir de la herramienta de georreferenciación ArcGIS, con la cual se identificaron los siguientes resultados: las 12.000 familias están conformadas por 21.440 personas. De éstas, el 74% viven en el sector rural. Además, el 61% de las personas beneficiadas son mujeres y el 39% de hombre. Por otro lado, se beneficiaron a 2041 víctimas, a 635 personas con discapacidad, entre otros. vinculación de 180 familias a  ejecución de la estrategia nutricional  en los municipios de Caparrapi y Villeta.Se beneficiaron 145 familias con estrategia nutricional en el municipio de Caparrapi.Evaluación de la política publica de seguridad alimentaria en 84 municipios y asistencia técnica de los mismos para la activación de los comités municipales de política pública y su implementación.</t>
  </si>
  <si>
    <t>GR5:1-01-01-008</t>
  </si>
  <si>
    <t>POLÍTICA PÚBLICA PARA EL APOYO Y FORTALECIMIENTO DE LAS FAMILIAS_x000D_
POLÍTICA PÚBLICA DE SALUD MENTAL_x000D_
POLÍTICA PÚBLICA PARA EL FOMENTO DE LA SEGURIDAD Y LA SALUD DE LOS TRABAJADORES</t>
  </si>
  <si>
    <t>008</t>
  </si>
  <si>
    <t>Implementar en el 100% de las regionales el modelo de Atención Primaria en Salud.</t>
  </si>
  <si>
    <t>Regionales con el modelo de APS implementado</t>
  </si>
  <si>
    <t>modelo de Atención Primaria en Salud.</t>
  </si>
  <si>
    <t>Se cuenta con el documento del modelo de Atención Primaria Región que progresa en salud el cual esta ajustado a la normatividad y al plan de desarrollo , durante este año se realizo el  alistamiento para su  implementacion en las regionales priorizadas</t>
  </si>
  <si>
    <t>En el año 2.021 a través del modelo de Atención Primaria Región que progresa en salud se logra la caracterización a través de la “Ficha Familiar” de 42.235 personas (8.502 familias) de las cuales el 9% son de la zona urbana y el restante (91%) corresponde a zona rural y rural disperso; desde  la estrategia "Protegiendo a tu bebe" se encontraron y canalizaron  483 gestantes a varios servicios, entre ellos; aseguramiento, vacunación, curso de preparación a la maternidad, controles prenatales, odontología, psicología, otros servicios de salud y servicios sociales; de ellas 304 (63%) efectivamente asisten al servicio canalizado; igualmente se identifican 847 migrantes, son canalizados 378 menores de 5 años por esquema de vacunación incompleto, de los cuales 286 (75%) completan su esquema de vacunación
Se han canalizado un total de 302 gestantes (48%) sin controles prenatales, de las cuales 75 (25%) han retomado o iniciado sus controles prenatales.
De otra parte, se han encontrado y canalizado 23 gestantes (3.6%) sin aseguramiento, siendo afiliadas 16 (69%).
Respecto a Gestantes con diagnóstico o sintomatología de Covid – 19 se han encontrado 25 equivalentes al 4%, quienes de manera prioritaria y efectiva han sido tratadas y se les hace los seguimientos correspondientes de manera obligatoria.
56 de las 630 (8,8%) gestantes son encontradas y canalizadas por no contar con la vacunación regular, de ellas 13 (23%) se hace efectiva la vacunación.
Sólo 2 gestantes son encontradas con diagnóstico de sífilis, son canalizadas y tratadas.
 Por otra parte desde el proyecto piloto en Rio Negro en articulación con Crónicas para abordar los siguientes temas "Hipertensión arterial y Diabetes Mellitus" se logró lo siguiente: 1 ENTREGA: 99 beneficiarios 2 ENTREGA: 202 beneficiarios 3. ENTREGA: 197 beneficiarios</t>
  </si>
  <si>
    <t>El “Modelo de Atención Primaria en salud, Cundinamarca Región que Progresa en salud” se ha implementado en siete (7) regionales (Región Noroccidente, Región centro, Región Bajo Magdalena, Región Nororiente, Región Sabana Centro, Región Suroccidente y Región Sur Oriente) con un enfoque diferencial y de factores determinantes; es así, que se articulan acciones con el componente de vejez a través de la Estrategia “Cuidando al cuidador”, el componente de Información, Educación y Comunicación (I.E.C.) socializando en las regionales el Modelo de A.P.S. y la sensibilización en la captura del dato a través de la Ficha Familiar y su reporte oportuno; con la Dimensión Vida saludable y condiciones no transmisibles en sus componentes de crónicas, estilos de vida saludables y salud oral y con las dimensión Sexualidad, derechos sexuales y reproductivos, Convivencia social y salud mental y Seguridad alimentaria y nutricional.De otra parte, se articulan acciones con la dirección de infraestructura de datos espaciales y estadísticos de la secretaria de planeación departamental con quien se adelanta el proyecto de sistema de información de la dirección de salud públicaSe logra la operatividad del Modelo a partir de las Intervenciones Colectivas enfocadas en la gestión del riesgo y la promoción de la salud, dando uso al instrumento de “Ficha Familiar” mediante la cual se captura información, se analiza y se clasifica el riesgo del individuo, su familia y la comunidad, posterior a ello se canaliza a través del “Formato de canalización” teniendo en cuenta las Rutas Integrales de atención en salud (Ruta Promoción Mantenimiento de la Salud y Ruta Materno Perinatal)</t>
  </si>
  <si>
    <t>GR5:1-01-00-505</t>
  </si>
  <si>
    <t>Reducir la mortalidad a causa de tuberculosis.</t>
  </si>
  <si>
    <t>GR5:1-01-01-009</t>
  </si>
  <si>
    <t>POLÍTICA PÚBLICA DE PARTICIPACIÓN CIUDADANA._x000D_
POLÍTICA PÚBLICA DE ENVEJECIMIENTO Y VEJEZ.</t>
  </si>
  <si>
    <t>009</t>
  </si>
  <si>
    <t>Implementar en 20 municipios con mayor carga de tuberculosis las acciones del plan estratégico departamental "Hacia el fin de la tuberculosis" en la línea estratégica 1 y 2.</t>
  </si>
  <si>
    <t>Municipios con acciones del plan "Hacia el fin de la tuberculosis" implementadas</t>
  </si>
  <si>
    <t>Acciones del plan estratégico departamental “Hacia el fin de la tuberculosis" en la línea estratégica 1 y 2. implementadas</t>
  </si>
  <si>
    <t>Se caracteriza la población con Tuberculosis en los 20 municipios con mayor carga de la enfermedad en el departamento: Girardot, Guaduas, Soacha, Fusagasugá, Mosquera, Zipaquirá, Chía, La Mesa, Facatativá, Yacopi, Funza, Pacho, Villeta, Nilo, El colegio, Madrid, Anapoima,  La palma, Puerto Salgar, Tocaima. Realizando análisis epidemiológico del comportamiento del evento, evaluando indicadores de impacto y programáticos y cumplimiento de metas de los planes estratégicos nacional y departamental, se realizan mesas de trabajo para análisis de la situación de TB con participación de Secretarias de Salud municipal, EAPB, red de prestadores y otros actores,  se validan planes de trabajo presentados por las entidades territoriales municipales, se realiza seguimiento a la implementación de actividades para fortalecimiento de las lineas estratégicas 1 y 2 del plan departamental y nacional "Hacia el fin de la tuberculosis" de los municipios de Tocaima, Girardot y Soacha</t>
  </si>
  <si>
    <t>Dificultad en la implementación de algunas acciones por cuenta de la pandemia del COVID 19 y por demora en la contratación de personal a cargo de las actividades por parte de la entidad territorial municipal</t>
  </si>
  <si>
    <t>Municipios con acciones del plan estratégico departamental “Hacia el fin de la tuberculosis" en la línea estratégica 1 y 2. implementadas</t>
  </si>
  <si>
    <t xml:space="preserve">Se implementaron actividades de las líneas estratégicas, 1. Prevención y atención integral centradas en las personas afectadas por tuberculosis y línea 2. Compromiso político, protección social y sistemas de apoyo del plan en seis municipios Guaduas, Villeta, La Mesa, Yacopí, La Palma y Anapoima; así como un fortaleciendo acciones de prevención y control de la tuberculosis en IPS, EAPB y Entidades Territoriales Municipales a través de las asistencias técnicas. </t>
  </si>
  <si>
    <t>Continuidad en las acciones debido a los cortes de vigencias  y los inicios de nuevas contrataciones</t>
  </si>
  <si>
    <t>Se realiza la  implemetación del plan estrategico deparatmental "Hacia el Fin de la Tuberculosis" en el municipio de Mosquera, Fusagasuga y Chia</t>
  </si>
  <si>
    <t>1133</t>
  </si>
  <si>
    <t>ALTA CONSEJERÍA PARA LA FELICIDAD</t>
  </si>
  <si>
    <t>TRANSFORMANDO MENTES Y CORAZONES</t>
  </si>
  <si>
    <t>GR5:1-01-00-506</t>
  </si>
  <si>
    <t>Alcanzar el 70% del indicador de bienestar multidimensional del departamento de Cundinamarca.</t>
  </si>
  <si>
    <t>GR5:1-01-02-010</t>
  </si>
  <si>
    <t>010</t>
  </si>
  <si>
    <t>Implementar el observatorio de felicidad y bienestar de Cundinamarca.</t>
  </si>
  <si>
    <t>Observatorio implementado</t>
  </si>
  <si>
    <t>Documento Marco del Observatorio de Felicidad y Bienestar</t>
  </si>
  <si>
    <t>Se realizo la planeación estratégica del Observatorio definiendo las IV Fases.Para vigencia 2020 se desarrollo:  misión, visión, objetivos estratégicos, marco normativo, definición y alcance.Definición de las líneas de investigación:Población Calidad de vidaEntorno estratégico Participación y convivencia Bienestar y progreso</t>
  </si>
  <si>
    <t>Bajo presupuesto asignado a la Alta Consejería para la Felicidad y el Bienestar</t>
  </si>
  <si>
    <t>Se realizó acercamiento con el Observatorio de Sabana Como Vamos y el Departamento Nacional de Planeación (DNP) con el propósito de obtener insumos para la estructura  del Observatorio. Se elaboró el Decreto de creación del Observatorio, el cual esta pendiente de firma del Gobernador. De acuerdo con la convocatoria realizada por MinTic, se han realizado reuniones técnicas para la medición del indicador de Felicidad y Bienestar. A la fecha (31 de agosto 2021), el observatorio cuenta con los siguientes documentos técnicos finales: Documento Marco, Parámetros para la elaboración del artículo de investigación y Decreto No. 316 de septiembre 13 de 2021 Por e cual se crea el Observatorio de Felicidad y Bienestar como estrategia fundamental para el soporte, monitoreo y seguimiento a la política publica de felicidad y bienestar subjetivo del Departamento de Cundinamarca.  Se realizó la entrega de los productos desarrolados por MinTic, sobre el indicador de Felicidad del Departramento. La Alta Consejeria adelanto la contratación de servicios profesionales con el fin de dar continuidad  a la meta No. 10. Se firmó un contrato interadministrativo con las Universidad de Cundinarma cuyo objeto es Implementar la tercera y cuarta fase del Observatorio de Felicidad y Bienestar, acorde con el documento marco que corresponde al desarrollo de las líneas de investigación y su metodología definida, con sus respectivos procesos de socialización y publicación. Así como fortalecer los procesos de capacitación y formación de la Escuela de Felicidad y Bienestar. Se realizo la ejecucion del contrato interadministrativo CDCTI-028-2021 en el cual se realizo invetigacion del tema: ¿Son los Hombres más Violestos? y se realizo un conversatorio y diplomado sobre el mismo tema de la investigacion, la primera revista de la familia y bienestar en cundinamarca y la plataforma digital Cundinamarca felices.</t>
  </si>
  <si>
    <t>La consolidación de indicadores actualizados de bienestar subjetivo para los 116 municipios del Departamento. Se realizaron dos correcciones al documento original al documento del Decreto del Observatorio. La propuesta metodología del Min.Tic no se ajusta a la metodología utilizada para la medición de indicador de Felicidad. Por falta de recursos no se ha dado inicio con los estudios e investigaciones. El apoyo profesional es insuficiente debido a la finalización de los contratos de prestación de servicios y apoyo a la gestión de la Alta Consejería para atender las actividades establecidas de cada una de la metas del Plan de Departamental de Desarrollo 2020 - 2024. Debido a la finalización de los contratos de prestación de servicios y apoyo a la gestión, se interrumpieron las  actividades establecidas de cada una de la metas de la Alta Consejeria que son parte del Plan de Departamental de Desarrollo 2020 - 2024.</t>
  </si>
  <si>
    <t>Min TIc</t>
  </si>
  <si>
    <t>Se cuenta la versión final del reglamento Acto Administrativo, para la Operación del Observatorio de Felicidad del Departamento para su revisión y firma por parte del Alta Consejera para la Felicidad y el Bienestar subjetivo del Departamento de Cundinamarca.  Se continua con el ajuste al reglamento (Acto Administrativo), para la Operación del Observatorio de Felicidad del Departamento para su revisión y firma por parte del Alta Consejera para la Felicidad y el Bienestar subjetivo del Departamento de Cundinamarca. Analisis de los indicadores segun las dimensiones de la Politica Publica de Felicidad y Bienestar subjetivo del Municipio de Mosquera y el analisis de las variables asociados al Bienestar objetivo en cinco provincias del Departamento.</t>
  </si>
  <si>
    <t>A la fecha no aplica para el mes de junio 2022</t>
  </si>
  <si>
    <t>GR5:1-01-02-011</t>
  </si>
  <si>
    <t>ODS 11 - LOGRAR QUE LAS CIUDADES Y LOS ASENTAMIENTOS HUMANOS SEAN INCLUSIVOS, SEGUROS, RESILIENTES Y SOSTENIBLES</t>
  </si>
  <si>
    <t>011</t>
  </si>
  <si>
    <t>Implementar la política pública de felicidad y bienestar en la primera fase</t>
  </si>
  <si>
    <t>Fases de la política pública de felicidad y bienestar implementadas</t>
  </si>
  <si>
    <t>Estado del Arte y Plan Operativo.</t>
  </si>
  <si>
    <t>1.Presentación del estado del arte de la política pública de felicidad y bienestar. 2.Construcción del plan operativo de la Política Pública de felicidad y bienestar presentado en el CODEPS del 29 diciembre para el plan de Desarrollo Cundinamarca ¡Región que progresa! 3.Socialización de la política pública de felicidad y bienestar en las 15 provincias del Departamento de Cundinamarca realizadas el 17 y 24 de noviembre.</t>
  </si>
  <si>
    <t xml:space="preserve">Se cuenta con avances de las metas de las diferentes dependencias del Departamento que se articulan en el plan operativo de la política pública de felicidad y bienestar subjetivo. Se realizó el primer y segundo, Comité Transversal de Felicidad y Bienestar vigencia 2021 y se realizó socialización de la Política Pública a las instancias de particiación: Consejo Consultivo de Mujeres, las plataformas municipales y departamental de jóvenes y en el mes de julio: Consejo Territorial de Planeación y los representantes de las Juntas de Acción Comunal.  Se realizo Conversatorio de Juventud en el Municipio de Cajicá en el marco de la Política Publica de Felicidad y Bienestar; La Alta Consejeria adelanto la contratación de servicios profesionales con el fin de dar continuidad  a la meta No.11 de la Alta Consejeria. Se está adelantando la actualización del plan operativo de la política publica. </t>
  </si>
  <si>
    <t xml:space="preserve">Recibir la información de los avances por parte de cada una de las dependencias de la Gobernación de Cundinamarca, lo que genera reprocesos y dificulta la consolidación del avance de las metas del plan operativo de la política pública de felicidad y bienestar. Para la continuidad del desarrollo de la meta 11 se cuenta con una persona de planta, debido a la finalización de los contratos de prestación de servicios. El apoyo profesional es insuficiente debido a la finalización de los contratos de prestación de servicios y apoyo a la gestión de la Alta Consejería para atender las actividades establecidas de cada una de la metas del Plan de Departamental de Desarrollo 2020 - 2024. Debido a la finalización de los contratos de prestación de servicios y apoyo a la gestión, se interrumpieron las  actividades establecidas de cada una de la metas de la Alta Consejeria que son parte del Plan de Departamental de Desarrollo 2020 - 2024. Se convocó dos veces el tercer comité de felicidad en el mes de noviembre pero no se llevó a cabo debido a la falta de quorum. </t>
  </si>
  <si>
    <t>Kit de Felicidad que consta de Tapete; Dado y Ruleta de Felicidad a los Municipios del Departamento</t>
  </si>
  <si>
    <t>Se llevo a cabo la Celebración Día Internacional de la Felicidad el 20 de marzo de 2022 en cumplimiento del Decreto No.093 de 2021 en el Municipio de San Juan de Rio Seco de la provincia Magdalena Centro; así mismo se realizaron las celebraciones en todas las provincias del Departamento de Cundinamarca en el mes de mayo de 2022, con actividades deportivas, culturales y recreativas, coordinadas con los municipios y conferencias de sensibilización a través de sobre Felicidad, Bienestar y Salud Mental. Se entrego material didáctico a los Municipios con el propósito de interiorizar y fomentar el tema de Felicidad y Bienestar en la población cundinamarquesa. Con la integración de las Provincias de Cundinamarca en la Celebración del Día Internacional de la Felicidad se beneficiaron 2.146 personas de diferentes edades y grupo sociales. Para el monitoreo del Plan Operativo de la Política Publica de Felicidad y Bienestar Subjetivo se está recopilando información del seguimiento de las acciones realizadas por las SECRETARIAS DE GOBIERNO, SALUD, EDUCACIÓN, AMBIENTE, DESARROLLO E INCLUSIÓN SOCIAL, HÁBITAT Y VIVIENDA, COMPETITIVIDAD, IDECUT e INDEPORTES, validando lo ejecutado en las vigencias 2019,2020,2021 y los compromisos y avances de lo transcurrido en el año 2022.Se definió el Municipio de Mosquera como Municipio piloto para realizar el análisis de los indicadores basados en el índice del buen vivir y la elaboración del documento con recomendaciones en la formulación seguimiento y evaluación de una política publica de felicidad y bienestar del Municipio seleccionado.</t>
  </si>
  <si>
    <t>GR5:1-01-02-012</t>
  </si>
  <si>
    <t>012</t>
  </si>
  <si>
    <t>Implementar la Escuela Móvil de Atención en Bienestar y Felicidad del departamento</t>
  </si>
  <si>
    <t>Escuela móvil de atención en bienestar y felicidad implementada</t>
  </si>
  <si>
    <t>Documento marco de la Escuela de Felicidad y Bienestar y el portafolio de servicios.</t>
  </si>
  <si>
    <t>1.Se realizo la planeación estratégica para la creación de la Escuela de la Felicidad: misión, visión, objetivos generales y estratégicos. 2.Elaboración y presentación de la oferta institucional de la Escuela de Felicidad y Bienestar. 3.A la fecha se han realizado 28 conferencias para brindar herramientas para el manejo de las emociones a los diferentes grupos poblacionales del Departamento a 1821 personas. 4.Se ha venido trabajando con   los municipios de manera articulada para brindar herramientas de salud mental.</t>
  </si>
  <si>
    <t>Se cuenta con el portafolio de servicios de Felicidad y Bienestar el cual consta de 13 cursos que se orientan a las dimensiones de la política pública de felicidad. Se está elaborando el Documento Marco de la Escuela de Felicidad y Bienestar.  Se desarrollaron nueve cursos que se encuentran en revisión para cargar a la Escuela Virtual 2036 en la plataforma Moodle y se abrió el proceso de inscripión. Se prestó asistencia técnica a través de capacitaciones virtuales y presenciales dirigidas a los municipios de Cundinamarca y a las depencidas de la Gobernación. Se cuenta con el documento técnico final "Orientaciones para la construcción de programas de educación para el trabajo y desarrollo humano" de la Escuela de Fellcidad y Bienestar para ser radicado en la Secretaría de Educación Departamental.  Se prestó asistencia técnica a través de capacitaciones virtuales y presenciales dirigidas a los municipios de Cundinama. La Alta Consejeria adelanto la contratación de servicios profesionales con el fin de dar continuidad  a la meta No.12 de la Alta Consejeria. Se realizó un convenio interadministrativo con la Universidad de Cundinamarca cuyo objeto es Implementar el laboratorio de iniciativas que consiste en el desarrollar ideas de negocios para ser ejecutadas en el contexto de familia, así como el desarrollo de estrategias de felicidad y bienestar a treinta (30) familias cundinamarquesas  Implementar el laboratorio de iniciativas que consiste en el desarrollar ideas de negocios para ser ejecutadas en el contexto de familia, así como el desarrollo de estrategias de felicidad y bienestar a treinta (30) familias cundinamarquesas. En este contexto se realizó la selección de las 30 familias, se caracterizó la población y comenzaron a participar en el diplomado titulado jovenes emprendedores, felices y exitosos. Asimismo se realizó el conversatorio sobre el manejo del duelo. se  ejecuto al 100% el contrato Interadministrativo CDCTI-029-2021.Se entregaron incentivos en especie a 30 familias cundinamarquesas con el fin de fortalecer los sistemas productivos y por ende el tejido social y familiar. Atendimos y asistimos a 4235 personas a traves de capacitaciones , conferencias en temas inherentes a salud mental, manejo de emociones entre otros y se dictaron dos diplomados a jovenes emprenderores felices y exitoso y familias emprendedoras. Se realizo la actualizacion del indicador de felicidad y bienestar de cundinamarca, documento metodologico y tablero de control por cada dimension del indicador.</t>
  </si>
  <si>
    <t>El equipo psicosocial es insufuciente para atender la demanda de solicitudes de los municipios, debido a la finalizacion de los contratos de prestación de serivicios. El apoyo profesional es insuficiente debido a la finalización de los contratos de prestación de servicios y apoyo a la gestión de la Alta Consejería para atender las actividades establecidas de cada una de la metas del Plan de Departamental de Desarrollo 2020 - 2024.	Debido a la finalización de los contratos de prestación de servicios y apoyo a la gestión, se interrumpieron las  actividades establecidas de cada una de la metas de la Alta Consejeria que son parte del Plan de Departamental de Desarrollo 2020 - 2024.</t>
  </si>
  <si>
    <t>Alcaldía de Cajicá, Universidad Militar y Cemex</t>
  </si>
  <si>
    <t>Un Diplomado denominado Salud Mental  para la Felicidad y el Bienestar a la fecha del presente reporte</t>
  </si>
  <si>
    <t>Se beneficiaron 1.279 personas con el programa de capacitación de la Escuela de Felicidad en los municipios de Cajicá, San Juan de Rioseco, Tocancipá, Sutatausa, Funza, Mosquera, Alban, Arbeláez, Cáqueza, Pulí, San Francisco, Sasaima, Soacha, Utica y Tausa. Asimismo, a la Contraloría de Cundinamarca y al Consejo Consultivo de Mujeres. Los temas tratados fueron: manejo de emociones, salud mental, duelo y pérdida, autocuidado, fortalecimiento de las habilidades emocionales, empoderamiento de la mujer y relación del medio ambiente con la felicidad y el bienestar.Se han dictado veintiocho (28) capacitaciones mediante conferencias, Talleres, cursos y un (1) diplomado denominado Salud Mental para la Felicidad y el Bienestar a la fecha del presente certificado.Se desarrollo el Diplomado de salud mental y bienestar con la participación de 170 personas y se realizaron capacitaciones en los municipios de Albán, Arbeláez, Cáqueza, Funza, Girardot, Guayabal de Síquima, Pulí, San Francisco, San Bernardo, Sasaima, Soacha, Sutatausa, Paime y Útica. Asimismo, Indeportes y Pensiones de Cundinamarca.Se beneficiaron personas con el programa de capacitación de la Escuela de Felicidad en los municipios Los temas tratados fueron: manejo de emociones, salud mental, duelo y pérdida, autocuidado, fortalecimiento de las habilidades emocionales, empoderamiento de la mujer y relación del medio ambiente con la felicidad y el bienestar.</t>
  </si>
  <si>
    <t>1215</t>
  </si>
  <si>
    <t>CORPORACION SOCIAL DE CUNDINAMARCA CSC</t>
  </si>
  <si>
    <t>GR5:1-01-02-013</t>
  </si>
  <si>
    <t>013</t>
  </si>
  <si>
    <t>Atender a 7.000 afiliados y beneficiarios con actividades de bienestar que ofrece la Corporación Social.</t>
  </si>
  <si>
    <t>Beneficiados con programas de bienestar que ofrece la Corporación Social</t>
  </si>
  <si>
    <t>subsidios, bonos y capacitaciones.</t>
  </si>
  <si>
    <t>Durante la vigencia 2020 se beneficiaron 28 estudiantes a través de subsidios educativos,3.352 personas a través de la entrega de bonos a los afiliados y 472 personas con capacitaciones en temas como finanzas, cocina y peluquería.</t>
  </si>
  <si>
    <t>Como los cursos se realizaron de manera muy rápida, mucha gente no se entero de ellos y por eso fue poca la asistencia.</t>
  </si>
  <si>
    <t>Afiliaciones ,subsidios educativos,Promocion de portafólio de servicios</t>
  </si>
  <si>
    <t>Aliaciones 420 ,subsidios educativos 36,Promocion de portafolio de servicios 4553</t>
  </si>
  <si>
    <t>Ninguna</t>
  </si>
  <si>
    <t>servicio de bienestar social</t>
  </si>
  <si>
    <t>Corte al 30 de junio del 2022: fueron 1061 personas quienes obtuvieron estos beneficios: 828 con elementos promocionales como alcancías, sombrillas, memorias llavero y cuadernos. Además, y se beneficiaron 17 afiliados con los Convenios Comerciales de Michigan y Dentisalud y 180 visitas de promoción por parte de los comerciales a los municipios de Cundinamarca y 36 subsidios educativos desembolsados.</t>
  </si>
  <si>
    <t>1220</t>
  </si>
  <si>
    <t>INST. DEPARTAMENTAL DE CULTURA TURISMO</t>
  </si>
  <si>
    <t>GR5:1-01-02-014</t>
  </si>
  <si>
    <t>014</t>
  </si>
  <si>
    <t>Apoyar 25 procesos musicales en el marco del Plan Departamental de Música.</t>
  </si>
  <si>
    <t>Procesos musicales apoyados</t>
  </si>
  <si>
    <t>Acompañamiento a los procesos musicales municipales.</t>
  </si>
  <si>
    <t>Acompañamiento a ocho (8) procesos musicales como músicas tradicionales, populares, campesinas, urbanas y  bandísticos desarrollados en los municipios del departamento,  a través de talleres virtuales (técnicas de afinación, digitación, interpretación de instrumentos sinfónicos dirigido a los músicos integrantes de las bandas municipales, lo cual ayuda a su fortalecimiento y evaluación de los avances.  Adicionalmente, se brindó apoyo a los procesos musicales en la edición de audio y video de montajes y ensambles musicales (preproducción, producción , post producción, grabación).</t>
  </si>
  <si>
    <t>Conectividad de los municipios y acceso a talleres virtuales por temas de conectividad.</t>
  </si>
  <si>
    <t>Clases virtuales</t>
  </si>
  <si>
    <t>Se apoyaron 9 procesos musicales:
Prácticas y agrupaciones
1. Orquestas de cuerdas pulsadas
2. Músicas tradicionales, populares, campesinas y urbanas
Circulación
3. Alianza agrupaciones musicales Región Metropolitana Bogotá-Cundinamarca
Gobernanza
4. Comunicación interactiva entre actores (Red de voceros)
5. Datos e información disponible (SIMUS)
6. Recursos y herramientas facilitadoras de la gestión (Banco de Partituras)
7. Participación real y propositiva
8. Gestión articulada y reciproca con la música (Agendas áreas artísticas con entidades regionales y departamentales)
9. Plan Departamental de Música
Encuentros pedagogicos de Bandas musicales; Dotaciones a 41 escuelas de formación musical, Formacion musical en 87  municipios del Departamento de Cundinamarca.</t>
  </si>
  <si>
    <t>procesos</t>
  </si>
  <si>
    <t>Contratación y puesta en funcionamiento de la Orquesta de Cuerdas Pulsadas de Cundinamarca conformada por 23 músicos, y contratación de su director musical. 2.Contratación del equipo de profesionales del área de música y asesores de los procesos artísticos, musicales y culturales del Departamento, del plan departamental de música, plan de estudios musicales, apoyo para la suscripción y ejecución de convenios interinstitucionales e interadministrativos, convocatorias y demás propuestas encaminadas al fortalecimiento de los procesos musicales, artísticos y culturales.  3.Organización de agendas e inicio de asesorías técnicas en territorio.  Se realizó acompañamiento y apoyo técnico a 5 municipios de categoría 6, 5 y 4, a la fecha hemos atendido a más de 50 niñas, niños, adolescentes y jóvenes con los 2 contratistas del área de música del Idecut.  Igualmente se realizó acompañamiento y apoyo técnico a 47 municipios de 6, 5 y 4 categoría con los 23 contratistas de la orquesta de cuerdas pulsadas de Cundinamarca. A la fecha hemos atendido a más de 188 niños, niñas, adolescentes y jóvenes de los procesos de músicas tradicionales, campesina y urbanas de Cundinamarca.</t>
  </si>
  <si>
    <t>GR5:1-01-02-015</t>
  </si>
  <si>
    <t>015</t>
  </si>
  <si>
    <t>Cofinanciar 12 celebraciones de prácticas artísticas y culturales colectivas.</t>
  </si>
  <si>
    <t>Celebraciones cofinanciadas</t>
  </si>
  <si>
    <t>Cofinanciacion</t>
  </si>
  <si>
    <t xml:space="preserve">Durante la vigencia 2021, se han cofinanciado 3 eventos de celebraciones de prácticas artísticas y culturales colectiva beneficiando a los municipios de Sopo, Cucunuba, Soacha, Girardot, Facatativá y Fusagasugá. Se realizo  la celebración del día nacional de la afro colombianidad, donde se logró la participación de las comunidades afro del departamento, logrando así el rescate de la identidad cultural, sus raíces y sus costumbres afro; así como también  se realizaron capacitaciones a la población afro sobre el origen y el uso de sus derechos, beneficiando de esta manera a la comunidad perteneciente a esta etnia, en especial a los representantes de los municipios de Soacha, Fusagasugá, Girardot y Facatativá quienes fueron los que asistieron al evento y replicaron la información. </t>
  </si>
  <si>
    <t>GR5:1-01-02-016</t>
  </si>
  <si>
    <t>016</t>
  </si>
  <si>
    <t>Potencializar en 90 municipios el talento cultural y artístico con procesos de formación y dotación.</t>
  </si>
  <si>
    <t>Municipios potencializados con procesos de formación y dotación</t>
  </si>
  <si>
    <t>Acompañamiento a los procesos de formación artística en los municipios del departamento.</t>
  </si>
  <si>
    <t>Se apoyaron 92 municipios del departamento con la contratación de 148 formadores para el desarrollo de los procesos de formación artística en las áreas artísticas de danza, teatro, música, artes plásticas, artes visuales, literatura y arte rupestre, en las áreas artísticas de danza, teatro, música, artes plásticas, artes visuales, literatura y arte rupestre.</t>
  </si>
  <si>
    <t>Debido a la pandemia los procesos se iniciaron fuera del cronograma inicialmente establecido.- la cobertura ha disminuido en los municipios; Debido a que por la pandemia las personas han dejado de asistir.</t>
  </si>
  <si>
    <t>Clases en areas artisticas</t>
  </si>
  <si>
    <t>Con recursos de regalías nos encontramos desarrollando un proyecto de dotación para 84 municipios del Departamento en las áreas artísticas de música, teatro, artes plásticas y danzas.</t>
  </si>
  <si>
    <t>Procesos de Formación</t>
  </si>
  <si>
    <t>Se ha logrado potencializar los procesos de formación artística, con la contratación de 250 procesos artísticos, los cuales se encuentran en ejecución del 56%</t>
  </si>
  <si>
    <t>GR5:1-01-02-017</t>
  </si>
  <si>
    <t>017</t>
  </si>
  <si>
    <t>Implementar 40 procesos de formación literaria itinerante en los municipios.</t>
  </si>
  <si>
    <t>Procesos de formación literaria implementados</t>
  </si>
  <si>
    <t>Talleres de Literatura que impulsan la lectura, la oralidad y la escritura creativa.</t>
  </si>
  <si>
    <t>Acompañamiento a ocho (8) municipios en la ejecución de procesos para la promoción y fortalecimiento de la lectura, la oralidad y la escritura, estrategia que dio inicio desde el primer semestre de la vigencia 2020. Adicionalmente, se brindó apoyo con formadores para procesos de literatura en seis (6) municipios del departamento.</t>
  </si>
  <si>
    <t>•Los desplazamientos a territorio por causa de la Covid 19.•Retrasos en los procesos administrativos.•Elevados costos de transporte debido a la pandemia.</t>
  </si>
  <si>
    <t>Clases de literatura</t>
  </si>
  <si>
    <t>Se implementan los procesos literarios, por medio de talleres, los cuales se conciben entre la teoría y la práctica, se conforman grupos en la cabecera municipal y por lo menos en dos zonas rurales de cada municipio, beneficiando a los diferentes grupos etarios</t>
  </si>
  <si>
    <t>Procesos de Formación Literaria ( literatura, oralidad, escritura)</t>
  </si>
  <si>
    <t>14 procesos de formación literaria en proceso. Participación en la alianza con Bogotá y todas las formadoras reciben maletas familiares y morrales de la alianza Idecut Banco de la Republica. procesos de formación literaria en los siguientes municipios:AlbanAnapoimaAnolaimaCachipayCaparrapíFúqueneLa MesaSimijacaSoachaTabioÚticaViotáZipacónYacopí</t>
  </si>
  <si>
    <t>NINGUNA</t>
  </si>
  <si>
    <t>1208</t>
  </si>
  <si>
    <t>INST.DPTAL PARA LA RECREACION Y EL DEPOR</t>
  </si>
  <si>
    <t>GR5:1-01-02-018</t>
  </si>
  <si>
    <t>018</t>
  </si>
  <si>
    <t>Realizar 4 eventos entre juegos deportivos comunales y encuentros campesinos.</t>
  </si>
  <si>
    <t>Eventos realizados</t>
  </si>
  <si>
    <t>Para el año 2021, logramos desarrollar las fases municipales, provinciales y la final departamental en el municipio de Girardot del 5 al 7 de noviembre. El regional nacional se disputó en la ciudad de Ibagué del 22 al 25 de noviembre y la gran final nacional que se disputará en la ciudad de Cartagena fecha por confirmar. Durante el desarrollo del evento, contamos con la participación de 102 municipios del departamento y 4.639 comunales compitiendo en los diferentes deportes individuales como billar, ajedrez, atletismo, tejo, mini tejo, rana, trompo y domino, y deportes de conjunto como baloncesto y futbol de salón.</t>
  </si>
  <si>
    <t>GR5:1-01-02-019</t>
  </si>
  <si>
    <t>ODS 4 - GARANTIZAR UNA EDUCACIÓN INCLUSIVA, EQUITATIVA Y DE CALIDAD Y PROMOVER OPORTUNIDADES DE APRENDIZAJE DURANTE TODA LA VIDA DE TODOS</t>
  </si>
  <si>
    <t>019</t>
  </si>
  <si>
    <t>Capacitar 8.000 voluntarios para realizar actividades de servicio social, utilizando como medios la recreación y la actividad física.</t>
  </si>
  <si>
    <t>Voluntarios capacitados</t>
  </si>
  <si>
    <t>Se llevó a cabo la mesa técnica de recreación con un conversatorio LA RECREACIÓN EN TIEMPOS DE COVID 19 con invitados del Ministerio del Deporte, invitados internacionales, médico deportólogo y la Coordinación del Programa Departamental. Dicha actividad duró una hora y media.Capacitación mediante los programas de campamentos regionales juveniles con una población beneficiada 1774 jóvenes.</t>
  </si>
  <si>
    <t xml:space="preserve">Para el año 2021, teníamos programado capacitar 2.000 voluntarios. Para dar cumplimiento a esta meta de producto, hemos desarrollado las siguientes acciones: en el mes de febrero se realizó la capacitación para 100 personas en “Educar para la Vida” a todo el cuerpo docente del Municipio de  San Juan de Rioseco, formadores e instructores de las EFD, se apoyó con el cuerpo biomédico, estrategias de educación física frente a los retos de la vida, dos fisioterapeutas apoyaron la estrategia de como arrancar actividad física luego de un largo periodo de sedentarismo, planificación de la Educación Física.
En el mes de mayo capacitamos a 946 personas del área de recreación, aprovechamiento del tiempo libre y campamento juvenil, a jóvenes de los grados 9, 10 y 11 de los municipios interesados. Trabajamos en temáticas como recreación, campamentos, liderazgo juvenil y ecología. Se trabajó con los municipios de la provincia del Gualivá, en el Municipio de La Vega, capacitando a 59 líderes. En la provincia de Magdalena centro, los 7 municipios de la provincia se unieron a esta actividad, capacitando a 213 líderes. En el municipio de Soacha, se trabajó con líderes sociales, estudiantes de 10 y 11, formadores recreativos, con presencia de 74 personas. El personal restante, se capacito de manera virtual, para dar contenido y línea temática para el desarrollo de los campamentos infantiles que se celebraron en el mes de junio.
En el mes de junio capacitamos 320 personas. Del 21 al 28 de junio se realizó la capacitación en actividad física, dirigida musicalizada, se realizó de manera mixta, presencial y virtual. En presencialidad las sedes fueron: Zipaquirá, Sibaté y Villeta.
En el mes de julio se capacitaron para vacaciones recreativas un total de 500 formadores para el correcto desarrollo de la actividad de vacaciones recreativas.  Está capacitación fue certificada por INDEPORTES. Para el 3 de julio en el Municipio de Zipaquirá se realizó capacitación en seguimiento de ciclovías, con una asistencia de 40 personas. 
En agosto logramos capacitar a 350 personas.  Se capacitó a los líderes y formadores de recreación en temática dirigida al encuentro de adulto mayor que se desarrolló durante el mes de agosto en las diferentes provincias del departamento. Estas capacitaciones se realizaron de manera virtual y la convocatoria se realizó a través de los provinciales.
A la fecha, en total, hemos capacitado a 2.261 voluntarios en todo el departamento de Cundinamarca.
</t>
  </si>
  <si>
    <t>A través de la contratación de diferentes formadores, hemos venido realizando la capacitación en temas deportivos y recreativos, a quienes más adelante se convertirán en voluntarios para el apoyo de los juegos Deportivos del departamento.</t>
  </si>
  <si>
    <t>GR5:1-01-02-020</t>
  </si>
  <si>
    <t>020</t>
  </si>
  <si>
    <t>Vincular 160.000 personas en los espacios de actividad física y recreación priorizando a mujeres cabeza de hogar, población víctima y población diversamente hábil.</t>
  </si>
  <si>
    <t>Personas vinculadas en los espacios de actividad física y recreación</t>
  </si>
  <si>
    <t>Se realizó la premiación del torneo de voleibol por duplas sentado dirigido a la comunidad LGBTI. Se entrega 180 kits deportivos a las comunidades Afrocolombianas, los cuales estaban compuestos por (camiseta, gorra, caramañola y medalla). Se realizó el día Dulce de Cundinamarca contando con la participación de 12 Municipios, desarrollando el carnaval dulce y puesta de escena de un cuento infantil de manera virtual y semipresencial en algunos municipios, se considera que logro impactar 3000 niños en esta bonita actividad.</t>
  </si>
  <si>
    <t xml:space="preserve">Para el año 2021, teníamos programado vincular 40.000 personas en las actividades de recreación y actividad física. Para dar cumplimiento a la meta programada, desde Indeportes realizamos las siguientes actividades: A través del programa denominado Ciclovía por la vida, logramos desarrollar 9 actividades en diferentes municipios del departamento, logrando beneficiar a 11.243 personas. El 06 de abril se desarrolló el día mundial de la actividad física con una participación de 83 municipios y más de 5000 personas beneficiadas de manera virtual y presencial. Entre abril y junio con grupos regulares de actividad física beneficiamos 800 personas y con grupos no regulares de actividad física beneficiamos 160 personas. Entre abril y junio, en eventos masivos, llegamos a 820 personas, en Zipaquirá, Facatativá, Ubaté, Sibaté y Soacha.  Entre abril y junio se realizaron 10 acciones para promover hábitos y estilos de vida saludables, se realizaron actividades en los mismos municipios anteriormente nombrados, con un total de 432 personas beneficiadas. El 26 de mayo se realizó el día del desafío, con una participación de 90 municipios y más de 20.000 personas beneficiadas de manera virtual y presencial
El 3 de junio realizamos la celebración del día mundial de la bicicleta con una participación de 3.455 personas.  
A través del programa de campamentos infantiles y juveniles, hemos podido vincular a mas de 4.500 niños, niñas, jóvenes y adolescentes de nuestro departamento. En total, hasta la fecha, hemos logrado vincular a 73.147 personas.
</t>
  </si>
  <si>
    <t>A través de la contratación de formadores dedicados exclusivamente a la recreación y la actividad física, hemos logrado llegar a más de 40 Municipios con grupos regulares de recreación y actividad física</t>
  </si>
  <si>
    <t>GR5:1-01-02-021</t>
  </si>
  <si>
    <t>021</t>
  </si>
  <si>
    <t>Realizar 3 festivales "Leyenda del Dorado" impulsando nuevas tendencias deportivas.</t>
  </si>
  <si>
    <t>Festivales realizados</t>
  </si>
  <si>
    <t>La Licitación Pública cuyo objeto es PRESTACIÓN DE SERVICIOS DE APOYO LOGÍSTICO PARA EL DESARROLLO DEL PROYECTO "FESTIVAL LA LEYENDA DEL DORADO 2021" PARA EL CUMPLIMIENTO DE LAS METAS DEL PLAN DE DESARROLLO “CUNDINAMARCA REGIÓN QUE PROGRESA”. Se encuentra publicado, por un valor de $365.000.000 y ejecución programada a partir del 14 de diciembre del 2021. Los eventos serán desarrollados durante dos fines de semana en los municipios de La Calera, El Rosal y Villeta.</t>
  </si>
  <si>
    <t>GR5:1-01-02-022</t>
  </si>
  <si>
    <t>022</t>
  </si>
  <si>
    <t>Realizar 1 competencia de juegos deportivo departamentales.</t>
  </si>
  <si>
    <t>Competencia deportiva departamental realizada</t>
  </si>
  <si>
    <t>Durante el año 2021 vamos a realizar el lanzamiento y firma del pacto por los juegos departamentales. En el año 2022 se realizarán las siguientes fases, programadas a partir del mes de septiembre.</t>
  </si>
  <si>
    <t>GR5:1-01-02-023</t>
  </si>
  <si>
    <t>023</t>
  </si>
  <si>
    <t>Realizar 60 eventos deportivos o recreativos para diferentes agremiaciones o asociaciones del departamento.</t>
  </si>
  <si>
    <t>Eventos deportivos o recreativos realizados</t>
  </si>
  <si>
    <t>Torneo dirigido a las diferentes agremiaciones y/o asociaciones del departamento, cuyo objetivo es brindar espacios de recreación a los trabajadores, colaboradores, asociados y/o representantes legales vinculados, por medio de torneos de futbol tenis, voleibol por duplas, mini tejo 1 vs 1 y tenis de mesa. Se han beneficiado a 240 personas de los municipios de Guasca, Tocaima, Topaipí y Villapinzón.NUESTRAS RAICES PREVALECEN: Torneo de cucunuba dirigido al resguardado indígena del municipio de Sesquile.JUEGOS DE AGREMIACIONES CAMPESINAS: Juegos dirigidos a la agremiación campesina del municipio de Bituima.JUNTAS DE ACCION COMUNAL: Torneo de Agremiaciones dirigido a las Juntas de Acción Comunal del Municipio de Quetame.ENCUENTRO DEPORTIVO: Encuentro deportivo de Heruriba, dirigido a el resguardo indígena de Medina.JUEGOS COMUNALES: Juegos deportivos dirigidos al municipio de Guataqui.</t>
  </si>
  <si>
    <t>En mayo se realizaron dos eventos, uno para celebrar el día de la afrocolombianidad en el Municipio de Soacha, y el otro con agremiaciones campesinas en el Municipio de San Juan de Rioseco. En junio se realizó evento con Juntas de acción comunal en el Municipio de Ubaque y conmemoración del día del orgullo Gay en el Municipio de Madrid. En julio se realizó evento en el Municipio de Guachetá con agremiación de mineros. En agosto se realizó evento en Puerto Bogotá con agremiación de pescadores y en Girardot con la comunidad LGBTIQ+. El 19 de septiembre se realizó un evento dirigido a la comunidad indígena JE ERURIWA del municipio de Medina, donde se beneficiaron 100 personas. El 4 de octubre realizamos un evento dirigido a las comunidades indígenas Muiscas de los Municipios de Chía, Cota y Sesquilé, donde se beneficiaron 200 personas. Durante el mes de noviembre realizamos un evento en el Municipio de Guaduas dirigido a la agremiación de mujeres y un segundo evento en el municipio de Jerusalén beneficiando a las Juntas de Acción Comunal. En estos dos eventos logramos beneficiar a 310 personas.</t>
  </si>
  <si>
    <t>Se realizó evento con las comunidades Afro del Departamento, evento que tuvo lugar en el Municipio de Soacha</t>
  </si>
  <si>
    <t>GR5:1-01-02-024</t>
  </si>
  <si>
    <t>024</t>
  </si>
  <si>
    <t>Realizar 150 campamentos departamentales, municipales y regionales en el departamento.</t>
  </si>
  <si>
    <t>Campamentos realizados</t>
  </si>
  <si>
    <t>Apoyo a campamentos Municipales virtuales Vergara, Cajicá, Tabio y la Vega. Capacitación a Líderes y Coordinadores de recreación. Elaboración de Proyecto Primer Campamento Infantil ambiental “Descubre la magia de Cundinamarca y Cuida de ella. Se desarrollan los campamentos juveniles zonales de las provincias de Tequendama Oriente y Guavio de manera virtual con actividades capacitaciones y retos así como programas y en vivos durante los tres días utilizando las redes sociales y las salas interactivas de las Tic dela gobernación todo orientado por guías técnicas desde la coordinación. Se desarrollaron 8 campamentos Regionales, sé suscribió un convenio con el municipio de Carmen de Carupa para desarrollar 4 campamentos regionales, un campamento departamental y un campamento nacional.</t>
  </si>
  <si>
    <t xml:space="preserve">En el mes de abril se realizaron los campamentos infantiles en las provincias de Ubaté, Oriente, Almeidas, Guavio, Rionegro y Sabana Centro.
En el mes de junio se realizaron los campamentos infantiles en las provincias de Sabana Occidente, Sumapaz, Tequendama, Alto Magdalena, Gualivá, Magdalena Centro. Se llevo a cabo durante los días 13 y 14 el campamento regional juvenil dirigido a las provincias de Ubaté, Rionegro, Gualivá y Magdalena Centro.
</t>
  </si>
  <si>
    <t>GR5:1-01-00-507</t>
  </si>
  <si>
    <t>Reducir la tasa de lesiones autoinfligidas intencionalmente.</t>
  </si>
  <si>
    <t>GR5:1-01-02-025</t>
  </si>
  <si>
    <t>POLÍTICA PÚBLICA PARA EL APOYO Y FORTALECIMIENTO DE LAS FAMILIAS_x000D_
POLÍTICA PÚBLICA DE SALUD MENTAL</t>
  </si>
  <si>
    <t>025</t>
  </si>
  <si>
    <t>Implementar en 60 municipios priorizados estrategias orientadas a la prevención de conductas suicidas y los diferentes tipos de violencia.</t>
  </si>
  <si>
    <t>Estrategias de prevención de conducta suicida  y / o violencia intrafamiliar en el marco de la Política Departamental de Salud Mental</t>
  </si>
  <si>
    <t>La implementacion de la estrategia  "Desarrollo de habilidades de afrontamiento" , se realizo en 7 municipios: Agua de Dios, Anolaima, Anapoima; Arbelaez, Cajica, Cáqueza y Guataqui; del mismo modo  se realizaron jornadas de  Desarrollo de Capacidades a los equipos psicosociales   al 100% del departamento,  brindando  herramientas para el abordaje de los eventos de la dimensión  (conducta suicida, violencia, consumo de SPA  y trastonos mentales ),  procurando una  atención integran en salud mental para los  usuarios y la  comunidad Cundinamarquesa ; Dentro de la principales tematicas  se desarrolladas  están:  *Tele orientación, Proceso de formación virtual para el personal de líneas amigas ; * Triage en salud Mental; *Primeros Auxilios Psicológicos en atención telefónica y autocuidado;*Depresión duelo y ansiedad; *Inteligencia emocional en tiempos de cuarentena y post cuarentena; *Alcohol en el entorno familiar; *Autocuidado en casa; *Salud mental de los trabajadores de la salud; *Orientación Familiar en violencia de genero e intrafamiliar *Curso delegados ESE , IPS, EAPB, secretarias de salud  para brindar apoyo emocional al personal de la salud de la primera línea atención COVID-19;* Resoluci´pn de conflictos; *Resiliencia, con aceptación y compromiso  más acción * Resiliencia y afrontamiento en la empresa * Logoterapia y Resiliencia, El sentido de la vida</t>
  </si>
  <si>
    <t>falta de compromiso por parte de algunas entidades que hacen parte de la red para articular las estrategias</t>
  </si>
  <si>
    <t>Municipios con Estrategias de prevención de conducta suicida  y / o violencia intrafamiliar en el marco de la Política Departamental de Salud Mental</t>
  </si>
  <si>
    <t>1.  Se logra la implementación de estrategias de prevención  de conducta suicida y violencias en 42 municipios así:  "Desarrollo de habilidades de afrontamiento"  en  22:  Apulo,  Bituima,  Chia, Chipaque, Choachi, Choconta, Cogua, Cota, El Colegio, El Peñon, Facatativa, Funza, Fuquene, Fusagasuga, Gachala, Gachancipa, Girardot, Guacheta, Guaduas,La Calera, La Mesa, La Peña.
2. Con recursos Nacionales estrategia "Cundinamarca región que progresa promoviendo la convivencia, transformando imaginarios estereotipos y representaciones sociales en las familias y las comunidades", en 20  : Cota, El Rosal, Cajicá, El Peñón, Pacho, La Calera, La Vega, Choachí, Tena, Fusagasugá, Apulo, Lenguazaque, Bituima, Sutatausa, Ubaté, Tabio, Nariño, Paratebueno, Tibirita y Soacha.</t>
  </si>
  <si>
    <t>Dificultad para realizar actividades  presenciales masivas y en algunos casos se observa falta de compromiso por parte de sectores diferentes al sector salud para el desarrollo de las estrategias</t>
  </si>
  <si>
    <t>Se socializar la guía metodologica para implementar la estrategiaSe realiza acompañamiento  en la fase de alistamiento para la implementacion de la estrategia de Habilidades de afrontamiento.Como parte del proceso de desarrollo de capacidades  se realizan las siguientes jornadas:   "Estrategia Herramientas para proteger la vida" desarrollando  temas como  AUTOCUIDADO DE LA SALUD MENTAL, IDENTIFICACIÓN DE FACTORES DE RIESGO EN LA CONDUCTA SUICIDA una dirigida a docentes y docentes orientadoresEn articulación con el Consejo Nacional de Trabajo abordaje de la conducta suicida dirigida a  equipos psicosociales  e integrantes de la mesa de diversidad religiosa y MHGAP programa de la OMS para ampliar la atención de los trastornos mentales, neurológicos y por uso de sustancias en el nivel de atención de salud no especializada</t>
  </si>
  <si>
    <t>Demora en la contratactión de equipo municipales</t>
  </si>
  <si>
    <t>1108</t>
  </si>
  <si>
    <t>SECRETARIA DE EDUCACION</t>
  </si>
  <si>
    <t>ENTORNOS PARA LA FELICIDAD</t>
  </si>
  <si>
    <t>GR5:4-01-00-627</t>
  </si>
  <si>
    <t>Aumentar 0,23 puntos  el puntaje departamental de cobertura educación en el  IDC</t>
  </si>
  <si>
    <t>GR5:1-01-03-026</t>
  </si>
  <si>
    <t>POLÍTICA PÚBLICA PARA LA PRIMERA INFANCIA, INFANCIA Y ADOLESCENCIA “CUNDINAMARCA AL TAMAÑO DE LOS NIÑOS, NIÑAS Y ADOLESCENTES”</t>
  </si>
  <si>
    <t>026</t>
  </si>
  <si>
    <t>Beneficiar al 100% de las IED de los municipios no certificados en salubridad, seguridad y servicios públicos.</t>
  </si>
  <si>
    <t>IED beneficiadas en salubridad, seguridad y servicios públicos</t>
  </si>
  <si>
    <t>MT</t>
  </si>
  <si>
    <t>Prestación de Servicio de Aseo, Vigilancia y pago de  Servicios Públicos  a las IED de los municipios no certificados del Departamento.</t>
  </si>
  <si>
    <t>Se ha logrado beneficiar a las 275 IED con las  prestación del servicio de aseo, Vigilancia y servicios públicos,  manteniendo  los espacios de su infraestructura con los protocolos de bioseguridad e instalaciones limpias, de  las cuales en  261 IED se presta el servicio  de aseo con  la empresa Serviespeciales, así mismo con transferencia de recursos para compra de implementos de aseo se ha logrado cubrir el  100% de IED con  este servicio,   En cuanto al servicio de vigilancia  se ha  salvaguardando los bienes muebles de cada IED con la  prestación de servicio de vigilancia con la UT. CMS en 202 IED  y el resto de IED  con vigilancia prestada  por parte de los administrativos de las IED. En la prestación de servicios públicos domiciliarios  se  beneficia el 100% de las IED que han requerido el pago de estos, a través de la transferencia de recursos por parte de la Secretaría de Educación.</t>
  </si>
  <si>
    <t xml:space="preserve">Servicio de Aseo, Vigilancia y Servicios Públicos </t>
  </si>
  <si>
    <t xml:space="preserve">Se ha logrado la prestación del servicio de aseo y vigilancia   en el  100% de las IED     que corresponde  a 277 IED,  lo cual ha permitido  garantizar la salubridad y  la seguridad de las sedes,  salvaguardando los bienes muebles e inmuebles, igualmente se ha logrado la cobertura con servicios públicos a domiciliarios en el 100% de las IED que lo han requerido  traves de transferencia de recursos  a las IED. Se logró la entrega de elementos de bioseguridad para cada una de las IED con el fin de estar preparados para la modalidad presencial, con lo cual se busca proteger la salud y el bienestar de los docentes, directivos y administrativos, así como de los demás miembros de la comunidad educativa. </t>
  </si>
  <si>
    <t xml:space="preserve">N/A </t>
  </si>
  <si>
    <t>Servicio de  aseo, vigilancia y servicios públicos</t>
  </si>
  <si>
    <t>Se ha logrado la prestación del servicio de aseo y vigilancia   en el  100% de las IED     que corresponde  a 276 IED,  lo cual ha permitido  garantizar la salubridad y  la seguridad de las sedes,  salvaguardando los bienes muebles e inmuebles, igualmente se ha logrado la cobertura con servicios públicos a domiciliarios en el 100% de las IED que lo han requerido a través de transferencia de recursos  a las IED. Se logró la entrega de elementos de bioseguridad para cada una de las IED con el fin de estar preparados para la modalidad presencial, con lo cual se busca proteger la salud y el bienestar de los estudiantes,  docentes, directivos y administrativos, así como de los demás miembros de la comunidad educativa.</t>
  </si>
  <si>
    <t>GR5:1-01-00-508</t>
  </si>
  <si>
    <t>Aumentar el pilar "Salud" del índice Departamental de Competitividad.</t>
  </si>
  <si>
    <t>GR5:1-01-03-027</t>
  </si>
  <si>
    <t>POLÍTICA PÚBLICA PARA LA GESTIÓN DEL RIESGO DE DESASTRES</t>
  </si>
  <si>
    <t>027</t>
  </si>
  <si>
    <t>Implementar al 100% la red departamental de urgencias acorde a los nodos regionales.</t>
  </si>
  <si>
    <t>Implementación de la red departamental</t>
  </si>
  <si>
    <t>Red departamental de urgencias acorde a los nodos regionales.</t>
  </si>
  <si>
    <t>Formulación del proyecto "Fortalecimiento , reorganización y establecimiento del Sistema de Atención de Urgencias enEmergencias y Desastres del departamento de Cundinamarca".Se realizó la contratación de recurso humano (médicos) para la regulación de urgencias y emergencias en el Departamento y de profesionales de apoyo en los procesos administrativos del CRUE. Coordinación de 74 emergencias con afectaciones en salud de las cuales el 83,8% corresponden a accidentes de tránsito. Cobertura de la atención en urgencias de 23,339 pacientes, de los cuales 18,598 (79,7%) corresponde a población venezolana.En el primer trimestre meses de enero y febrero se realizó el comité de referencia y contrarreferencia según cronograma para con los hospitales de segundo y tercer nivel de atención, suspendido por la Pandemia;  en el mes de agosto se retomo esta actividad.Se realizó visita de seguimiento al proceso de referencia y contrreferencia del municipio de Choconta, Sopo y Girardot de conformidad a lo planeado.Se realizó el comité mensual del convenio del Sistema de Emergencias Medicas entre el Dpto de Cundinamarca y los Municipios primera categoría una vez declarada la cuarentena y alerta del COVID 19 este se esta se ha realizado de manera virtual.</t>
  </si>
  <si>
    <t>En la atención de urgencias la población extranjera principalmente venezolana es la que marca el mayor porcentaje en la prestación.  Dificultad en la  remisión y traslado de pacientes por limitación de la oferta de servicios de salud. Declaratoria de cuarentena en el País y alerta por el  COVID-19.</t>
  </si>
  <si>
    <t>1. Se contó con el recurso humano (médicos) para la regulación de urgencias y emergencias en el Departamento y de profesionales de apoyo en los procesos administrativos del CRUE. 
2. Se Coordinó la atención de 639 emergencias con afectaciones en salud de las cuales el 90,5% corresponden a accidentes de tránsito. Se gestionó la atención en urgencias de 20,182 pacientes, de los cuales 19,417 (96,21%) corresponde a población venezolana.  También es preciso mencionar que se presentaron 8020 incidentes medicos durante lo corrido del año.
3. Se realizó los comites de referencia y contrarreferencia con los hospitales de segundo y tercer nivel de atención, (excepto mayo en razón a contigencias externas de los integrantes del Comité).
4. Se realizó el comité virtual mensual del convenio del Sistema de Emergencias Medicas entre el Dpto de Cundinamarca y los Municipios de primera categoria. (excepto mayo en razón a contigencias externas de los integrantes del Comité) .
5. Se apoyó con el servicio de transporte helicoportado para transporte de vacunas COVID 19, según Plan Nacional de Vacunación.
6, Se presentó el proyecto de adquisisicón de ambulancias ante el Ministerio el cual fue apoyado finaniceramente.</t>
  </si>
  <si>
    <t>Se presentó dificultad en la atención de urgencias de la población extranjera principalmente venezolana quienes marcan el mayor porcentaje en la prestación.  Hubó dificultad en la  remisión y traslado de pacientes por limitación de la oferta de servicios de salud. Otra dificultad fué la Declaratoria de cuarentena en el País y alerta por el  COVID-19.</t>
  </si>
  <si>
    <t>Ministerio De Salud Y Proteccion Social (Resoluciones)    4 Tab Choconta ,Tibirita, Pto Salgar, Pacho.Alpina 1 Tab Sopo</t>
  </si>
  <si>
    <t>1. Se contó con el recurso humano (médicos) para la regulación de urgencias y emergencias en el Departamento y de profesionales de apoyo en los procesos administrativos del CRUE. 2. Se Coordinó la atención de 392 emergencias con afectaciones en salud de las cuales el 91,6% corresponden a accidentes de tránsito. Se gestionó la atención en urgencias de 9,467 pacientes, de los cuales 89,327 (98,5%) corresponde a población venezolana.  También es preciso mencionar que se presentaron 419 incidentes medicos durante lo corrido del año.3. Se solicito en la pagina de contratación del estado cotizaciones para la adquisisicon de ambulancias TAB y TAM se radicaron  los estudios previos y estudio de mercado, los cuales ya se presentaron en la DAF.</t>
  </si>
  <si>
    <t>GR5:1-01-03-028</t>
  </si>
  <si>
    <t>POLÍTICA PÚBLICA PARA EL APOYO Y FORTALECIMIENTO DE LAS FAMILIAS</t>
  </si>
  <si>
    <t>028</t>
  </si>
  <si>
    <t>Implementar las 14 regiones de salud de la red pública departamental.</t>
  </si>
  <si>
    <t>Regiones de salud implementadas</t>
  </si>
  <si>
    <t>Socialización de la Reorganización, modernización y Rediseño de la Red pública Departamental en las 14 Regiones de Salud, socialización de la hoja de ruta para la implementación de la Red, inicio de las actividades estipuladas en la hoja de ruta para la implementación de la Red. Inicio a seguimiento de compromisos de la hoja de ruta, realimentación de los productos entregados según hoja de ruta. Se han realizado 9 mesas de trabajo presenciales y 5 virtuales con alcaldes, concejales, comunidad y gerentes de hospitales.</t>
  </si>
  <si>
    <t>Demora en el concepto de viabilidad técnica de la Reorganización de la Red por parte del Ministerio.  Desinformación  de la comunidad y de algunas autoridades locales que genera incertidumbre y múltiples requerimientos relacionados con el tema por parte de la comunidad</t>
  </si>
  <si>
    <t>Servicios de salud en las 14 Regiones de Salud. Regiones de salud implementadas</t>
  </si>
  <si>
    <t>Durante la vigencia 2021 se logró asistir técnicamente a las 14 Regiones de Salud en la hoja de ruta en todos sus componentes para la implementación de las 14 Regiones de Salud en el año 2022.
Se cuenta con el decreto 221 del 2021 POR EL CUAL SE FUSIONAN UNAS EMPRESAS SOCIALES DEL ESTADO DE NIVEL DEPARTAMENTAL Y SE ESTABLECE LA REORGANIZACIÓN Y 
MODERNIZACIÓN DE LA RED PÚBLICA DE PRESTADORES DE SERVICIOS DE SALUD DEL DEPARTAMENTO DE CUNDINAMARCA, EN EL MARCO DE LO DISPUESTO POR LA ORDENANZA 07 DE 2020</t>
  </si>
  <si>
    <t>Falta de continuidad en el personal que brinda asistencia técnica tanto en el tema de infraestrucura, dotación y redes
Ordenanza 048 del 2021: prorrogación de la implementación de las 14 regiones del salud hasta el 1 de abril 2022
Ley de Garantías por periodo electoral</t>
  </si>
  <si>
    <t>Departamento Nacional De Planeación. App Fusa</t>
  </si>
  <si>
    <t>Se continúa trabajando en la hoja de ruta para la implementación de las Regiones de salud con un avance del 61.5%</t>
  </si>
  <si>
    <t>Falta de continuidad en el personal que brinda asistencia técnica tanto en el tema de infraestrucura, dotación y redesOrdenanza 048 del 2021: prorrogación de la implementación de las 14 regiones del salud hasta el 1 de abril 2022Ley de Garantías por periodo electoral</t>
  </si>
  <si>
    <t>GR5:1-01-03-029</t>
  </si>
  <si>
    <t>POLÍTICA PÚBLICA DE SALUD MENTAL_x000D_
POLÍTICA PÚBLICA DE ENVEJECIMIENTO Y VEJEZ.</t>
  </si>
  <si>
    <t>029</t>
  </si>
  <si>
    <t>Ejecutar 5.078 visitas de Inspección, Vigilancia y Control a los actores vigilados en el marco del SGSSS.</t>
  </si>
  <si>
    <t>Vistas de IVC realizadas</t>
  </si>
  <si>
    <t>Visitas a prestadores de servicios de salud y establecimientos farmacéuticos</t>
  </si>
  <si>
    <t>Se realizó la implementación de los procedimientos virtuales con ocasión de la pandemia COVID-19 lo que Se realizó la implementación de los procedimientos virtuales con ocasión de la pandemia COVID-19 lo que permitió la realización de vistas virtuales de los diferentes programas, tales como  farmacovigilancia, (32) visitas IPS), Articulación Externa Por Medio De Mesas De Trabajo Con Las Diferentes Direcciones Y Entes De Control Para Priorizar Estrategias De Intervención Como Nodo Territorial por medio de  video conferencia con UPPSALA MONITORING CENTRE – INVIMA. Para el Fondo rotatorio de estupefacientes Se adelantaron dos reuniones de forma articulada con salud pública para la divulgación de políticas públicas y homologación de requisitos normativos y Se realizaron visitas de inspección vigilancia y control para el manejo de MCE a los prestadores de servicios de Salud en el Departamento. Se da continuidad a la verificación virtual de los programas de Reactivovigilancia y Tecnovigilancia. En cuanto al programa de Tecnovigilancia se ha realizado (1758) verificaciones de eventos adversos asociados a dispositivos médicos, de igual forma se realizó el encuentro de Tecnovigilancia, simposio de Farmacovigilancia y apoyo del programa de Reactivovigilancia de forma virtual, con una participación de (1119) asistentes, En cuanto a Reactivovigilancia se han realizado (35) visitas virtuales,  Así mismo para el fondo local de salud Se realizaron vistas a secretarias de salud municipal con el fin de realizar seguimiento a la ejecución de los recursos asignados terminando el proceso de verificación para certificación vigencia 2019  logrado certificar 116 secretarias municipales. Para establecimientos farmacéuticos Se realizaron (348) visitas, se realizó apoyo en implementación normativa a establecimientos farmacéuticos. En cuanto a habilitación Se realizaron (429) visitas a prestadores de servicios de salud, Se logra certificar a (6) prestadores de servicio de salud Privados (3) Públicos (3)  Unificación de conceptos e implementación de lineamientos normativos por parte de los entes Nacionales para ejercer acciones de IVC frente a prestadores de servicios de salud en Pandemia COVID-19, inclusión de personal de salud para el seguimiento de casos COVID- 19.</t>
  </si>
  <si>
    <t>Con ocasión de la emergencia sanitaria declarada por el Gobierno Nacional por la pandemia COVID-19 se ha requerido ajustar la planeación de cada actividad, sin embargo la declaración se ha extendido por tiempo prolongado. Así mismo se recibió orden del Ministerio de Salud y protección Social donde se suspenden la realización de  vistas de verificación de condiciones de habilitación relacionado con resolución 856 del 2020.</t>
  </si>
  <si>
    <t>1, Se logra realizar  1486 visitas desde los subprocesos de establecimientos farmacéuticos y tiendas naturistas, verificación de condiciones de habilitación, flujo de recursos, y los programas de gestión de riesgo como (Faramacivigilancia, Tecnovigilancia, Reactivovigilancia y Mantenimiento Hospitalario) 
2, Por medio de las visitas se logra minimizar el riesgo en la prestación del servicio en los 116 municipios del departamento de Cundinamarca, bajo la identificación de servicios prestados no acorde a la normativa generando imposiciones de medida de medida. 
3, Así mismo se logra articulación con los entes externos e internos para fortalecer las acciones de seguimiento a los actores vigilados en el departamento por medio de unificación de conceptos normativos,  la socialización en los lineamientos Nacionales y Departamentales y la ejecución del  VI encuentro de Tecnovigilancia, y el VIII Simposio de Farmacovigilancia  con una participación de 941 asistentes</t>
  </si>
  <si>
    <t>Con ocasión de la emergencia sanitaria declarada por el Gobierno Nacional por la pandemia COVID-19 se ha requerido ajustar la planeación de cada actividad lo que genera    e diseño e implementación de procedimientos virtuales  sin embargo la verificación virtual no permite la verificación de estructuras o equipos de forma específica por lo tanto se debe reprogramar para complementar la verificación. Así mismo se recibió orden del Ministerio de Salud y Protección Social donde se suspenden la realización de  visitas de verificación de condiciones de habilitación relacionada con Resolución 856 del 2020.</t>
  </si>
  <si>
    <t>1. A corte del mes de Junio  del 2022, Se logra realizar 903, visitas desde los subprocesos de establecimientos farmacéuticos y tiendas naturistas, verificación de condiciones de habilitación, flujo de recursos, y los programas de gestión de riesgo como (Farmacovigilancia, Tecnovigilancia, Reactivovigilancia y Mantenimiento Hospitalario) 2, Por medio de las visitas se logra minimizar el riesgo en la prestación del servicio en los 116 municipios del departamento de Cundinamarca, bajo la identificación de servicios prestados no acorde a la normativa generando imposiciones de medida de medida. 3, Así mismo se logra articulación con los entes externos e internos para fortalecer las acciones de seguimiento a los actores vigilados en el departamento por medio de unificación de conceptos normativos.</t>
  </si>
  <si>
    <t>Teniendo En cuenta que las competencias de la Dirección de Inspección, Vigilancia y Control están enfocadas en trabajo de campo, se disminuyó el personal para realizar estas acciones, acorde a sus condiciones y restricciones de riesgo que no les permitía continuar su labor bajo presencialidad. Teniendo en déficit de personal técnico VS aumento de solicitudes de parte de entidades de control y ciudadanía.De acuerdo a ello se generaron estrategias para dar respuesta de manera virtual, ajuste de procedimientos, inclusión de personal en comisión en alternancia y optimización del talento humano distribuyéndolos en diferentes procesos, con énfasis en dar respuesta a la emergencia sanitaria.</t>
  </si>
  <si>
    <t>GR5:1-01-03-030</t>
  </si>
  <si>
    <t>030</t>
  </si>
  <si>
    <t>Implementar el Fondo Rotatorio de Estupefacientes de Cundinamarca.</t>
  </si>
  <si>
    <t>FRECUN implementado</t>
  </si>
  <si>
    <t>Fondo Rotatorio de Estupefacientes de Cundinamarca.</t>
  </si>
  <si>
    <t>Creación e implementación de Fondo Rotatorio de Estupefacientes de Cundinamarca.Respecto a las visitas de Inspección, Vigilancia y Control para el manejo de Los Medicamentos de Control Especial a los prestadores de Servicios de salud y establecimientos farmacéuticos en el Departamento se realizaron (99) visitas,  se Realizaron (23)  mesas  de articulación interadministrativa (Salud  Publica - SPA)correspondientes a : Concejo Seccional de  Estupefacientes, Comité Sustancias Psicoactivas , Mesa de Trabajo No3 - No4 .Mesas  articulación Intersectorial: Mesa  Sabana Norte con el Fondo Nacional de Estupefacientes y Sociedades Médicas y Científicas , de igual forma se diseñó e implemento Procedimiento de Visitas virtuales para la autorización de manejo de  Medicamentos de Control.</t>
  </si>
  <si>
    <t>1.Declaración de la Pandemia por COVID 192.La realización de visitas virtuales no permiten evidenciar la gestión general de la Gestión de los Servcios Farmaceuticos</t>
  </si>
  <si>
    <t>Se realizan (12) mesas de trabajo con el fin de homologar conceptos frente a los avances frente al fondo rotatorio de estupefacientes de Cundinamarca con DAF (Departamento administrativo financiera, (FNE) Fondo Nacional de Estupefacientes y con el grupo de auditores del subproceso de establecimientos farmacéuticos y tiendas naturistas. 
Se realiza (80) Visitas de Inspección, Vigilancia y Control para el manejo de Los Medicamentos de Control Especial a los prestadores de Servicios de salud y establecimientos farmacéuticos en el Departamento</t>
  </si>
  <si>
    <t>1.Declaración de la Pandemia por COVID 19
2.La realización de visitas virtuales no permiten evidenciar la gestión general de la Gestión de los Servcios Farmaceuticos</t>
  </si>
  <si>
    <t>A corte del mes de Junio  del 2022,  se da continuidad a la participacion de (9) mesas de trabajo con entes externo e internos asi mismo  Se realiza (50) Visitas de Inspección, Vigilancia y Control para el manejo de Los Medicamentos de Control Especial a los prestadores de Servicios de salud y establecimientos farmacéuticos en el Departamento de Cundinamarca</t>
  </si>
  <si>
    <t>GR5:1-01-03-031</t>
  </si>
  <si>
    <t>POLÍTICA PÚBLICA PARA EL MANEJO DE LA INFORMACIÓN PARA TOMA DE DECISIONES INTELIGENTES E INFORMADAS PARA EL SECTOR SALUD</t>
  </si>
  <si>
    <t>031</t>
  </si>
  <si>
    <t>Implementar el 95% de los lineamientos nacionales de vigilancia en salud pública de los eventos de interés y reglamento sanitario internacional.</t>
  </si>
  <si>
    <t>Lineamientos de vigilancia en eventos de interés en salud pública implementados</t>
  </si>
  <si>
    <t>lineamientos de vigilancia en salud publica</t>
  </si>
  <si>
    <t>Durante la actual vigencia se continua con la implementación de los lineamientos nacionales de vigilancia en salud publica de los eventos de interés y reglamento sanitario internacional</t>
  </si>
  <si>
    <t>linemaientos de vigilancia en salud publica</t>
  </si>
  <si>
    <t xml:space="preserve">Se ha logrado el fortalecimiento de los lineamientos de los  eventos de interes en salud publica en  los 116 municipios del departamento, mendiante el seguimiento en promedio mensual de 30 a  35 eventos, de los cuales se resalta los eventos de maternidad, nutricion, Infecciones respiratorias, zonoticos, enfermedad transmitidas por vectores  y COVID 19 entre otros logrando a  semana epidemiologica 46  un 100% en la notificacion de evento de interes en salud publica por las unidades notificadoras municpales, de igual manera se dio respuesta y acompañamiento a brote en los municipio de  Zipaquira, Fomeque y Subachoque </t>
  </si>
  <si>
    <t>Demoras en la adquisicion del talento humano a nivel departarmental, dificulta en las acciones a causa de la cuarentena extricta y las manifestaciones en diferentes municipios del departamento.</t>
  </si>
  <si>
    <t>Se continua con el fortalecimiento y seguimiento  de la implemetacion de los lineamiento nacionales de vigilancia en salud pública de los eventos de interés,  reglamento sanitario internacional, generando lineamientos frente a viruela simica y hepatitis de origen desconocido, a semana epidemiologia 25 se obtiene  100% de oportunidad en la notificacio de los 116 municipios del departamento,  se continuan desarrollando espacios de analisis como comites de vigilancia epidemiologia y de estadisticas vitales, comites de vigilancia epidmeiologica comunitaria en los municipios de Villeta, Ubate, La Vega seguimiento  frente lo concerniente a las afectaciones a la ola invernal en le departamento que pueda generar eventos de interes en salud publica, e igual menera evento ocasionado por explosion en el municipio de Chiapque y seguimiento a evento ocasionado en mina de Lenguazque.</t>
  </si>
  <si>
    <t>dificultad en la generacion de acciones y actividades, dificultad en el desplazamiento debido a las afectacciones en la via por la ola invernal</t>
  </si>
  <si>
    <t>GR5:1-01-03-032</t>
  </si>
  <si>
    <t>032</t>
  </si>
  <si>
    <t>Dotar 1.350 escuelas de formación del departamento con implementación deportiva y recreativa.</t>
  </si>
  <si>
    <t>Escuelas de formación deportiva con dotación</t>
  </si>
  <si>
    <t>Se suscribieron 5 convenios para la dotación de las escuelas de formación con implementación deportiva y recreativa con los municipios de Tenjo, Fosca, San Antonio, Ubaté y Zipaquirá.</t>
  </si>
  <si>
    <t>Cumplimos con la entrega de tulas deportivas y uniformes compuestos por camiseta y pantaloneta a más de 15.000 niños, niñas, jóvenes y adolescentes del departamento que se encuentran vinculados a las Escuelas de Formación deportiva, de igual forma, dotamos a los 116 Municipios del Departamento con Kits de elementos deportivos para las modalidades de futbol, futbol de salón, voleibol, baloncesto, natación, entre otros. La inversión realizada supero los tres mil quinientos millones de pesos ($3.500.000.000).</t>
  </si>
  <si>
    <t>Realizamos dotación de bicicletas en la provincia del guavio, adicional, realizamos entrega de dotación a las escuelas de formación deportiva de la provincia del Sumapaz,dotaciones en sabana centro, en 36 escuelas y 101 juegos de tableros y aros para las escuelas de formación deportiva de baloncesto</t>
  </si>
  <si>
    <t>GR5:1-01-03-033</t>
  </si>
  <si>
    <t>033</t>
  </si>
  <si>
    <t>Dotar 300 parques saludables en el departamento.</t>
  </si>
  <si>
    <t>Parques saludables dotados</t>
  </si>
  <si>
    <t>En lo que respecta a la dotación de parques saludables, el Instituto Departamental para la Recreación y el Deporte de Cundinamarca, ha adelantado los estudios previos y del sector, con el fin de llevar a cabo la contratación de la adquisición y dotación de los 15 parques programados.Se suscribieron 13 convenios para la dotación de parques saludables con los municipios de Nocaima, La Vega, Funza, Chía, Gutiérrez, Tocancipa, Ubaté, Ubala, Nilo, Carmen de Carupa, La Palma, La Mesa y Viota.</t>
  </si>
  <si>
    <t>Se encuentran ejecución 14 convenios firmados en diciembre de 2020, en los cuales se estableció la dotación de módulos saludables (8 módulos por cada convenio), se tendría en total 112 módulos saludables (Gutiérrez, La Vega, Carmen de Carupa, Chía, Tocancipa, Nocaima, Ubalá,, Nilo, La mesa, Gachalá, Viotá, Ubaté, La Palma, Funza)</t>
  </si>
  <si>
    <t>.</t>
  </si>
  <si>
    <t>GR5:1-01-03-034</t>
  </si>
  <si>
    <t>034</t>
  </si>
  <si>
    <t>Cofinanciar la construcción o adecuación de 103 escenarios deportivos en el departamento.</t>
  </si>
  <si>
    <t>Escenarios construidos o adecuados</t>
  </si>
  <si>
    <t>Con corte a 18 de noviembre de 2020, se han radicado 281 proyectos de infraestructura deportiva de los diferentes municipios, de los cuales se han revisado 233 (incluyendo proyectos de infraestructura de instituciones educativas que no son competencia de Indeportes sino de la Secretaría de Educación del departamento, los cuales se devuelven con la aclaración de que el proyecto no corresponde a la entidad y; proyectos eliminados, los cuales se refieren a aquellos proyectos que son creados y cargados en la plataforma Bizagi con nuevo número de caso, por lo cual, los proyectos anteriores son eliminados). De este total, 27 proyectos han sido avalados (proyectos que cumplen tanto técnica como metodológicamente). Los municipios con proyectos avalados son: Junín, Sasaima, Guasca, La Peña, Gachalá, Nemocón, Fusagasugá, Fúquene, Vianí, Sopó, Zipaquirá, Bituima, Gachetá, Paime, Útica, Mosquera, Gama, Tocancipá y Guayabal de Síquima.</t>
  </si>
  <si>
    <t>Durante el último bimestre del año 2020 se suscribieron 68 convenios interadministrativos con los Municipios del Departamento relacionados con construcción y/o adecuación de la infraestructura deportiva, durante el primer trimestre del año los Municipios han venido adelantando los procesos contractuales y se espera que con corte al segundo semestre del año 2021 se tenga un avance superioor al 60% en la ejecución de los Convenios Interadministrativos.</t>
  </si>
  <si>
    <t>GR5:1-01-03-035</t>
  </si>
  <si>
    <t>035</t>
  </si>
  <si>
    <t>Cofinanciar la construcción o adecuación de 1 Centro de alto rendimiento.</t>
  </si>
  <si>
    <t>Centros de alto rendimiento cofinanciados</t>
  </si>
  <si>
    <t>Se han adelantado diferentes reuniones con el Municipio de Soacha y el Municipio de Chía quienes han manifestado su interes para la construcción del Cnetro de Alto Rendimiento en sus Municipios, sin embargo, la Alcaldía de Soacha se comprometio a destinar los recursos necesarios para la fase de estudios y diseños.</t>
  </si>
  <si>
    <t>GR5:1-01-00-510</t>
  </si>
  <si>
    <t>Aumentar el puntaje en el pilar 7 "Educación superior y capacitación", del índice Departamental de Competitividad.</t>
  </si>
  <si>
    <t>GR5:1-01-03-036</t>
  </si>
  <si>
    <t>POLÍTICA PÚBLICA DE JUVENTUD.</t>
  </si>
  <si>
    <t>036</t>
  </si>
  <si>
    <t>Mantener la prestación del servicio de educación superior de la entidad educativa pública estatal del nivel territorial.</t>
  </si>
  <si>
    <t>Entidad educativa con servicio</t>
  </si>
  <si>
    <t>Se realizó el giro de apoyo financiero a la Universidad de Cundinamarca de los meses de Agosto, septiembre, octubre y noviembre, con el fin de mantener la prestación del servicio de educación superior en la entidad educativa pública  estatal del nivel territorial brindando  apoyo financiero que permitirá  garantizar que la calidad en la prestación del servicio educativo de la Institución, día a día mejore.Se logró brindar apoyo financiero a la Universidad de Cundinamarca, garantizando la continuidad y la calidad de la prestación del servicio educativo de la Institución, impactando de manera positiva alrededor de 13.065  estudiantes  provenientes  de los 116  municipios del Departamento, a través del giro de recursos mediante resolución 3100 de octubre de 2020 realizado por la Secretaría de Educación.</t>
  </si>
  <si>
    <t>Apoyo Financiero para la Prestación del Servicio Educativo en la Universidad de Cundinamarca</t>
  </si>
  <si>
    <t>Transferencia de Recursos a la Universidad de CUndinamarca.</t>
  </si>
  <si>
    <t xml:space="preserve">Se realizaron  5 giros,  a través de las Resoluciones No 001149 del 25 de marzo de 2021,   la resolucion 002036  del 2 de junio de 2021, Resolución No 03585 del 21 de Septiembre de 2021, la Resolución No 003833 del 13 de octubre de 2021, y la resolución 4160 del 10 de noviembre de 2021 con las cuales se realizó giro   de los recursos de apoyo financiero a la Universidad de Cundinamarca, dineros destinados al mejoramiento de la calidad del servicio educativo que presta la Institución, ubicada en 9 puntos estratégicos del Departamento que  permite impactar las provincias del Departamento. </t>
  </si>
  <si>
    <t>Apoyo económico para  la prestación del servicio educativo en la UDEC.</t>
  </si>
  <si>
    <t>Mediante Resolución No 002311 del 25 de marzo de 2022 se Ordena la Transferencia de recursos correspondientes a apoyo financiera y recaudo de estampilla PRO-UDEC, pagos que se realizan mes a mes de acuerdo a plan Anualizado de Caja,  recursos con los que se mantendrá la prestación del servicio de la UDEC.  Mediante Resolución No 002311 del 25 de marzo de 2022 se Ordena la Transferencia No 4 de recursos correspondientes a apoyo financiera y recaudo de estampilla PRO-UDEC.</t>
  </si>
  <si>
    <t>GR5:1-01-00-511</t>
  </si>
  <si>
    <t>Aumentar la variable "calidad de los docentes de colegios oficiales" del índice de competitividad departamental.</t>
  </si>
  <si>
    <t>GR5:1-01-03-037</t>
  </si>
  <si>
    <t>037</t>
  </si>
  <si>
    <t>Actualizar a 6.000 directivos docentes y docentes de las IED en Liderazgo, gestión, conocimientos disciplinares, prácticas pedagógicas, competencias socio emocionales y apropiación de nuevas tecnologías.</t>
  </si>
  <si>
    <t>Directivos docentes y docentes actualizados</t>
  </si>
  <si>
    <t>Capacitación a Docentes y Directivos docentes</t>
  </si>
  <si>
    <t>Durante la vigencia 2020, se logró la capacitación de 443 (244 directivos docentes, 199 docentes)  docentes y directivos docentes de las 275 IED de los municipios no certificados de Cundinamarca a través de alianzas estratégicas con entidades privadas, públicas y sin ánimo de lucro como, la Fundación Alquería Cavelier, Universidad de la Sabana, Ministerio de Educación, Universidad Tecnológica de Pereira, la DIAN y el SENA, con las cuales se fortalecieron competencias en liderazgo directivo y educación remota, gobernabilidad sin presencialidad, educación remota en EE rurales y urbanas,  Cultura de la Contribución en la Escuela y Ciencia, Tecnología, Ingeniería y Matemáticas.De los 433 docentes y directivos formados  244  fueron formados en el marco del convenio con la fundación Cavelier y la Universidad de la Sabana, que permitió formar a en liderazgo desde la educación remota,  con el convenio con la DIAN y SENA, se formaron a 32 docentes en la cultura de la contribución en la escuela y con el programa STEM (Ciencia, Tecnología, Ingeniería y Matemáticas, por sus siglas en inglés) desarrollado con el MEN, la UTP y MINTIC se  permitió formar a 167 docentes.Igualmente se formuló el plan de formación docente como parte del primer componente del proyecto MIMI «Mi Casa. Mi Escuela», el cual se denomina «Uso de Nuevas Tecnologías para la Innovación Educativa», que se ejecutará durante el primer semestre de 2021 y tendrá como finalidad entregar herramientas para el desarrollo pedagógico en el marco de la pandemia.</t>
  </si>
  <si>
    <t>Problemas de conectividad</t>
  </si>
  <si>
    <t xml:space="preserve">Formación a Docentes </t>
  </si>
  <si>
    <t xml:space="preserve">Se logró la actualización de      3.778 docentes y directivos docentes, con las siguientes actividades:  Con el programa de la cultura de contribución en la escuela, el cual es liderado por la DIAN y la secretaria de educación,  se implementó un componente de formación el cual comprendía un curso dictado por el SENA, el cual lleva por nombre “Desarrollo de Habilidades, Principios y  Valores para la Vida y el Trabajo”  dicho curso conto con la participación de 40 docentes de los municipios de Guaduas y Yacopí. Igualmente se finalizó el proceso de formación del proyecto MIMI "Micasa, mi escuela" Componente de formación "La ruta de formación y cualificación docente 2021", la cual estuvo dividida en cuatro ciclos planeación- flexibilización curricular - práctica pedagógica y evaluación. A través de este proceso se beneficiaron 3.511 docentes del Departamento.  En el marco del Proyecto Mejoramiento de la Calidad Educativa, se formaron 227 directivos docentes en Liderazgo Directivo.   </t>
  </si>
  <si>
    <t>Se elabora el plan de trabajo 2022 y se inicia proceso de seguimiento y formación a través del proyecto de Mejoramiento de la Calidad Educativa de las IED de los municipios no certificados de Cundinamarca Focalizados (Contrato SE-CDCTI-137-2021), Mediante este proyecto  se adelanta proceso de formación a docentes y directivos docentes en los siguientes componentes: Liderazgo Educativo, Competencias Socioemocionales, Gestión Escolar, Escuela de Familia, Formación Docente y Escuela de Liderazgo.. Se realizó el proceso de adición de recursos al Contrato SE-CDCTI-137-2021 con el fin de llevar a cabo el componente de gestión educativa en el proyecto de mejoramiento de la calidad educativa, para fortalecer competencias de docentes.</t>
  </si>
  <si>
    <t>GR5:1-01-03-039</t>
  </si>
  <si>
    <t>POLÍTICA PÚBLICA PARA EL APOYO Y FORTALECIMIENTO DE LAS FAMILIAS_x000D_
POLÍTICA PÚBLICA DE FELICIDAD Y BIENESTAR SUBJETIVO_x000D_
POLÍTICA PÚBLICA PARA EL FOMENTO DE LA SEGURIDAD Y LA SALUD DE LOS TRABAJADORES</t>
  </si>
  <si>
    <t>039</t>
  </si>
  <si>
    <t>Beneficiar al 100% de los docentes, directivos docentes y administrativos de las IED, merecedores del beneficio, con el plan de bienestar laboral y de incentivos.</t>
  </si>
  <si>
    <t>Docentes, directivos docentes y administrativos beneficiados</t>
  </si>
  <si>
    <t>Plan de Bienestar y de Incentivos  implementado para docentes, directivos docentes y administrativos.</t>
  </si>
  <si>
    <t>Se benefició al 100% de los docentes, directivos docentes y personal administrativo de las instituciones educativas que corresponde a un total de 12152 funcionarios  con las actividades desarrolladas incluidas en el programa de bienestar laboral 2020,  con  el  desarrollo de   estrategias que permiten mejorar  la calidad de vida,  el desempeño laboral, el desarrollo humano y profesional de los directivos docentes, docentes y el personal administrativo de las instituciones educativas de los municipios no certificados de cundinamarca. Tal como se planteó en el programa de bienestar laboral y de incentivos ,  las actividades desarrolladas,  atendieron  las esferas personal, socio afectiva familias y ocupacional de los funcionarios de las instituciones educativas oficiales  de los municipios no certificados, igualmente el programa de bienestar laboral y de incentivos implementado, favoreció   el desarrollo integral de los docentes, directivos docentes y personal administrativo,  así mismo lograron motivar a  directivos docentes, docentes y personal administrativo de las instituciones educativas de los municipios no certificados de cundinamarca para prestar un mejor servicio educativo, se  estructuraron  y realizaron actividades que atendieron  las necesidades de protección, ocio, identidad y aprendizaje del servidor y su familia, todas las actividades se realizaron mediante la  gestión y el  el apoyo con  entidades aliadas  para el cumplimiento de las actividades incluidas en las áreas de calidad de vida laboral y de protección y servicios sociales.</t>
  </si>
  <si>
    <t xml:space="preserve">Se beneficio  al 100%  de docentes, directivos docentes y administrativos correspondiente a 11.104 Docentes y Directivos docentes y 868 administrativos  con el plan de bienestar laboral y de incentivos con diferentes actividades como encuentro de orientadores educativos con la participación de Colsubsidio , exaltando  y reconociendo su trabajo comprometido, realización de reuniones del Comité Paritario de Seguridad y Salud en el trabajo Copasst , se han realizado exámenes médicos reuniones de prevención de accidentes y enfermedad laboral en conjunto con profesionales de la ARL positiva    Se adelantaron actividades orientadas al cumplimiento del Plan de Bienestar para brindar a los funcionarios de las Instituciones Educativas conocimientos y destrezas  aplicadas  en el desarrollo de su desempeño en las labores que adelanta, igualmente se realizaron actividades en desarrollo de la implementación del Sistema de Gestión de Seguridad y Salud en el Trabajo SGSST y orientación  hacia el cumplimiento de los estándares mínimos establecidos para adelantar todas las actividades del SGSST estipuladas por las normas. Durante la vigencia se realizaron eventos de bienestar y de incentivos como el  día del maestro.  </t>
  </si>
  <si>
    <t>Se realizaron actividades  del plan de bienestar con la  conmemoración del  día de la mujer, igualmente se realizaron actividades del Sistema de Gestión de Seguridad y Salud en el trabajo las cuales fueron   Investigaciones de accidentes de trabajo en instituciones educativas ubicadas en los municipios de Cajicá, Cogua, Pacho , Tabio y Tenjo, Guasca, actualización normativa de riesgos laborales,  se está adelantando proceso precontractual para contratación de exámenes médicos  con la solicitud de cotizaciones en SECOP, preparación de estudios previos y corrección de observaciones por parte de la oficina jurídica para adelantar etapa del proceso de contratación respectivo. Se inscribieron 192  funcionarios administrativos para el curso vida saludable que se realizará en el mes de mayo de 2022  mediante la plataforma Profe guardián de la productividad de la ARL Bolívar, en el mes de abril  se realizó  el día de la Secretaría el 26 de abril mediante un evento virtual con el apoyo de Colsubsidio. para el mes de junio de 2022 se han realizado las siguientes actividades: Congreso juegos departamentales del magisterio , organización deportes individuales , encuentro folclórico música, danzas, oralidad  teatro , pintura y concurso de fotografía. Programación Seminario proceso de pagaduría dirigido a pagadores de las Instituciones Educativas modalidad  presencial para realizarse en el teatro Antonio Nariño en dos jornadas el 8 y el 15  de julio de 2022, se esta adelantando proceso precontractual   para la contratación de  exámenes médicos al personal administrativo de las Instituciones Educativas.</t>
  </si>
  <si>
    <t>1123</t>
  </si>
  <si>
    <t>SRIA DE TRANSPORTE Y MOVILIDAD</t>
  </si>
  <si>
    <t>GR5:1-01-00-512</t>
  </si>
  <si>
    <t>Disminuir los siniestros de transito con resultados fatales en Cundinamarca.</t>
  </si>
  <si>
    <t>GR5:1-01-03-040</t>
  </si>
  <si>
    <t>POLÍTICA PÚBLICA DE PARTICIPACIÓN CIUDADANA._x000D_
POLÍTICA PÚBLICA DE FELICIDAD Y BIENESTAR SUBJETIVO</t>
  </si>
  <si>
    <t>040</t>
  </si>
  <si>
    <t>Implementar la estrategia "Por la Vía de la Vida" para la intervención, prevención y monitoreo de la seguridad vial en Cundinamarca.</t>
  </si>
  <si>
    <t>Se creó el esquema funcional del Centro de Estudios (Ceis) https://www.ceiscundinamarca.com/(15) Provincias capacitadas en manejo de cifras, Planes de seguridad, Visión Cero y Bicicultura con actores viales y con Autoridades Municipales, Apoyo y acompañamiento técnico a (80) municipios ,El 90% del municipio de categoría entre (4,5 y 6) nunca habían elaborado el plan de seguridad, (19) Municipios con comité de seguridad vial establecido, (18) Planes locales de seguridad vial en formulación para implementación en el primer trimestre del 2021, ( 13)  municipios con plan de seguridad vial elaborado y ejecutado al presente año, (528) Autoridades de tránsito involucradas en los procesos de formación.(19) Ciclo vias llevadas acabo por el departamento, (16.015) asistentes a las diferentes ciclo rutas ejecutadas por la secretaria de movilidad  , (1311) bicicletas marcadas , (10.900) Bici usuarios capacitados en el uso adecuado de la bicicleta de acuerdo a la normatividad vigente, (212) Capacitaciones  en Cultura Bici  asistentes</t>
  </si>
  <si>
    <t>Se creó el esquema funcional del Centro de Estudios (Ceis)  que es El centro de estudios e investigaciones de seguridad vialA la fecha cuenta con un portal web (http://www.ceiscundinamarca.com) y datos descargables para cada municipio con cifras e investigaciones que han sido cuidadosamente obtenidas en lo corrido de 2020.PRODUCTOSINFORME MENSUAL INDIVIDUAL DE CADA UNO DE LOS 116 MUNICIPIOS CON ENVÍO PERSONALIZADO A CADA ALCALDÍA CONa.Cifras oficiales para:b.Fatalidadesc.Lesionadosd.Hurto automotorese.Hurto motocicletasf.Pirateríag.Abigeato*72 MAPASa.Interactivos que recopilaron y reconstruyeron los datos de los siniestros viales para los 116 municipios de los últimos 10 años* INFORMES DEPARTAMENTALES CON DETALLES DE TENDENCIAS DE LOS SINIESTROS VIALES CON:a.Hora, Fecha, Actores viales, Móvil del agresor, Municipio, Edad afectados, Sexo*(15) Provincias capacitadas en manejo de cifras, Planes de seguridad, Visión Cero y Bicicultura con actores viales y con Autoridades Municipales*Apoyo y acompañamiento técnico a (80) municipios  *El 90% del municipio de categoría entre (4,5 y 6) nunca habían elaborado el plan de seguridad. *(19) Municipios con comité de seguridad vial establecido.*(18) Planes locales de seguridad vial en formulación para implementación en el primer trimestre del 2021*( 13)  municipios con plan de seguridad vial elaborado y ejecutado al presente año.*(528) Autoridades de tránsito involucradas en los procesos de formación.BENEFICIARIOSa. (268) Personas de empresas de transporte capacitadas en temas de prevención y previsión vialb. Capacitación en Visión Cero (231 asistentes)c. Encuentro Nacional Académico de seguridad vial (567 participantes)d. Encuentro Internacional de autoridades – Manejo de la movilidad en COVDI19 (567 participantes)c. Capacitación en manejo de información (87 asistentes)se ha logrado Jornadas Pedagógicas en Seguridad Vial1 Provincias atendidas24 Municipios beneficiados con Jornadas pedagógicas en seguridad vial.75 Instituciones atendidas en las cuales están: Instituciones Educativas, fundaciones, grupos de adulto mayor, instituciones educativas privadas, docentes, Juntas de Acción comunal, etc.Apoyo a los operativos que realizan los municipios en seguridad vial, administraciones municipales de 24 municipios, según relación adjunta.55 bici-usuarios beneficiados con kit de protección3.179 personas sensibilizadas del  26 de abril al 30 de agosto de 2020.</t>
  </si>
  <si>
    <t>INFORMES  ESTADISTICOS MENSUALES/JULIO/INFORMES SINIESTRALIDAD POR MUNICIPIO/464
INFORMES ESTADISTICOS ESPECIALES/JULIO/INFORMES SINIESTRALIDAD POR PROVINCIA/60
INVESTIGACIONES ES PECIALES Y BOLETINES /JULIO/BOLETINES MOVILIDAD PARO/197
MAPAS DE CALOR /JULIO/15
ENVIO MENSUAL DE ALCALDES/JULIO/464
MESAS DE TRABAJO/JULIO/12
PARTICIPACION DEL CEIS EN ESPACIOS EXTERNOS /JULIO/14
PARTICIPACION DEL CEIS EN ESPACIOS INTERNOS/JULIO/15
CREACION DE PROYECTOS ESPECIALES /JULIO/N/A 
CAPACITACIONES EXTERNAS/JULIO/N/A 
CAPACITACIONES INTERNAS/JULIO/7</t>
  </si>
  <si>
    <t xml:space="preserve">META 040
 Plataforma en línea abierta con tablero de control, y descarga de datos para el consultante   para un total de 1044 informes especiales cualitativos de publicación online en el link https://www.ceiscundinamarca.com/ con reportes actualizados para los 116 Municipios van 27 informes de siniestralidad vial,  5 de movilidad, 3 de seguimiento a siniestralidad en fechas especificas, 1 de investigación a terminales y centros de despacho, 1 de empresas del  sector transporte y 7 reuniones en las que se  han participado.
DISEÑO PARA REDES SOBRE EL PLAN CANDADO, DIAS ESPECIALES 
AVANCE DE META MES DE ABRIL 2021
DISEÑO PARA REDES SOBRE EL PLAN CANDADO, DIAS ESPECIALES  5           
VIDEO DE DECRETO DE MOVILIDAD 1
VIDEOS SECRETARIO  7
CONTENIDO INFORMATIVO EN EL CANAL DE MOVILIDAD  47 PUBLICACIONES EN TWITTER
040 AVANCES DE MAYO 
- 116-INFORMES ESTADISTICOS MENSUALES INFORMES SINIESTRALIDAD POR MUNICIPIO 
- 15 INFORMES ESTADISTICOS ESPECIALES SINIESTRALIDAD POR PROVINCIA
- 15 BOLETINES INVESTIGACIONES ESPECIALES MOVILIDAD PARO EN VIAS DEPARTAMENTALES 
- 15 MAPAS DE CALOR EN ACCIDENTALIDAD EN LOS MUNICIPIOS DE CUNDINAMMARCA EN  LA PAGINA  WEB DEL CEIS 
Los resultados estadísticos a la fecha son:
a. +48,54% en fatalidades en Accidentes de tránsito
b. +41,68% en lesiones en accidentes de tránsito
c. -3,82% hurto a Automotores
d. +24,7% hurto a Motocicletas
e. +4,55% en abigeato
f. -23,08% en Piratería
Avance mes de junio
De acuerdo con el objetivo de la meta 040 del plan de desarrollo de “Optimizar los mecanismos de recolección, tabulación y normalización para la consolidación de la información” Y “Crear mecanismos de recolección, tabulación y normalización para la consolidación de la información”
Desde el equipo de Centro de Estudios e Investigación en Seguridad Vial- CEIS dirigida por la Gerencia de Estudios sectoriales y de servicio de la secretaria de transporte y movilidad se ha desarrollado los siguientes productos:               
INFORMES  ESTADISTICOS MENSUALES 	JUNIO	INFORMES SINIESTRALIDAD POR MUNICIPIO	348
INFORMES ESTADISTICOS ESPECIALES 	JUNIO	INFORMES SINIESTRALIDAD POR PROVINCIA	45
INVESTIGACIONES ES PECIALES Y BOLETINES 	JUNIO	BOLETINES MOVILIDAD PARO	197
MAPAS DE CALOR 	JUNIO		15
ENVIO MENSUAL DE ALCALDES 	JUNIO		348
MESAS DE TRABAJO	JUNIO		9
PARTICIPACION DEL CEIS EN ESPACIOS EXTERNOS 	JUNIO		8
PARTICIPACION DEL CEIS EN ESPACIOS INTERNOS 	JUNIO		12
CREACION DE PROYECTOS ESPECIALES 	JUNIO	N/A	
CAPACITACIONES EXTERNAS	JUNIO	N/A	
CAPACITACIONES INTERNAS 	JUNIO		4
RESULTADO A LA FECHA 	MAYO	FATALIDADES DE ACCIDENTE  DE TRANSITO
AVANCE DE META MES DE JULIO  
INFORMES  ESTADISTICOS MENSUALES/JULIO/INFORMES SINIESTRALIDAD POR MUNICIPIO/464
INFORMES ESTADISTICOS ESPECIALES/JULIO/INFORMES SINIESTRALIDAD POR PROVINCIA/60
INVESTIGACIONES ES PECIALES Y BOLETINES /JULIO/BOLETINES MOVILIDAD PARO/197
MAPAS DE CALOR /JULIO/15
ENVIO MENSUAL DE ALCALDES/JULIO/464
MESAS DE TRABAJO/JULIO/12
PARTICIPACION DEL CEIS EN ESPACIOS EXTERNOS /JULIO/14
PARTICIPACION DEL CEIS EN ESPACIOS INTERNOS/JULIO/15
CREACION DE PROYECTOS ESPECIALES /JULIO/N/A 
CAPACITACIONES EXTERNAS/JULIO/N/A 
CAPACITACIONES INTERNAS/JULIO/7
RESULTADO A LA FECHA/JUNIO /FATALIDADES DE ACCIDENTE  DE TRANSITO/256
JUNIO LESIONADOS  957
JUNIO HURTO AUTOMOTORES  232
JUNIO HURTO MOTOCICLETAS  526
JUNIO ABIGEATO 109
JUNIO PIRATERIA  23
CONSOLIDADO COMPARATIVO DEL MES DE MAYO 2019 VS 2021  
JUNIO FATALIDADES DE ACCIDENTE  DE TRANSITO  59
JUNIO LESIONADOS  -151
JUNIO HURTO AUTOMOTORES  -1
JUNIO HURTO MOTOCICLETAS  85
JUNIO ABIGEATO -136
JUNIO PIRATERIA  0
Los resultados estadísticos acumulados del año son:
a. +29,9% en fatalidades en Accidentes de tránsito
b. -13,6% en lesiones en accidentes de tránsito
c. -0,4% hurto a Automotores
d. +19,3% hurto a Motocicletas
e. -55,5% en abigeato
f. 0% en Piratería
Avances mes de agosto 
Los resultados estadísticos acumulados del año 2021 con respecto a 2019, son:
a. +24,3% en fatalidades en Accidentes de tránsito
b. -20,2% en lesiones en accidentes de tránsito
c. +1,8% hurto a Automotores
d. +32,2% hurto a Motocicletas
e. -94,4% en abigeato
f. -16,7% en Piratería
Avance mes de Diciembre 2021
2.	Se definieron los productos recurrentes 
a.	Informes estadísticos mensuales 812 informes 
b.	Informes estadísticos especiales 105 productos 
c.	Investigaciones especiales y boletines 223 productos 
d.	Mapas de calor y tableros 
e.	Monitoreo de Medios- Diario 
f.	Mapas 
g.	Envío mensual Alcaldes: 812 informes 
h.	Manejo propio de web y redes (www.CeisCundinamarca.com y 
@CeisCundinamarca) 
i.	Seguimiento a la movilidad y siniestralidad vial en los puentes festivos: 8 informes 
</t>
  </si>
  <si>
    <t>Productos entregadosDe acuerdo con el objetivo de la meta 040 del plan de desarrollo de “Optimizar los mecanismos de recolección, tabulación y normalización para la consolidación de la información” Y “Crear mecanismos de recolección, tabulación y normalización para la consolidación de la información”Desde el equipo de Centro de Estudios e Investigación en Seguridad Vial- CEIS dirigida por la Gerencia de Estudios sectoriales y de servicio de la secretaria de transporte y movilidad se ha desarrollado los siguientes productos remitida de forma mensual a los 116 Municipio:  ●Creación del Centro de estudios de seguridad vial de Cundinamarca CEIS. ●Recolección, investigación, tabulación, análisis de información vial remitida de forma mensual a los 116 Municipio del departamento de Cundinamarca. A través del         Manejo propio de web y redes (www.CeisCundinamarca.com y @CeisCundinamarca) ●Creación de Mapa de cifras que permite a las autoridades de tránsito y ciudadanía en general consultar en línea indicadores de accidentalidad y mortalidad a través de un          mapa de calor. 1. SE REESTRUCTURÓ EL ESQUEMA FUNCIONAL DEL CENTRO DE ESTUDIOS ASÍ: a. dirección general b. equipo de investigación c. equipo cims d. equipo de soporte  2.SE HAN ELABORADO LOS SIGUIENTES PRODUCTOS DE MANERA PERIÓDICA:a. Informes estadísticos mensuales: En 2020 se elaboraron 1048 informes de  movilidad En 2021 se contó con 812 informes de movilidad  En 2022 Enero a abril de  348 informes de movilidadb. Informes estadísticos especiales: 118 en 2020 105 en 202118 productos de  enero a abril del 2022c. Investigaciones especiales y boletines: 135 elaborados en 2020 223 elaborados en  2021 17 productos de enero a abril de 2022.d. Mapas de calor y tableros e. Monitoreo de Medios- Diario f. Mapas g. Envío mensual Alcaldes: 1048 informes de movilidad en 2020 812 informes de  movilidad en 2021  348 informes de enero a abril de 2022.h. Manejo propio de web y redes a partir de junio de 2020 en (www.CeisCundinamarca.com y @CeisCundinamarca).i. Seguimiento a la movilidad y siniestralidad vial en los puentes festivos.j. Seguimiento a estado de vías por ola invernal.3. SE CREARON ENLACES DE TRABAJO CON AUTORIDADES a. Policía- Semanal b. Bomberos- Diario c. ANSV- Mensual d. Medicina Legal- Mensual 4. SE CONSOLIDÓ LA PARTICIPACIÓN DEL CEIS EN ESPACIOS  EXTERNOS EN NOMBRE DE LA ENTIDAD a. Red Nacional de Observatorios b. Agencia Nacional de Seguridad Vial - ANSV c. Ministerio de Transported. Alcaldías Municipales de Cundinamarcae. Observatorio movilidad Universidad Nacionalf. Apoyo en el plan de choque para la prevención de la siniestralidad vial con la ANSV y la Policía Nacional.g. Apoyo en pacto por la vida de bici-usuarios (Bogotá, Boyacá y Cundinamarca) 5. SE CONSOLIDÓ LA PARTICIPACIÓN DEL CEIS EN ESPACIOS INTERNOS EN NOMBRE DE LA ENTIDAD a. Consejo de Seguridad Departamental b. Boletín epidemiológico c. Emisora El Dorado Radio, apoyo en la conformación y estructuración de las emisiones del programa institucional de la Secretaría “Al día con la movilidad”.d. Apoyo en la campaña Puntos Azules, para la prevención vial. e. Secretaría TICSf. Secretaría de Planeacióng. APOYO EN LA ESTRUCTURACIÓN DEL CONVENIO BICICAR, SUSCRITO CON LA CORPORACIÓN AUTÓNOMA REGIONAL DE CUNDINAMARCA – CAR. 6. SE INICIÓ EL APOYO A OTROS GRUPOS Y METAS: a. Sistematización GPS b. Sistematización biciusuarios y proyecto Bicicarc. Apoyo estructuración campaña “SI NOS CONVIENE”.7. ACTIVIDADES DE SEGUIMIENTO A LA MOVILIDAD EN EL MARCO DEL PARO NACIONALa) Informes diarios periódicos en tiempo real del estado de las vías del departamento con ocasión del paro nacional (cuatro por día, siete días a la semana).b) Elaboración de boletines especiales de movilidad en el paro.c) Actualización diaria de información en www.ceiscundinamarca.comd) Elaboración de mapas de calor de afectaciones a la movilidad.e)Respuestas permanentes al chat de la página www.ceiscundinamarca.com8. SE REALIZARON LAS SIGUIENTES INVESTIGACIONES ESPECIALES: a) Hurto y recuperación de vehículos y motocicletas. b) Educación vial para menores. c) Movilidad y turismo en Cundinamarca: avances y retos departamentales. d) La educación y la cultura ciudadana de los cundinamarqueses en seguridad vial. e) Movilidad en Cundinamarca en tiempos de pandemia: transformaciones y nuevas dinámicas.f) Transporte, movilidad y sostenibilidad.g) Efectos del covid-19 en la seguridad vial.h) Seguridad vial en el marco de los Objetivos de Desarrollo Sostenible.i) Cundinamarca de cara a la movilidad con energías limpias. j) Incorporación de la seguridad vial en los Planes de Ordenamiento Territorial.k) Factor humano en la siniestralidad vial.   9. LOS RESULTADOS ESTADÍSTICOS ACUMULADOS DEL AÑO 2021 CON  RESPECTO A 2019, SON: a.  24,3% en fatalidades en Accidentes de tránsito b. -20,2% en lesiones en accidentes de tránsito c.  1,8% hurto a Automotores d.  32,2% hurto a Motocicletas e. -94,4% en abigeato f. -16,7% en Piratería DENTRO DE LOS COMPONENTES DE LA META 040 SE HAN GENERADO 59 PIEZAS PUBLICITARIAS EN EL MES DE MAYO CON CONTENIDOS RELEVANTES COMO #AEstaHora Participa y escucha el programa radial #AlDíaConLaMovilidad, TEMPORADA DE LLUVIAS Consejo #1 Reduce la velocidad, te ayudará a tener mejor control de tu vehículo �, ¿Cúal de los siguientes vehículos están exentos del pago del impuesto vehicular, Gracias mamá, por qué de tu mano aprendí a seguir por el camino correcto. #Cundinamarca #RegiónQueProgresa #PorLaVíaDeLaVida, Invitado del día es Alexander Hortua Director Sedes Operativas de @Secmovilidad, #FelizMiercoles Consejo #2 Temporada de Lluvias Aumenta la distancia entre los vehículos y conduce, Aprobados cerca de $5 billones para la ampliación del corredor de #Calle13, Nuestra invitado es Oscar Alfaro, Secretario de Movilidad de @Alcaldiachia</t>
  </si>
  <si>
    <t>La Gobernación de Cundinamarca, por intermedio de la Secretaría de Transporte y Movilidad  y puntualmente por el CEIS, genera información estadística a partir de la recopilación de información municipal y departamental desde los registros de diferente orden, así como de los propios entes territoriales, para posteriormente divulgarlos y socializarlos a través de boletines u otros medios masivos que permitan el análisis de los fenómenos relacionados con seguridad y convivencia para insumos de decisiones en los programas, proyectos y estrategias de los municipios de Cundinamarca.Con la información estadística suministrada por cada municipio y el análisis de datos realizado, se podrá contar con un sistema confiable, oportuno y sencillo para la toma de decisiones en materia de accidentalidad y seguridad vial el cual será un material de apoyo para todas las autoridades de transporte territoriales en el departamento.la secretaria de transporte y movilidad se ha desarrollado los siguientes productos remitida de forma mensual a los 116 Municipio:  ●Creación del Centro de estudios de seguridad vial de Cundinamarca CEIS. ●Recolección, investigación, tabulación, análisis de información vial remitida de forma mensual a los 116 Municipio del departamento de Cundinamarca. A través del         Manejo propio de web y redes (www.CeisCundinamarca.com y @Secmovilidad) ●Creación de Mapa de calor de cifras que permite a las autoridades de tránsito y ciudadanía en general consultar en línea indicadores de accidentalidad y mortalidad a través de un  mapa de calor. SE HAN ELABORADO LOS SIGUIENTES PRODUCTOS DE MANERA PERIÓDICA:a. Informes estadísticos mensuales: En 2020 se elaboraron 1048 informes de  movilidad En 2021 se contó con 812 informes de movilidad  En 2022 Enero a abril de  348 informes de movilidadb. Informes estadísticos especiales: 118 en 2020 105 en 202118 productos de  enero a abril del 2022c. Investigaciones especiales y boletines: 135 elaborados en 2020 223 elaborados en  2021 17 productos de enero a abril de 2022.d. Mapas de calor y tableros e. Monitoreo de Medios- Diario f. Mapas de Calorg. Envío mensual Alcaldes: 1048 informes de movilidad en 2020 812 informes de  movilidad en 2021  348 informes de enero a abril de 2022.ANÁLISIS DEL INDICADOR:LOS RESULTADOS ESTADÍSTICOS ACUMULADOS DEL AÑO 2021 CON  RESPECTO A 2019, SON: a. Aumento   24,3% en fatalidades en Accidentes de tránsito b. Disminuyo  -20,2% en lesiones en accidentes de tránsito c. Aumento  1,8% hurto a Automotores d. Aumento  32,2% hurto a Motocicletas e. Disminuyo  -94,4% en abigeato f. Disminuyo -16,7% en Piratería</t>
  </si>
  <si>
    <t>●Durante el primer semestre del presente año tuvo como principal dificultad la coyuntura presentada por la pandemia, dado que genera un impacto en los indicadores que complica su recaudo y análisis</t>
  </si>
  <si>
    <t>GR5:1-01-00-513</t>
  </si>
  <si>
    <t>Proteger los derechos culturales y la salvaguarda del patrimonio cultural en los 116 municipios del departamento.</t>
  </si>
  <si>
    <t>GR5:1-01-03-041</t>
  </si>
  <si>
    <t>041</t>
  </si>
  <si>
    <t>Intervenir 30 bienes culturales.</t>
  </si>
  <si>
    <t>Bienes culturales intervenidos</t>
  </si>
  <si>
    <t>Convenios Iccu</t>
  </si>
  <si>
    <t xml:space="preserve">En el 2021 se aprobaron 7 proyectos de intervención de infraestructura física cultural a través de los Convenios ICCU: 767, 568, 626, 663, 645 de 2021), 4 proyectos de construcción de Casas de cultura, 2 estudios y diseños para construcción de Casas de Cultura y 2 proyectos de mantenimiento de casas de la cultura
Esto, con el fin de garantizar espacios donde se puedan desarrollar prácticas culturales; beneficiando a la población, y mejorando la calidad de vida de los cundinamarqueses. </t>
  </si>
  <si>
    <t>GR5:1-01-03-042</t>
  </si>
  <si>
    <t>042</t>
  </si>
  <si>
    <t>Implementar un modelo de gestión pública de cultura.</t>
  </si>
  <si>
    <t>Modelo de gestión pública de cultura implementado</t>
  </si>
  <si>
    <t>Asistencia técnica territorial.</t>
  </si>
  <si>
    <t>-Implementación de la primera fase del modelo de gestión cultural en el departamento, a  través de estrategias que potencializaron las capacidades de participación cultural de las 116 administraciones municipales, donde a partir de la asistencia técnica t</t>
  </si>
  <si>
    <t>las vías en mal estado para los desplazamientos del equipo de acompañamiento territorial.-@ Incremento en el valor de trasporte municipal.</t>
  </si>
  <si>
    <t>Asistencias tecnicas</t>
  </si>
  <si>
    <t>Se ha realizado sesiones de Consejo Departamental de Cultura, de Comité de Región Metropolitana y de Consejo Departamental de Cinematografía, beneficiando a los 116 municipios de Cundinamarca</t>
  </si>
  <si>
    <t>Se Restructuro  la herramienta HGI. Entrega de lineamientos a la Estrategia Territorial para la asesoría en cada una de las provincias. Articulación de la Información y la Asesoría del sistema general de regalías del Ministerio de Cultura. Taller encuentro EAT, Modelo y Ministerio de Cultura retroalimentación de los espacios de participación CMC.Se generaron diez (10) encuentros de la escuela de liderazgo con los formadores de las áreas artísticas de danza, música, teatro, artes manuales y visuales, literatura y cine.Se activo la escuela de liderazgo cultural con los representantes de los consejos de cultura de los municipios Chía, Sibaté, Mosquera y Cachipay.</t>
  </si>
  <si>
    <t>GR5:1-01-03-043</t>
  </si>
  <si>
    <t>043</t>
  </si>
  <si>
    <t>Acompañar los servicios básicos bibliotecarios en el 100% de las bibliotecas públicas municipales.</t>
  </si>
  <si>
    <t>Bibliotecas públicas con acompañamiento</t>
  </si>
  <si>
    <t>Realizar la asesoría técnica territorial a través de la virtualidad, ya que la conectividad presenta inconvenientes en algunas zonas del departamento. A cada una de las 158 bibliotecas que conforman la red departamental se le asignó un tutor. Adicionalmente, dentro de la convocatoria de estímulos "Corazonarte Cultura para Cuidarte" fueron adjudicados 30 para temas relacionados con bibliotecas públicas entre los cuales se encuentran: creación en conformación de club de lectura, fotografía y memoria en bibliotecas públicas y creación en laboratorios bibliotecarios. A la fecha se ha girado el 70% del valor de cada estímulo a cada beneficiario.</t>
  </si>
  <si>
    <t>Acompañamiento a la totalidad de nuestras bibliotecas públicas de forma virtual y nuestro mayor impacto será con la Biblioteca digital, de la cual avanzamos en el proceso de contratación para la dotación de libros en formato digital para las 158 bibliotecas públicas del departamento, se entregarán en el marco de encuentro, de esta forma se apoyará a cada una de las bibliotecas públicas que forman parte de la red departamental de bibliotecas públicas con 260 libros en formato digital.</t>
  </si>
  <si>
    <t>Acompañamiento en servicios básicos bibliotecarios</t>
  </si>
  <si>
    <t>Durante el año 2022 se continua con el acompañamiento in situ a las bibliotecas públicas municipales, del 1 al 30 de junio se ha hecho acompañamiento técnico in situ a 23 bibliotecas públicas del departamento IN SITU y al 100% de la red en modalidad virtual, por WhatsApp, Teams y Zoom.</t>
  </si>
  <si>
    <t>ninguna</t>
  </si>
  <si>
    <t>GR5:1-01-03-044</t>
  </si>
  <si>
    <t>044</t>
  </si>
  <si>
    <t>Lograr el reconocimiento de un patrimonio inmaterial en el departamento.</t>
  </si>
  <si>
    <t>Patrimonio inmaterial reconocido</t>
  </si>
  <si>
    <t>GR5:1-01-03-045</t>
  </si>
  <si>
    <t>045</t>
  </si>
  <si>
    <t>Cofinanciar 8 proyectos que permitan la socialización y acceso al patrimonio cultural inmaterial.</t>
  </si>
  <si>
    <t>Proyectos cofinanciados</t>
  </si>
  <si>
    <t>Documentos tecnicos</t>
  </si>
  <si>
    <t>Se han cofinanciado cinco (5) proyectos que desarrollan actividades para la socialización y acceso al patrimonio cultural, a través de los cuales se ha beneficiado a la comunidad de los municipios de Facatativá, Albán, Sesquilé, Tena y Cota. Mediante las  actividades se socializacón se pretende incrementar el sentido de partenencia de los cundinamarqueses hacia su territorio.Para la consecución de los objetivos trazados en la identificaci+on, rescate y conservación del patrimonio cultural se  suscribieron  de cinco convenios interadministrativos con el fin de beneficiar a los municipios de Facatativá, Tena, Sesquilé, Cota y Albán.</t>
  </si>
  <si>
    <t>GR5:1-01-03-046</t>
  </si>
  <si>
    <t>046</t>
  </si>
  <si>
    <t>Intervenir 8 inmuebles de patrimonio material.</t>
  </si>
  <si>
    <t>Inmuebles intervenidos</t>
  </si>
  <si>
    <t>Convenio</t>
  </si>
  <si>
    <t>Se han cofinanciado tres( 3) proyectos para la realización de  actividades de preservación y conservación de patrimonio material, a través de los cuales se beneficia la población  de los municipios de Chaguaní, Suesca y Mosquera, ya que  con la intervención y restauración de este patrimonio cultural, se busca incrementar el sentido de partenencia del habitante cundinamarqueses.</t>
  </si>
  <si>
    <t>1223</t>
  </si>
  <si>
    <t>INSTITUTO DE INFRAESTRUCTURA .I.C.C.U</t>
  </si>
  <si>
    <t>GR5:1-01-00-514</t>
  </si>
  <si>
    <t>Reducir el déficit cualitativo de vivienda en el departamento.</t>
  </si>
  <si>
    <t>GR5:1-01-03-047</t>
  </si>
  <si>
    <t>047</t>
  </si>
  <si>
    <t>Ejecutar el 100% de la segunda fase de la reubicación del municipio de Utica (Obras complementarias).</t>
  </si>
  <si>
    <t>Segunda fase implementada</t>
  </si>
  <si>
    <t> </t>
  </si>
  <si>
    <t>20% de avance en la segunda fase de reubicción al municipio de Útica.</t>
  </si>
  <si>
    <t>Durante la vigencia 2021 se relizó avance del 20% en las obras complementarias de reubicación al municipio de Útica .</t>
  </si>
  <si>
    <t>GR5:1-01-03-048</t>
  </si>
  <si>
    <t>048</t>
  </si>
  <si>
    <t>Intervenir 85.000 m2 de espacio público.</t>
  </si>
  <si>
    <t>M2 de espacio público intervenidos</t>
  </si>
  <si>
    <t>15.276,48 m2 de espacio público intervenido</t>
  </si>
  <si>
    <t>Durante la vigencia 2020 se  han ejecutado 15.276,48 m2 de espacio público beneficiando a los municipios de: La Peña, Guayabal de Síquima, Nemocón, Funza, La Mesa, Bituima, Sibaté, Pacho, Tocaima, Simijaca y Beltrán. Adicionalmente, se encuentran en ejecución diferentes proyectos de espacio público y parques, en los municipios del Departamento.</t>
  </si>
  <si>
    <t xml:space="preserve">32.164,57m2 de espacio público intervenidos </t>
  </si>
  <si>
    <t>Durante la vigencia 2021 se han ejecutado obras de construcción y adecuación en 32.164,57 m2 de espacio público beneficiando a los municipios de Albán, Apulo, El Rosal, Girardot, Funza, Mosquera, Nemocón, Pacho, Paime, Ricaurte, San Francisco, Tabio, Villeta, Zipacón, San Cayetano, Anapoima, Guatavita,  Bituima y La Peña.</t>
  </si>
  <si>
    <t>Durante el primer semestre de la vigencia 2022 se ha cumplido casi con la totalidad de la meta física programada beneficiando a 19 municipios de las diferentes provincias del departamento.</t>
  </si>
  <si>
    <t>1131</t>
  </si>
  <si>
    <t>SECRETARIA DE  HABITAT Y VIVIENDA</t>
  </si>
  <si>
    <t>GR5:1-01-03-049</t>
  </si>
  <si>
    <t>ODS 1 - PONER FIN A LA POBREZA EN TODAS SUS FORMAS EN TODO EL MUNDO</t>
  </si>
  <si>
    <t>049</t>
  </si>
  <si>
    <t>Mejorar 4.000 viviendas urbanas y rurales con enfoque diferencial y territorial en los municipios del Departamento.</t>
  </si>
  <si>
    <t>Viviendas mejoradas</t>
  </si>
  <si>
    <t>608 Mejoramientos de vivienda rural61 Mejoramientos de vivienda urbana</t>
  </si>
  <si>
    <t>Suscripción de tres (3) Convenios Interadministrativos de Cooperación entre Fonvivienda – Findeter, El Departamento y los municipios de Chía, Fusagasugá y Cajicá, con una gestión de recursos del orden nacional por la suma de $5.100.000.000 y de los municipios por la suma de $4.500.000.000, para la ejecución de 900 mejoramientos de vivienda urbana en el marco del Programa “Casa digna, Vida Digna”.Inversión de recursos departamentales por la suma de $2.830 millones de pesos, mediante la suscripción de 34 convenios interadministrativos con igual número de municipios, para la ejecución de proyectos de mejoramiento de vivienda rural - construcción de pisos, que serán financiados en su totalidad por la Secretaría de Hábitat y Vivienda y beneficiarán a 608 hogares de las zonas rurales del Departamento.Inversión de $200 millones de pesos para 61 mejoramientos de vivienda en el Municipio de Funza con un aporte del municipio de $200 millones de pesos.</t>
  </si>
  <si>
    <t>Disponibilidad de recursos departamentales insuficientes para la alta demanda, aunado con las restricciones presupuestales de los municipios para aportar recursos de contrapartida.Escasa oferta institucional de las entidades del orden nacional, para gestionar proyectos de construcción y mejoramiento de vivienda urbana y rural.La deficiente capacidad técnica y administrativa de los municipios del Departamento para el diseño y expedición de documentos técnicos, sociales y económicos en el marco de la adecuada formulación de los proyectos habitacionales, genera demoras en los procesos precontractuales.La carencia de información sobre la situación habitacional de los municipios del Departamento de Cundinamarca es una de las principales dificultades para ejecutar acciones orientadas a la disminución del déficit habitacional.</t>
  </si>
  <si>
    <t>La Secretaría de Hábitat y Vivienda expidió la Circular 006 del 26 de abril, invitando a los municipios a participar en la ejecución de proyectos de mejoramiento de vivienda en la modalidad de pisos. En proceso de recepción de documentos para la presentación de proyectos. La meta no presenta avance a la fecha del presente reporte. La Secretaría de Hábitat y Vivienda adelanta la implementación de la estrategia de inversión de los recursos asignados en el presupuesto y los adicionados mediante decreto No. 062 del 04 de marzo, para definir la modalidad de proyectos a ser financiados para optimizar el alcance de los mismos. 
Durante el mes de mayo se adelantaron las acciones correspondientes al proceso de formulación de los proyectos de mejoramiento de pisos para dar inicio al proceso precontractual.
Durante el mes de junio se adelantaron procesos de verificación de los beneficiarios de los proyectos de mejoramiento de vivienda rural (construcción de pisos) con el fin de evitar cambios durante el proceso de ejecución. Terminado este proceso se continuará con el proceso precontractual para la suscripción de los convenios con los municipios de Quetame, Tausa, Yacopí, Subachoque, Apulo, Medina, Cachipay, Simijaca, Puerto Salgar, Útica, Sibaté, Villeta y Ubaté 
JULIO
Durante el mes de julio se celebró convenio interadministrativo con el municipio de Subachoque para el mejoramiento de 12 viviendas rurales con la construcción de pisos. Se encuentran en unidad de contratos los procesos que se adelantarán con los municipios de Quetame, Tausa, Yacopí, Apulo, Medina, Cachipay, Simijaca, Puerto Salgar, Útica, Sibaté, Villeta y Ubaté.
En cuanto al Programa “Casa digna, Vida digna” del MVCT, en el marco de la ejecución de los convenios interadministrativos FNV-011-2020, FNV-012-2020 Y FNV-013-2020, fueron aprobados los sectores de intervención en los municipios de Chía, Cajicá y Fusagasugá. Se adelantan los procesos de postulación de potenciales beneficiarios localizados en los sectores de intervención aprobados. Se presenta gran dificultad en la selección de 283 hogares urbanos que cumplan con los requisitos exigidos por el MVCT. La Secretaría de Hábitat y Vivienda dispuso de personal de apoyo técnico, para apoyar a los municipios de Chía y Cajicá en las visitas de campo puerta a puerta para lograr avanzar en la postulación y habilitación de hogares y dar inicio a la ejecución de las obras. Se espera que en el mes de Noviembre se tengan 849 hogares habilitados para el mejoramiento de igual número de viviendas.
Durante el mes de agosto se detuvieron los procesos precontractuales a la espera de la expedición de la Resolución 1394 de ajuste de los códigos presupuestarios solicitados por la Secretaría de Hacienda, y del Decreto No. 275 de Armonización Plan de Desarrollo. 
Se encuentra en proceso precontractual el proyecto de mejoramiento de vivienda urbana para Tocaima.
Se solicitaron conceptos para adelantar procesos precontractuales con los municipios de Quetame, Tausa, Yacopí, Apulo, Medina, Cachipay, Simijaca, Puerto Salgar, Útica, Sibaté, Villeta y Ubaté. En trámite la inscripción de proyectos de pisos para los municipios de Bojacá y Guataquí.
Se avanza en la postulación de beneficiarios del Programa “Casa digna, Vida digna” del MVCT, en el marco de la ejecución de los convenios interadministrativos FNV-011-2020, FNV-012-2020 y FNV-013-2020 en los municipios de Chía, Cajicá y Fusagasugá, pero se presentan dificultades en la habilitación de los hogares postulados por no cumplimiento de los requisitos exigidos por el MVCT (Valor de la vivienda superior al tope VIS, tener otra vivienda, y haber recibido subsidio del gobierno nacional).
Fusagasugá lleva el 84% de avance con 239 hogares habilitados, Cajicá: 26,5% con 75 hogares habilitados y 102 hogares en proceso de cruces, y Chía 4,9% con 14 hogares habilitados y 43 hogares en proceso de evaluación.
SEPTIEMBRE
Se celebraron los siguientes convenios:
SHVS-CDCVI-055-2021 Municipio de Sibaté (11 viviendas)
SHVS-CDCVI-056-2021 Municipio de Puerto Salgar (13 viviendas)
SHVS-CDCVI-059-2021 Municipio de Tausa (10 viviendas)
SHVS-CDCVI-060-2021 Municipio de Apulo (10 viviendas)
SHVS-CDCVI-061-2021 Municipio de Utica (17 viviendas)
SHVS-CDCVI-062-2021 Municipio de Villeta (9 viviendas)
SHVS-CDCVI-063-2021 Municipio de Quetame (15 viviendas)
SHVS-CDCVI-064-2021 Municipio de Cachipay (7 viviendas)
Se avanza en la postulación de beneficiarios del Programa “Casa digna, Vida digna” del MVCT, en el marco de la ejecución de los convenios interadministrativos FNV-011-2020, FNV-012-2020 y FNV-013-2020 en los municipios de Chía, Cajicá y Fusagasugá, pero se presentan dificultades en la habilitación de los hogares postulados por no cumplimiento de los requisitos exigidos por el MVCT (Valor de la vivienda superior al tope VIS, tener otra vivienda, y haber recibido subsidio del gobierno nacional).
Fusagasugá lleva el 95% de avance de hogares habilitados y ya se abrió proceso licitatorio para las obras y la interventoría Cajicá: 43% con 121 hogares habilitados, y Chía 7% con grandes dificultades en el proceso de postulación y habilitación de hogares.
OCTUBRE:
Se encuentran en proceso para celebración de convenios los proyectos de Pisos con los municipios de Medina, Simijaca, Guataquí, Bojacá y Yacopí.
Se avanza en la postulación de beneficiarios del Programa “Casa digna, Vida digna” del MVCT, en el marco de la ejecución de los convenios interadministrativos FNV-011-2020, FNV-012-2020 y FNV-013-2020 en los municipios de Chía, Cajicá y Fusagasugá.
Fusagasugá lleva el 100% de avance de hogares habilitados y en el mes de noviembre se adjudicarán los contratistas de obras y la interventoría. Cajicá: 57% con 165 hogares habilitados. El municipio de Chía 15% de avance en las postulaciones con grandes dificultades en el proceso de postulación y habilitación de hogares.
Se adelantan procesos precontractuales para la celebración de convenios con los municipios de Manta, Quipile, Sasaima y La Mesa los cuales beneficiarán a 28 hogares con mejoramiento de cubiertas.
De igual manera se adelantan procesos precontractuales para el mejoramiento de fachadas en los municipios de Villagómez y San Cayetano los cuales beneficiarán a 51 viviendas.
Diciembre: No hubo avance en la meta.</t>
  </si>
  <si>
    <t>El proceso de postulación de potenciales beneficiarios en los municipios de Chía, Cajicá y Fusagasugá, presenta dificultades en la habilitación de los hogares postulados por no cumplimiento de los requisitos exigidos por el MVCT (Valor de la vivienda superior al tope VIS, tener otra vivienda, y haber recibido subsidio del gobierno nacional).
El Gobierno Nacional no abrió convocatorias en la vigencia 2021 para proyectos de mejoramiento de vivienda lo que dificulta el acceso a recursos del orden nacional.</t>
  </si>
  <si>
    <t>A la fecha no se ha entregado ningún bien en el programa Casa digna, Vida digna.</t>
  </si>
  <si>
    <t>FEBRERO: La meta no refleja avance en su ejecución fisica y financiera. La SHV adelanta las gestiones de implementación de estrategias para la ejecución.MARZO: En proceso precontractual para la ejecución del proyecto del SGR para el mejoramiento de 203 viviendas.ABRIL: El Proyecto de mejoramiento de 235 viviendas a financiar con recursos del SGR cuenta con disponibilidad presupuestal, y el proceso precontractual se encuentra en revisión por parte de Unidad de Contratos.Los proyectos de los Municipios de Chía, Cajicá y Fusagasugá del programa Casa Digna, Vida digna",  se encuentran en etapa de ejecución con contratista de obra e interventoría asignado. Actas de inicio el 9 de mayo. Hogares postulados y habilitados por parte del MVCT al 100%.Exploramos la oportunidad con la U. Javeriana y Tetrapack para trabajar un proyecto con alternativas de construcción no tradicionales para el mejoramiento de vivienda que permita apoyar la reducción del déficit cualitativo del sector rural.MAYO: Programa "Casa digna, vida digna":  El Municipio de Chía completó 331 hogares postulados habilitados. El Municipio de Cajicá 293  hogares postulados habilitados. El municipio de Fusagasugá 380  hogares postulados habilitados. Cumplido el 100% de hogares habilitados. Asignados contratistas de obra e Intervenotría para Chía y Cajicá. En Fusgasugá se declara nula la contratación. Se da inicio nuevamente al proceso. Se dio inicio al proceso de dignóstico de viviendas en Chía.El proyecto de Mejoramiento de vivienda financiado con recursos del SGR se encuentra en proceso precontractual para licitación.Socialización con Alcaldes de proyectos de mejoramiento de vivienda y atención a solicitudes de necesidades  mediante oficio (San Antonio del Tequendama, Leguazaque, Sutatausa  Cabrera). Se iniciaria con la formulación de proyectos.JUNIO: Programa "Casa digna, vida digna": El MVCT adelantó el trámite correspondiente a la temrinación del contrato de obra del Municipio de Fusagasugá previo cumplimiento de los procedimientos por falsedad en documento privado. En el mes de julio se abre nuevamente proceso de licitación para seleccionar nuevo contratista. En los mpios de Chía y Cajicá se dio inicio al proceso de caracterización y diagnóstico de viviendas para inicio de obras en el mes de julio de acuerdo a la programación. Se continúa con el proceso de postulación de hogares toda vez que se han rechazado el 30% de las viviendas inscritas.Se inició proceso de formulacion de proyectos para mejoramiento de cocinas, habitaciones, pisos  y cubiertas en área urbana y rural de los municipios de Cabrera, Chaguaní, Choachí, Fómeque, La Palma, Lenguazaque, Ricaurte, San Antonio del Tequendama, San Bernardo, Sutatausa, Tausa, Ubalá, Villapinzón. La falta de vehiculos pripios de la Secretaria de Habitat difcultad el desplazamiento a los municipios y las visitas tecnicas a los hogares.</t>
  </si>
  <si>
    <t>Demora en el proceso de terminación del contrato del mpio de Fusagasugá. Rechazo por parte del Contratista y el Interventor del 30% de las viviendas de los hogares postulados y aprobados por el Ministerio de Vivienda, Ciudad y territorio en los municipios de Chía y Cajicá.La ola invernal que afecta a mas del 85% de los municipio de Cundinamarca, hace dificil el acceso a las zonas rurales, por cierres viales, derrumbes. Lo municipios no  cuentan con personal suficiente para la formulación de proyectos y la atención de emergencias, lo que demora los procesos de focalización para la formulación de proyectos.</t>
  </si>
  <si>
    <t>GR5:1-01-03-050</t>
  </si>
  <si>
    <t>050</t>
  </si>
  <si>
    <t>Mejorar integralmente 30 barrios y entornos rurales en los municipios del departamento.</t>
  </si>
  <si>
    <t>Barrios y entornos beneficiados con obras de mejoramiento</t>
  </si>
  <si>
    <t>20 Barrios Mejorados 842 beneficiadas con viviendas mejoradas con fachadas y mejoramiento de andenes.</t>
  </si>
  <si>
    <t>En esta meta se destaca el hecho que 842 hogares localizados en diferentes sectores de 20 municipios, embellecieron sus fachadas y mejoraron sus andenes con una inversión de una inversión departamental por la suma de $1.000 millones de pesos y una gestión de recursos municipales por la suma de $210 millones de pesos.</t>
  </si>
  <si>
    <t>Se dificulta la selección de sectores de intervención con obras de mejoramiento integral de barrios, debidos a que estos se encuentran dispersos en todo el casco urbano, lo que dificulta el proceso de formulación de los proyectos.</t>
  </si>
  <si>
    <t>La meta no presenta avance a la fecha del presente reporte. La Secretaría de Hábitat y Vivienda adelanta la implementación de la estrategia de inversión de los recursos asignados en el presupuesto y los adicionados mediante decreto No. 062 del 04 de marzo, para definir la modalidad de proyectos a ser financiados para optimizar el alcance de los mismos.
Durante el mes de mayo se adelantaron las acciones correspondientes al proceso de formulación de los proyectos de mejoramiento de fachadas para dar inicio al proceso precontractual.
Durante el mes de junio se inscribió el proyecto específico, se expidió concepto precontractual y CDP para iniciar la suscripción de los convenios con los municipios beneficiados con mejoramiento de fachadas.
JULIO
Durante el mes de julio se celebraron los convenios para Aunar esfuerzos técnicos administrativos y financieros para el mejoramiento de barrios y entornos urbanos a través del embellecimiento de fachadas en los municipios de Caparrapí, Cogua, Fómeque, Fúquene, Lenguazaque, Ricaurte, Sasaima y Ubalá. La meta presenta un avance de 8 entornos urbanos atendidos y 278 viviendas beneficiadas con obras de mejoramiento de fachadas.
En el mes de agosto se celebraron 2 convenios en el marco del programa fachadas con los cuales se atenderán 88 viviendas en el municipio de La Mesa y 31 viviendas en el municipio de Sesquilé. 
SEPTIEMBRE
Se celebraron 2 convenios en el marco del programa fachadas con los cuales se atenderán 53 viviendas en el municipio de Ubaté SHVS-CDCVI-057-2021 y mediante el convenio SHVS-CDCVI-058-2021 se atenderán 52 viviendas en el municipio de Guasca. 
OCTUBRE
En el mes de octubre se celebró el convenio SHVS-CDCVI-072-2021 con el Municipio de Suesca en el marco del programa fachadas con el cual se atenderá 48 viviendas. 
Diciembre: No hubo avance en la meta.</t>
  </si>
  <si>
    <t>Caparrapí, Cogua, Fómeque, Fúquene, La Mesa, Lenguazaque, Ricaurte, Sasaima, Sesquilé, Ubalá, Guasca, Ubaté y Suesca</t>
  </si>
  <si>
    <t>FEBRERO: La meta no refleja avance en su ejecución fisica y financiera. La SHV adelanta las gestiones de implementación de estrategias para la ejecución.MARZO: La meta no refleja avance en su ejecución fisica y financiera. La SHV adelanta las gestiones de implementación de estrategias para la ejecución.ABRIL: Se adelanta proceso de estructuración de proyecto mejoramiento de entornos en el municipio de Gacheta  - Urbanización La Esperanza que beneficiará a 53 viviendas. Definida necesidad y verificar las condiciones de las viviendas.MAYO: Se adelanta proceso de estructuración de proyecto en el Municipio de Simijaca. JUNIO: Se adelanta la etapa de formulación de proyectos de mejoamiento barrial de los municipios de GUATAQUÍ, SIMIJACA, GACHALÁ, CAPARRAPÍ</t>
  </si>
  <si>
    <t>GR5:1-01-03-051</t>
  </si>
  <si>
    <t>051</t>
  </si>
  <si>
    <t>Ejecutar 20 procesos de acompañamiento social a intervenciones habitacionales en los municipios del departamento.</t>
  </si>
  <si>
    <t>Procesos acompañados</t>
  </si>
  <si>
    <t>Se suscribieron tres contratos de prestación de servicios para el fortalecimiento de la gestión de la SHV. Se adelantan gestiones de acompañamiento social para el desarrollo de los proyectos de mejoramiento de vivienda urbana en el marco del programa "Casa Digna, Vida Digna" y la selección de los beneficiarios de los mismos.
En el mes de abril se suscribieron cuatro contratos de prestación de servicios.
JULIO
En el Municipio de Cajicá, específicamente en los conjuntos residenciales Biblos, Candelaria 2 y Caminos de Cajicá 2, personal técnico de la Secretaría de Hábitat y Vivienda realizó visitas de campo puerta a puerta en viviendas focalizadas en el Programa “Casa digna, Vida digna” del MVCT, en el marco de la ejecución de los convenios interadministrativos FNV-011-2020, FNV-012-2020 Y FNV-013-2020, promocionando y divulgando el programa para incentivar a la comunidad a postularse, allegando los documentos técnicos y sociales requeridos para que el hogar sea habilitado y pueda acceder al subsidio de mejoramiento de vivienda urbana.
En el proceso se acompañó a 25 hogares en el proceso de registro en la Plataforma del MVCT, verificando el cumplimiento de los requisitos del programa, y apoyando a los hogares a subir la documentación completa. 
En el mes de agosto se llevó a cabo acompañamiento social en el Municipio de Caparrapí – Urbanización San Carlos, tratando temas de Resolución de Conflictos. Se brindaron herramientas para una sana convivencia, logrando que los asistentes reflexionaran sobre la importancia de vivir en armonía, establecer mecanismos de conciliación y generar acuerdos. El total de asistentes fue de 32 personas.
En el Municipio de Villeta Conjunto Residencial Villa Crisly que hace parte del programa “Podemos Casa”, se llevó a cabo acompañamiento social sobre el tema “Convivencia en Propiedad Horizontal”, para socializar la entrega de viviendas,  deberes y derechos al vivir en propiedad horizontal, normas reconocidas por los residentes, reglamento y manual de convivencia, límites a las acciones de las personas, protección de derechos de residentes en la copropiedad. Asistieron  28 personas.
SEPTIEMBRE
Este mes la meta no presenta avance.
OCTUBRE:
En el mes de octubre se llevaron a cabo las siguientes actividades: 
Se brindó acompañamiento social a 42 personas sobre el Programa de Vivienda Podemos Casa, el día viernes 29 de octubre de 2021 en el municipio de Tena Cundinamarca. 
Se realizó socialización del Programa Podemos Casa a 92 personas en el municipio de Sopó Cundinamarca. 
Se realizó socialización a la comunidad en el Municipio de San Juan de Rio Seco y Cambao con una asistencia de 86 personas. Se les dio a conocer el Programa Nacional de Titulación y se aclararon dudas al respecto; también se les entregó un folleto para complementar el tema.
NOVIEMBRE
Se llevaron a cabo talleres sobre manejo responsable del crédito y Convivencia en propiedad horizontal, Tenencia responsable de mascotas, Programa Podemos Casa, proceso de caracterización socioeconómica a familias población Resguardo Indígena Muisca de Sesquilé. Un total de 175 personas acompañadas en los municipios de Guasca, Villapinzón, Sesquilé y Ricaurte.
Diciembre: No hubo avance en la meta.</t>
  </si>
  <si>
    <t>FEBRERO: Se llevaron a cabo talleres de acompañamiento social a 48 familias VCA en el Mpio de Une, Visitas a resguardos Indígneas de Chía y Sesquilé para estructuración de proyectos de vivienda rural.MARZO: Se adelantan actividades de planeación de acompañamiento social a las comunidades beneficiadas de los proyectos habitacionales a cargo de la Secretaría. En proceso de diseño cartilla de acompañamiento social con temas habitacionales.ABRIL: Visita a viviendas en el municipio de Fómeque para acopmpañar en la vinculación de programas habitacionales.MAYO: Se realizó los   acompañamientos sociales de los siguientes programas:                                                                            MEJORAMIENTO DE VIVIENDA  Municipio: Fomeque Fecha: Mayo 12 de 2022 Familias: 48     Municipio: Fúquene Fecha: Mayo 11 de 2022 Familias: 42  Actividad: Acompañamiento a las familias beneficiadas en la etapa final y entrega del mejoramiento (Fachadas). POBLACIÓN DEL CONFLICTO ARMADO.                    Municipios: Soacha, Chía, San Juan de Río Seco, Facatativá, Madrid, Sibate, Funza, Pacho. Fecha: Mayo de 2022   Familias: 52        Actividad: Feria de Servicios y acompañamiento social etapa inicial a familias VCA, en proceso de adquisición de vivienda.  SEMILLEROS DE PROPIETARIOS.                     Municipio: Soacha. Fecha: Mayo 24 de 2022  Familias: 3Municipio: Madrid. Fecha: Mayo 27 de 2022   Familias: 1            Actividad: Acompañamiento social a 4 familias beneficiadas con subsidio de arriendo. PODEMOS CASA   Municipio: Ricaurte. Fecha: Mayo 14 de 2022 Familias: 78       Actividad: Acompañamiento social a familias beneficiadas del proyecto Podemos Casa I, en temas de sostenibilidad y fortalecimiento de la convivencia, adaptabilidad de la comunidad en los nuevos espacios habitacionales y su entorno.COMUNIDADES INDIGENAS Municipios: Cota, Chía, Sesquile. Fecha: Mayo 19, 20 y 23 de 2022. Familias: 33       Actividad: Acompañamiento social a 18 familias beneficiadas del proyecto de vivienda nueva y 15 familias del proyecto de mejora de vivienda a la comunidad indigena del departamento. Se realiza las visitas y caracterización de los resguardos indigenas para identificar la necesidad y los posibles beneficiarios.JUNIO: Para el mes de junio se realizó los acompañamientos sociales de los siguientes programas:   PROCESO ACOMPAÑAMIENTO SOCIAL EN PROYECTOS DE MEJORAMIENTO DE VIVIENDA (Reporte El Peñón, Tocaima, Sibaté, Cachipay)Municipio: El Peñón Fecha: Junio 16 de 2022. Familias: 6 Actividad: Acompañamiento social a las familias beneficiadas, en la socialización de inicio de obra para el tema de vida saludable, trasiego de los materiales y del beneficio recibido. Municipio: Tocaima. Fecha: Junio 24 de 2022. Familias: 322 Actividad: Acompañamiento en la socialización e inicio de obra de mejoramiento de vivienda a 322 familias con tanques de agua. Municipio: Cachipay. Fecha: Junio 24 de 2022. Familias: 4 Actividad: Acompañamiento en la entrega de mejoramiento en pisos para vivienda rural a 4 familias, se orienta en el tema de vida saludable, trasiego de los materiales y del beneficio recibido. Municipio: Sibaté. Fecha: Junio 30 de 2022. Familias: 8 Actividad: Acompañamiento en el inicio del mejoramiento en pisos para vivienda rural a 8 familias, se orienta en el tema de vida saludable, trasiego de los materiales y del beneficio recibido. Municipio: El Peñón. Fecha: Junio 9 de 2022. Familias: 17 Actividad: Acompañamiento en la caracterización en los posibles beneficios en el proyecto obras por impuestos denominado intradomiciliarias. PROCESO ACOMPAÑAMIENTO SOCIAL EN PROYECTO DE CONSTRUCCIÓN DE VIVIENDA DE INTERES SOCIALMunicipio: Une. Fecha: 01 de Junio de 2022. Familias: 34 personas VCA. (Reporto Une en 2022)Actividad: Socialización del manual de convivencia elaborado por el área social de la Secretaría de Hábitat y Vivienda de Cundinamarca, para los habitantes de la urbanización Villa de los Ángeles. Taller de solución de conflictos y tenencia y responsabilidad de Mascotas.Municipio: Caparrapí - Inspección San Carlos. Fecha: Junio 21 de 2022. Familias: 34 personas (Reportado en 2021 y continúa en 2022)Actividad: Socialización del manual de convivencia, elaborado por el área social de la secretaría de hábitat y vivienda de Cundinamarca, para los habitantes de la urbanización Jorge Emilio Rey Ángel y taller de Tenencia Responsable de MascotasPODEMOS CASA (Continuación del proceso de acompañamiento social iniciado en 2021)Municipio: Villeta. Fecha: Junio 24 y 30 de 2022. Familias: 8 Municipio: Nilo. Fecha: Junio 25 de 2022 . Familias: 1 Municipio: Villapinzón. Junio 29 de 2022. Familias: 3Actividad: Acompañamiento en la entrega de vivienda en el proyecto Podemos Casa Temas Convivencia ciudadana, Propiedad horizontal.POBLACIÓN DEL CONFLICTO ARMADO.                    Municipio: Soacha. Fecha: Junio de 2022   Familias: 2 familias VCA        Actividad: Como resultado de la Feria de servicios realizada en el mes de mayo, se inició el Acompñamiento social a 2 familias VCA en su proceso de gestión subisdio de vivienda ante caja de compensación familiar, y solicitud de crédito hipotecario para adquisición de vivienda VIS.</t>
  </si>
  <si>
    <t>GR5:1-01-00-515</t>
  </si>
  <si>
    <t>Reducir el déficit cuantitativo de vivienda en el departamento.</t>
  </si>
  <si>
    <t>GR5:1-01-03-052</t>
  </si>
  <si>
    <t>052</t>
  </si>
  <si>
    <t>Apoyar la construcción y adquisición de 150 viviendas urbanas y rurales para Población Víctima del Conflicto Armado en el Departamento de Cundinamarca</t>
  </si>
  <si>
    <t>Viviendas construidas o adquiridas para población VCA</t>
  </si>
  <si>
    <t>13 viviendas rurales para población Víctima del Conflicto Armado</t>
  </si>
  <si>
    <t>Se destinaron recursos departamentales por la suma de $300 millones de pesos para la suscripción de convenios interadministrativos, y cofinanciar proyectos de construcción de vivienda rural en los municipios de Arbeláez, La Mesa, Caparrapí, Junín, Jerusalén, Pandi y Guayabetal, los cuales beneficiarán a 13 hogares Víctima del Conflicto Armado del sector rural.</t>
  </si>
  <si>
    <t>Disponibilidad de recursos departamentales insuficientes para la alta demanda, aunado con las restricciones presupuestales de los municipios para aportar recursos de contrapartida.Escasa oferta institucional de las entidades del orden nacional, para gestionar proyectos de construcción y mejoramiento de vivienda urbana y rural.</t>
  </si>
  <si>
    <t>La meta no presenta avance a la fecha del presente reporte. La Secretaría de Hábitat y Vivienda se encontraba a la espera del Decreto de Adición de recursos para la implementación de la estrategia de inversión y definir la modalidad de proyectos a ser financiados para optimizar el alcance de los mismos.
Durante el mes de junio la meta no presenta avance.
La meta no presenta avance a la fecha del presente reporte. 
JULIO
La Secretaría de Hábitat y Vivienda implementó la estrategia de unificar los recursos de la meta 052, 054, 055 y 057 para la modalidad de construcción de vivienda rural, para optimizar los recursos y obtener un mayor alcance de los mismos.
Se encuentran en proceso de formulación proyectos de construcción de vivienda rural para los municipios de Ubalá, Quetame, La Calera, Guataquí, La Vega y San Antonio del Tequendama.
En el mes de agosto se inscribió el proyecto construcción vivienda nueva para población víctima del conflicto armado en los municipios de Guataquí, El Peñón, La Vega, Quetame y Ubalá, en el marco de la estrategia de unificar los recursos de la meta 052, 054, 055 y 057 para la modalidad de construcción de vivienda rural, para optimizar los recursos y obtener un mayor alcance de los mismos. Se adelantan los procesos precontractuales para la celebración de los convenios.
SEPTIEMBRE
En el mes de septiembre se continúa con el proceso de estructuración del proyecto construcción vivienda nueva para población víctima del conflicto armado en los municipios de Guataquí, El Peñón, La Vega, Quetame y Ubalá, en el marco de la estrategia de unificar los recursos de la meta 052, 054, 055 y 057 para la modalidad de construcción de vivienda rural, para optimizar los recursos y obtener un mayor alcance de los mismos. Se adelantan los procesos precontractuales para la celebración de los convenios.
OCTUBRE:
En el mes de octubre se celebró el convenio interadministrativo SHVS-CDCVI-078-2021 con el Municipio de El Peñón con el cual se benefician 6 hogares de los cuales 5 son población VCA. El Dpto aporta $200 millones y el Mpio $166.997.470
Se celebró el convenio interadministrativo SHVS-CDCVI-075-2021 con el Municipio de Quetame con el cual se benefician 38 hogares de los cuales 2 son población VCA. El Dpto aporta $50 millones y el Municipio $60.462.825.
NOVIEMBRE
Durante este mes los convenios celebrados para el cumplimiento de la meta se encuentran en proceso precontractual para dar inicio a las obras.
Diciembre: No hubo avance en la meta.</t>
  </si>
  <si>
    <t>Falta de recursos municipales para cofinanciar proyectos de vivienda nueva. Los municipios no identifican y priorizan población VCA para ser beneficiados de los proyectos.
Demora de las administraciones municipales para la formulación de los proyectos, gestionar sus contrapartidas y verficar los potenciales beneficiarios.</t>
  </si>
  <si>
    <t>El Peñón y Quetame</t>
  </si>
  <si>
    <t>120 HOGARES VÍCTIMA DEL CONFLICTO ARMADO BENEFICIADOS CON EXENCIÓN DEL PAGO DE IMPUESTO DE REGISTRO DEPARTAMENTAL POR ADQUISICIÓN DE VIVIENDA VIS Y VIP EN CUNDINAMARCA.</t>
  </si>
  <si>
    <t>FEBRERO: La meta no refleja avance en su ejecución fisica y financiera. La SHV adelanta las gestiones de implementación de estrategias para la ejecución.MARZO: La meta no refleja avance en su ejecución fisica y financiera. La SHV adelanta las gestiones de implementación de estrategias para la ejecución.ABRIL: El proyecto de mejoramiento de vivienda a financiarse con recursos del SGR beneficiará a 14 hogares VCA on una inversión aproximada de  $158 millones en los Granada, Pandi, Macheta, Quetame, Sasaima, Tibiritá y Une.Se realizo feria de servicios donde se gestionaron negocios para adquisición de vicienda para victimas de conflicto armado.MAYO: Se realizó gestión con Asociación de Víctimas del municipio de Gutiérrez, para estructurar  proyectos habitacionales que incluyan a esta población.JUNIO: Se realizó análisis de los resultados correspondientes a la implementación y puesta en marcha de la estrategia Exención del Pago de Impuesto de Registro (Ordenanza 03/2020) por parte de la Sec. de Hábitat y Vivienda, con el fin identificar y caracterizar la población beneficiada. El reporte arrojó que se otorgó este beneficio a 119 hogares Víctima del Conflicto Armado en los municipios de Cajicá, Madrid, Mosquera, Ricaurte, Soacha, Tocancipá y Zipaquirá en la Vigencia 2020. Mientras que durante la Vigencia 2021 la estrategia arrojó como resultado que 230 hogares VCA que adquirieron vivienda VIS y VIP en los municipios de Chía, Gachancipá, Girardot, Madrid, Mosquera, Nemocón, Ricaurte, Sibaté, Soacha, Tocancipá y Villeta  fueron beneficiados con la exención en el pago del impuesto de registro. 50% si compraron vivienda VIS y 100% si compraron vivienda VIP.Adicionalmente, en el marco de la ejecución del Programa Deparamental de Vivienda "Podemos Casa", y de conformidad con el análisis realizado a los registros de hogares beneficiados con la Exención del pago de Impuesto de Registro, se evidenció  que en la vigencia 2021 31 hogares VCA accedieron a dicho beneficio por la adquisición de vivienda VIP en los municipios de Villeta, Guasca, La Mesa y Mosquera; y con corte a 30 de junio de 2022; 8 hogares se han beneficiado con la exención en los municipios de Nilo, Villapinzón y Villeta.</t>
  </si>
  <si>
    <t>GR5:1-01-03-054</t>
  </si>
  <si>
    <t>054</t>
  </si>
  <si>
    <t>Apoyar la adquisición y construcción de 4.000 viviendas rurales y urbanas VIS y VIP en el departamento de Cundinamarca</t>
  </si>
  <si>
    <t>Viviendas VIS/VIP con apoyo para adquisición y construcción</t>
  </si>
  <si>
    <t>48 hogares con construcción de vivienda rural2.679 hogares beneficiados con exención de impuesto de registro396 hogares beneficiados con subsidios de Semillero de Propietarios</t>
  </si>
  <si>
    <t>En la Vigencia 2020, 2.679 hogares cundinamarqueses que adquirieron viviendas de interés social y prioritario con subsidios familiares de vivienda, obtuvieron el beneficio de exención del pago del impuesto de registro establecido mediante la Ordenanza No. 003 de 2020 la cual fue gestionada por la Secretaría de Hábitat y Vivienda para aliviar la carga financiera de las familias a la hora de comprar vivienda.Como resultado de la estrategia Plan Semillero de Propietarios implementada por la Secretaría d Hábitat y Vivienda, durante la Vigencia 2020, 11.185 hogares se encuentran habilitados y se han asignado 396 subsidios de arriendo para hogares cundinamarqueses de ingresos entre 1 y 2 smlmv.En el marco de ejecución del programa “Podemos Casa” se entregaron 32 viviendas del proyecto Villa Daniela del municipio de Mosquera y 21 Viviendas del proyecto Villa Catalina del municipio de Guasca. Los proyectos de La Mesa, Villeta, Villapinzón y Guasca tienen un avance promedio del 80% y se tiene prevista su entrega  de las viviendas a 1.047 familias en el primer semestre de la vigencia 2021.Los proyectos de La Mesa, Nilo, Tocaima y Ricaurte, para la construcción de 1.100 unidades de vivienda, presentan un avance del 15% correspondiente a la etapa de alistamiento de procesos antes de iniciar su construcción.Se destinaron recursos departamentales por la suma de $1.473.542.705 para cofinanciar la construcción de vivienda rural en los municipios de La Calera, Cáqueza, Junín, Puerto Salgar, Sasaima, Arbeláez, La Mesa, Zipacón, Pandi, Villeta, Granada y Jerusalén, para beneficiar a 48 hogares del sector rural en condición de vulnerabilidad y pobreza.</t>
  </si>
  <si>
    <t>La deficiente capacidad técnica y administrativa de los municipios del Departamento para el diseño y expedición de documentos técnicos, sociales y económicos en el marco de la adecuada formulación de los proyectos habitacionales, genera demoras en los procesos precontractuales.La carencia de información sobre la situación habitacional de los municipios del Departamento de Cundinamarca es una de las principales dificultades para ejecutar acciones orientadas a la disminución del déficit habitacional.Disponibilidad de recursos departamentales insuficientes para la alta demanda, aunado con las restricciones presupuestales de los municipios para aportar recursos de contrapartida.Escasa oferta institucional de las entidades del orden nacional, para gestionar proyectos de construcción y mejoramiento de vivienda urbana y rural.</t>
  </si>
  <si>
    <t>La meta no presenta avance a la fecha del presente reporte. La Secretaría de Hábitat y Vivienda se encontraba a la espera del Decreto de Adición de recursos para la implementación de la estrategia de inversión y definir la modalidad de proyectos a ser financiados para optimizar el alcance de los mismos. Se adelantan gestiones de acompañamiento social para el desarrollo de los proyectos de mejoramiento de vivienda urbana en el marco del programa "Podemos Casa".
Para el mes de mayo la meta presenta avance en su ejecución gracias a la estrategia implementada con la Exención del pago del impuesto de registro que a 31 de mayo es de 2.154 hogares que recibieron este beneficio.
JULIO
Con corte a 31 de julio la meta presenta avance en su ejecución gracias a la estrategia implementada con la Exención del pago del impuesto de registro de 3.911 hogares que recibieron este beneficio.
La Secretaría de Hábitat y Vivienda implementó la estrategia de unificar los recursos de la meta 052, 054, 055 y 057 para la modalidad de construcción de vivienda rural, para optimizar los recursos y obtener un mayor alcance de los mismos.
Con corte a 31 de agosto la meta presenta avance en su ejecución gracias a la estrategia implementada con la Exención del pago del impuesto de registro. Para el mes de agosto se realizaron 978 exenciones para un total en la vigencia de 4.889 hogares que recibieron este beneficio. La Secretaría de Hábitat y Vivienda implementó la estrategia de unificar los recursos de la meta 052, 054, 055 y 057 para la modalidad de construcción de vivienda rural, para optimizar los recursos y obtener un mayor alcance de los mismos. A corte 31 de agosto  se encuentran en proceso de formulación los proyectos de los municipios de Ubalá, Quetame, La Calera, La Vega, Guataquí, Fómeque, La Mesa y El Peñón, para su inscripción en el BDPP.
SEPTIEMBRE:
Con corte a 30 de septiembre la estrategia Exención del pago del impuesto de registro presenta un avance de exenciones para hogares que recibieron este beneficio. Se continúa con el proceso de  formulación los proyectos de los municipios de Ubalá, Quetame, La Calera, La Vega, Guataquí, Fómeque, La Mesa y El Peñón, para su inscripción en el BDPP.
OCTUBRE:
Durante el mes de octubre se celebró el Convenio Interadministrativo SHVS-CDCVI-075-2021 con el municipio de Quetame con el cual se construirán 38 viviendas de las cuales 31 viviendas se ejecutarán con recursos de la Meta 054 con un aporte del Dpto de $330 millones de pesos y del municipio de $1.382.173.791
Se celebró el convenio interadministrativo  SHVS-CDCVI-076-2021 con el municipio de La Calera para la construcción de 13 viviendas de las cuales 5 viviendas se ejecutarán con recursos de la Meta 054. El Dpto aporta $100.026.096 y el Municipio $171.896.163.
Para el mes de octubre se aplicaron 1.460 exenciones de impuesto de registro para un total a corte 31 de octubre de 6.349 en los municipios de Cajicá, Chía, Gachancipá, Girardot, Guasca. La Mesa, Madrid, Mosquera, Nemocón, Ricaurte, Sibaté, Soacha, Tabio, Tenjo, Tocancipá, Villapinzón, Villeta, Zipaquirá.
NOVIEMBRE
Durante este mes los convenios celebrados para el cumplimiento de la meta se encuentran en proceso precontractual para dar inicio a las obras.
Con la estrategia exención de pago de impuesto de registro en el mes de noviembre se avanzó con 856 hogares beneficiados para un total de 7.346 en la vigencia.
Se celebraron los convenios SHVS-CDCVI-089-2021 con el municipio de Ubalá para la construcción de 9 viviendas, y el convenio SHVS-CDCVI-081-2021 con el municipio de La Vega para la construcción de 10 viviendas.
Diciembre:
Adición de recursos por $452 millones a los convenios 2020 de Junín y Caparrapí para la construcxción de 10 soluciones de viviendas más.</t>
  </si>
  <si>
    <t>Falta de recursos municipales para cofinanciar proyectos de vivienda nueva. Demora en el proceso de verificación y caracterización de los beneficiarios.
Demora de las administraciones municipales para la formulación de los proyectos, gestionar sus contrapartidas y verficar los potenciales beneficiarios.</t>
  </si>
  <si>
    <t>Quetame, La Calera, La Vega y Ubalá</t>
  </si>
  <si>
    <t>FEBRERO: La meta no refleja avance en su ejecución fisica y financiera. La SHV adelanta las gestiones de implementación de estrategias para la ejecución.MARZO: La meta no refleja avance en su ejecución fisica y financiera. La SHV adelanta las gestiones de implementación de estrategias para la ejecución.ABRIL:Podemos Casa Fase I:Entrega de 24 viviendas  en los municipios de Nilo, Villeta, Villapinzon y La Mesa.Escrituración de 102 viviendas en los municipios de Nilo, Villeta, Villapinzon y La MesaSe tramitaron 7 resoluciones de asignación de subsidiosPodemos Casa Fase II:Actividades de planeación para la socialización programa y verificación de requisitos de predios.Se adelanta la gestión para  impulsar el proyecto de Ordenanza departamental de exención tributaria para adquisición de vivienda VIS o VIP.MAYO:Podemos Casa Fase I:Entrega de 52 viviendas  en los municipios de Nilo, Villeta, Villapinzon y La MesaEscrituración de 26 viviendas en los municipios de Nilo, Villeta, Villapinzon y La MesaSe tramitaron 16 resoluciones de asignación de subsidiosPodemos Casa Fase II:Se llevó a cabo el evento de socialización del programa a los municipios el dia 18 de mayo, se avanza con mesas de trabajo del programa con los municipios que han requerido información, se remitió la circular No. 004 de 2022 para conocer la intención de los municipios de pertenecer a la fase 2 del Programa, a la cual 35 municipios reportarón intención, a la fecha se adelanta la revisión de documentos acordes a la lista de chequeo planteada por la SHV.JUNIO:Podemos Casa Fase II: Se avanza en la verificación de documentos, generación de informes por parte de los profesionales de apoyo, programación de visitas de campo, revisión de informes de visitas de campo de los 26 municipios que continúan en el proceso. Se realizan visitas a los predios para la validación de norma urbanística y afectaciones de los mismos.</t>
  </si>
  <si>
    <t>Podemos Casa Fase II:  A pesar que se avanza en la verificación de información para la selección de los proyectos, el cronograma propuesto para la convocatoria  se ha visto afectado por la presentación incompleta de los documentos por parte de los municipios, la asesoría técnica solicitada por los municipios relacionados con temas técnicos y  jurídicos de los predios postulados,  la falta de disponibilidad de vehiculos para las visitas, entre otros.</t>
  </si>
  <si>
    <t>GR5:1-01-03-055</t>
  </si>
  <si>
    <t>055</t>
  </si>
  <si>
    <t>Apoyar la construcción de 300 viviendas urbanas y rurales en sitio propio en el Departamento.</t>
  </si>
  <si>
    <t>Viviendas con apoyo para la construcción</t>
  </si>
  <si>
    <t>64 viviendas rurales en sitio propio</t>
  </si>
  <si>
    <t>Se destinaron recursos departamentales por la suma de $1.533.287.073 para cofinanciar proyectos de construcción de vivienda rural en sitio propio en los municipios de Caparrapí, Sasaima, Jerusalén, Chipaque, Pandi, Vergara, Guayabetal y Nimaima, los cuales beneficiarán a 64 hogares en situación de pobreza y condiciones de vulnerabilidad del sector rural.</t>
  </si>
  <si>
    <t>Disponibilidad de recursos departamentales insuficientes para la alta demanda, aunado con las restricciones presupuestales de los municipios para aportar recursos de contrapartida.Escasa oferta institucional de las entidades del orden nacional, para gestionar proyectos de construcción y mejoramiento de vivienda urbana y rural.La formalización y el saneamiento de la propiedad en el sector rural impide la focalización y asignación de subsidios familiares de vivienda rural por parte de las  Cajas de Compensación Familiar.</t>
  </si>
  <si>
    <t>La meta no presenta avance a la fecha del presente reporte. La Secretaría de Hábitat y Vivienda se encontraba a la espera del Decreto de Adición de recursos para la implementación de la estrategia de inversión y definir la modalidad de proyectos a ser financiados para optimizar el alcance de los mismos. 
Desde la Secretaría de Hábitat y Vivienda se apoya técnicamente a los municipios de San Juan de Rioseco, Beltrán, Chaguaní y Pulí, aprobados por el MVCT para ser beneficiados con 200 soluciones de vivienda del programa "Vivienda Social para el Campo". A la fecha el proceso se encuentra en definición de tipología de vivienda, procesos de acompañamiento social para selección de beneficiarios y estructuración técnica de los proyectos a financiarse con recursos del SGR.
Durante el mes de junio se inició el proceso precontractual para la ejecución del convenio de construcción de vivienda rural con el municipio de Jerusalén. Cuenta con CDP y se encuentra en Sec. Jurídica en revisión.
JULIO: La Secretaría de Hábitat y Vivienda implementó la estrategia de unificar los recursos de la meta 052, 054, 055 y 057 para la modalidad de construcción de vivienda rural, para optimizar los recursos y obtener un mayor alcance de los mismos.
Se celebró convenio interadministrativo con el Municipio de Jerusalén para la construcción de 7 viviendas rurales para beneficiar a igual número de hogares.
Se encuentran en proceso de formulación proyectos de construcción de vivienda rural para los municipios de Ubalá, Quetame, La Calera, Guataquí, La Vega y San Antonio del Tequendama.
En el mes de agosto se celebró convenio SHVS-CDCVI-043-2021 con el municipio de Jerusalén para la construcción de 7 viviendas rurales. Se adelanta el proceso de inscripción de proyectos con los municipios de Guataquí, El Peñón, La Vega.
SEPTIEMBRE
Continúa el proceso de estructuración y de inscripción de proyectos con los municipios de Guataquí, El Peñón, La Vega, Quetame, La Calera, Ubalá, La Mesa y Fómeque para la celebración de los convenios para construcción de vivienda en sitio propio.
OCTUBRE:
Se celebró el Convenio interadministrativo No. SHVS-CDCVI-077-2021 con el municipio de Guataquí para la construcción de 3 viviendas que corresponden a la Meta 055. El Dpto aporta la suma de $120 millones de pesos y el municipio aporta la suma de $82.827.822
Se celebró el convenio interadministrativo  SHVS-CDCVI-076-2021 con el municipio de La Calera para la construcción de 13 viviendas de las cuales 6 viviendas se ejecutarán con recursos de la Meta 055. El Dpto aporta $211.205.000 y el Municipio $115.101.711
Se celebró el convenio interadministrativo SHVS-CDCVI-078-2021 con el Municipio de El Peñón con el cual se construirán 6 viviendas de los cuales 1 se ejecutará con recursos de la Meta 055. El Dpto no aporta recursos para la construcción de esa vivienda y el Mpio aporta $73.399.494
NOVIEMBRE
Durante este mes los convenios celebrados para el cumplimiento de la meta se encuentran en proceso precontractual para dar inicio a las obras.
Diciembre: No hubo avance en la meta.</t>
  </si>
  <si>
    <t>Falta de recursos municipales para cofinanciar proyectos de vivienda nueva.
Demora de las administraciones municipales para la formulación de los proyectos, gestionar sus contrapartidas y verficar los potenciales beneficiarios.</t>
  </si>
  <si>
    <t>Jerusalén, Guataquí, La Calera, El Peñón</t>
  </si>
  <si>
    <t>FEBRERO: La meta no refleja avance en su ejecución fisica y financiera. La SHV adelanta las gestiones de implementación de estrategias para la ejecución.MARZO: La meta no refleja avance en su ejecución fisica y financiera. La SHV adelanta las gestiones de implementación de estrategias para la ejecución.ABRIL: El Proyecto de construcción de vivienda rural a financiarse con recursos del SGR cuenta con viabilidad técnica del MVCT desde diciembre de 2021. Al no ser aprobados los recursos en dicha vigencia, la viabilidad técnica debe actualizarse ante el MVCT.Se adelantaron gestiones con Cajas de Compensación Familiar para que los afiliados de Cundinamarca puedan acceder al SFV urbano y rural (vivienda nueva, sitio propio y mejoramiento, en los municipios de Fomeque, Chipaque, Fusagasuga, Ubaque, Villeta, Zipaquirá y Chía han manifestado interes en el proyecto.Inicio a la formulación del proyecto teniendo como base la focalización y viabilizacón de los posibles beneficiarios de los resguardos indígenas de los municipios de Chía, Cota y Sesquilé.MAYO: Se da inicio al proceso de actualización del proyecto de Construcción de Vivienda Rural a financiarse con recursos del SGR para nueva viabilidad ya que se venció el 07 de mayo de 2022. Se adelantaron gestiones con Cajas de Compensación Familiar y los municipios de Fomeque, Chipaque, Fusagasuga, Ubaque, Villeta, Sutatausa, Tibirita, Zipaquirá y Chía, para que los afiliados de Cundinamarca puedan acceder al SFV urbano y rural (vivienda nueva, sitio propio y mejoramiento).Se verificaron requisitos técncios, sociales y ambientales en mesas de trabajo para  la formulación del proyecto de construcción de vivienda para indígenas en Cundinamarca.JUNIO: El municipio de Fusagasugá abrió la convocatoria para el proyecto de construcción de vivienda en sitio propio donde se focalizaron 8 posibles familias que cumplían los requisitos, hasta el momento con la revisión de la caja de Colsubsidio solo 1 cumple con todos los requisitos y esta en el proceso de recolección de documentos, las otras 7 personas están en proceso de adquirir las viviendas subsidiadas por el municipio ya que con las cajas de compensación no fue posible.Con la Alianza estratégica con Colsubsidio, se han focalizado los municipios de Fómeque, Chipaque, Fusagasugá, Ubaque, Villeta, Zipaquirá y Chía para la ejecución del proyecto de construcción de vivienda en sitio propio y se dio inicio a la focalización de potenciales beneficiarios.Culminó el proceso de formulación de  proyecto de construcción de vivienda para los grupos indígenas de los municipios de Sesquilé, Chía y Cota. El proyecto se deja formulado en la Secretaría de Planeación Departamental para que determinen los recursos con las cuales se va a financiar ya que por parte de la Secretaria de Hábitat y Vivienda no se cuenta con recursos para financiar dicho proyecto.</t>
  </si>
  <si>
    <t>GR5:1-01-03-056</t>
  </si>
  <si>
    <t>056</t>
  </si>
  <si>
    <t>Apoyar técnicamente 10 procesos de titulación y legalización de predios poseídos de manera informal con vivienda de interés social y prioritario.</t>
  </si>
  <si>
    <t>Procesos de titulación apoyados</t>
  </si>
  <si>
    <t>15 convenios tripartita gestionados con el Ministerio de Vivienda, Ciudad y Territorio</t>
  </si>
  <si>
    <t>Durante la vigencia 2020 se adelantaron gestiones de coordinación interinstitucional con el Gobierno Nacional, para suscribir convenios tripartita con 15 municipios y adelantar procesos de saneamiento y cesión a título gratuito de predios fiscales ocupados con viviendas de interés social y prioritario. Los procesos contractuales fueron revisados por la Unidad de Contratos de la Secretaría de Jurídica y se encuentran en aprobación por el Ministerio de Vivienda, Ciudad y territorio para proceder a su celebración.</t>
  </si>
  <si>
    <t>Se suscribieron 2 contratos de prestación de servicios profesionales para la gestión de los procesos de titulación a cargo de la Secretaría de Hábitat y Vivienda. Del proceso adelantado en la Vigencia 2020, a corte 28 de febrero se encuentran en proceso precontractual 5 convenios para celebrarse con el MVCT, la SHV y los municipios de Bojacá, El Colegio, Cáqueza, Chipaque y Cabrera. 
A 30 de abril se han suscrito  los siguientes Convenios Tripartita (MVCT - Dpto - Mpio): Cáqueza (         712-2021)       Cabrera            713-2021
Chipaque          714-2021
Bojacá               715-2021
El Colegio       737-2021
Sasaima            738-2021
Ubaque             739-2021
 Gachancipá    740-2021
Gachalá           741-2021
El Ministerio junto con la Secretaria de Hábitat y Vivienda, han adelantado mesas de trabajo para organizar la socialización correspondiente al Programa Nacional de Titulación de los convenios tripartitas suscritos con los diferentes municipios del Departamento y conforme la reunión del 16 de abril del 2021 la distribución de fechas de convocatoria a los Municipios, se han socializado los siguientes:
Chipaque, El Peñón, Gachalá, Nemocón, Pulí, Quipile, Sasaima, Villagómez, Cáqueza, El Colegio y Villeta.
Se suscribió un contrato de prestación de servicios profesionales.
Para el mes de mayo se han venido realizando las socializaciones correspondientes al desarrollo de la primera etapa del convenio tripartita suscrito entre la Secretaría de Hábitat y Vivienda de la Gobernación de Cundinamarca y el Ministerio de Vivienda, Ciudad y Territorio y los siguientes municipios: Cáqueza, con No. de convenio 712; Chipaque  con No. Convenio 714; El Colegio, con No. de Convenio 737; Gachalá, con No. de Convenio 741; Sasaima, con No. de Convenio 738; Villeta, con No. de Convenio 825; El Peñón, con No. de Convenio 821; Nemocón, con No. de Convenio 822; Pulí, con No. de Convenio 823 y Villagomez, con No. de Convenio 824.
Esta etapa consiste en explicar detalladamente el proceso  que abarca el asesoramiento y acompañamiento al municipio por parte de la Secretaría y del Ministerio para los procesos de Saneaminto, Legalización y Titulación de Predios fiscales urbanos. Adicionalmente se han adelantado labores en cuanto al primer punto del proceso que tiene por objeto la identificación de predios que clasifican para el programa, por medio del cruce de información catastral.
En el mes de agosto se celebraron ocho (8) convenios tripartita entre el Ministerio de Vivienda, Ciudad y Territorio, la Secretaría de Hábitat y Vivienda y los Municipios de Villeta, Quipile, Guataquí, Gutiérrez, Une, Medina, Yacopí y Albán; y se encuentra en proceso precontractual el Convenio a celebrarse con San Juan de Rioseco.
De igual manera se adelantaron procesos de socialización del alcance de los convenios ya suscritos. De igual manera se brindó asistencia técnica a los municipios que ya tienen  convenios suscritos en el marco del proceso de titulación reportado en la vigencia 2020, en temas relacionados con tareas de topografía durante el proceso de cesión de predios fiscales urbanos, apoyo técnico a los municipios remitiendo Registros Catastrales para el cruce de información con la base catastral municipal, asistencia técnica y apoyo jurídico para la proyección de actos administrativos que permitan otorgar facultades a las administraciones municipales en la cesión a título gratuito, y revisión jurídica de expedientes de los predios a titular.
Se adelantó reunión con el Ministerio de Vivienda, Ciudad y Territorio, La Secretaría de Hábitat y Vivienda y la Agencia Catastral de Cundinamarca, para aunar esfuerzos y resolver dudas técnicas respecto al desenglobe de predios de mayor extensión. 
OCTUBRE:
En el mes de octubre y en el marco de la meta de titulación 056, conforme al procedimiento que tiene por objeto asesorar a los municipios en la titulación de bienes fiscales urbanos y según las etapas que deben ser agotadas para lograr titular los predios cuyas características cumplan con los requisitos que establece la normatividad vigente, se realizan las siguientes actividades contempladas en la ejecución de los convenios tripartitas suscritos para el cumplimiento de la meta:
Realización de cruce de información catastral de beneficiarios remitida por los municipios de Gutiérrez, Cáqueza, Gachalá, Pulí, Sasaima, San Juan de Rioseco y Chipaque.
Diagnóstico de información catastral de predios susceptibles de ser titulados en los municipios de Tena, Une, Medina y Yacopí.
Solicitudes a los municipios para la postulación de potenciales beneficiarios en los municipios de Albán, Guataquí
Revisión jurídica de resoluciones para titulación de predios en los municipios de Une y Cáqueza.
Informe definitivo de potenciales beneficiarios de titulación de predios en el marco de la ejecución de 23 convenios interadministrativos, con lo cual se titularían 1.407 predios.
NOVIEMBRE
Se continuó con actividades asistencia técnica y jurídica a los municipios,
Realización de cruce de información catastral de beneficiarios,
Diagnóstico de información catastral de predios susceptibles de ser titulados,
Solicitudes a los municipios para la postulación de potenciales beneficiarios,
Revisión jurídica de resoluciones para titulación de predios.
Informe de potenciales beneficiarios de titulación de predios en el marco de la ejecución de 23 convenios.
Diciembre: Se entregaron 51 títulos a nuevos propietarios, de los cuales 38 fueron entregados en el municipio de Cáqueza y 13 títulos en el municipio de Une.</t>
  </si>
  <si>
    <t>FEBRERO: Se adelantan acciones para continuar con el proceso de titulación de predios.MARZO: Se realizaron mesas de trabajo para adelantar actividades de seguimiento a los convenios celebrados en la vigencia 2021, revisar y dar cumplimiento a compromisos adquiridos con los municipios, entrega de documentación técnica y jurídica requerida para avanzar en los proceso de titulación de predios.Se brindó asistencia técnica (Asesoría Jurídica) a los municipios en temas de estudio de títulos. Se realizó seguimiento al municipio de Albán determinando 14 predios caracterizados.Seguimiento al municipio de Ubaque y se remite al Ministerio de Vivienda el listado de los 7 predios identificados caracterizados.Para el municipio de Gutiérrez se realizó la actualización de la base de datos  componentes técnicos correspondientes a la actualización de Certificados y elaboración de 38 planos catastrales de conjunto o de manzana catastral georreferenciados en campo. Se realizó consulta catastral para la identificación de 19 predios a los cuales se les realizó certificado plano predial catastral según plataforma IGAC.ABRIL: La meta no presenta avance en el mes de abril.ABRIL: Se titularon 12 predios en el municipio de Gachalá en el marco de la ejecución de convenios interadministrativos.Se llevaron a cabo levantamientos topográficos y caracterización de predios en los municipios de Pulí, San Juan de Rioseco, Cambao, solicitudes de certificados catastrales para trámites de procesos de escrituración.MAYO: Durante el mes se realizó acompañamiento y  seguimiento al avance del proceso de titulación, en cuanto a los aspectos jurídicos y sociales a los siguientes municipios: Sasaima, Chipaque, Gutiérrez, Ubaque, Gachancipá, Medina, Albán, Villeta, Cáqueza, Guataquí, Quipile, Gachalá, Bojacá, Villagómez y Cabrera. Levantamientos topográficos y caracterizaciones de predios a titular en los municipios de Pulí, Gachancipá y El Peñón.JUNIO: El avance financiero es del 28% ($86.288.434). Se llevó a cabo actividades relacionadas con el seguimiento al cumplimiento de los convenios interadministrativos celebrados en la vigencia 2021 que conlleven a la titulación de predios en los municipios de Quipile, Ubaque, Pulí, Guataquí, Villeta y Gachalá. Se brindó asistencia técnica y acompañamiento durante el mes de junio en aspectos jurídicos, sociales y técnicos de los acuerdos de facultades para la cesión y enajenación de predios fiscales urbanos a los municipios de Sasaima, Tena, Gachancipá, Albán, San Juan de Rioseco y Cáqueza.</t>
  </si>
  <si>
    <t>GR5:1-01-03-057</t>
  </si>
  <si>
    <t>057</t>
  </si>
  <si>
    <t>Apoyar la reubicación de 120 familias localizadas en zonas urbanas y rurales de alto riesgo en el Departamento.</t>
  </si>
  <si>
    <t>Familias reubicadas</t>
  </si>
  <si>
    <t>16 vivienda rurales para reubicar a familias en zona de alto riesgo</t>
  </si>
  <si>
    <t>Se destinaron recursos departamentales por la suma de $497.309.346 para cofinanciar proyectos de construcción de vivienda rural en los municipios de Tibirita, Caparrapí, Guayabetal y Puerto Salgar, los cuales beneficiarán a 16 hogares localizados en zonas de alto riesgo del sector rural y en condiciones de vulnerabilidad y pobreza.</t>
  </si>
  <si>
    <t>La meta no presenta avance a la fecha del presente reporte. La Secretaría de Hábitat y Vivienda se encontraba a la espera del Decreto de Adición de recursos para la implementación de la estrategia de inversión y definir la modalidad de proyectos a ser financiados para optimizar el alcance de los mismos.
Durante el mes de junio la meta no presenta avance.
JULIO
La Secretaría de Hábitat y Vivienda implementó la estrategia de unificar los recursos de la meta 052, 054, 055 y 057 para la modalidad de construcción de vivienda rural, para optimizar los recursos y obtener un mayor alcance de los mismos.
Se encuentran en proceso de formulación proyectos de construcción de vivienda rural para los municipios de Ubalá, Quetame, La Calera, Guataquí, La Vega y San Antonio del Tequendama.
En el mes de agosto se celebró convenio SHVS-CDCVI-043-2021 con el municipio de Jerusalén para la construcción de 7 viviendas rurales. Se adelanta el proceso de inscripción de proyectos con los municipios de Guataquí, El Peñón, La Vega, Quetame, La Calera, Ubalá, La Mesa y Fómeque para la celebración de los convenios para construcción de vivienda en sitio propio.
En el mes de agosto se inscribieron los proyectos de construcción de viviendas urbanas para la reubicación de 8 hogares en el municipio de Pacho y construcción de vivienda rural para reubicación de 2 hogares en el municipio de San Antonio del T/dama, en situación de riesgo no mitigable. Se adelantan procesos precontractuales para la celebración de los convenios.
De igual manera se inscribió el proyecto para la construcción de Vivienda rural para  hogares con viviendas en alto riesgo en los municipios de Guataquí, El Peñón, La Vega, Quetame, La Calera y Ubalá. Se adelantan procesos precontractuales para la celebración de los convenios.
SEPTIEMBRE:
Se celebró el convenio:
SHVS-CDCVI—065-2021 Aunar esfuerzos técnicos administrativos y financieros para la construcción de Vivienda urbana en el Municipio de Pacho, Departamento de Cundinamarca” Valor: $681.600.579 Aporte Dpto: $400.000.000. Aporte Mpio: $281.600.579. Beneficiarios: Reubicación de 8 hogares.
En proceso precontractual para celebración del convenio interadministrativo el proyecto de reubicación de 2 viviendas en el municipio de San Antonio del T/dama, en situación de riesgo no mitigable. 
OCTUBRE:
En el mes de octubre se celebró el convenio interadministrativo SHVS-CDCVI-075-2021 con el Municipio de Quetame para la construcción de 38 viviendas de las cuales 5 son de reubicación. El Dpto aporta $220 millones y el municipio aporta $56.157.063
Se celebró el convenio interadministrativo  SHVS-CDCVI-066-2021 con el municipio de San Antonio del Tequendama para la construcción de 2 viviendas para reubicar a 2 hogares. El Dpto aporta $105 millones y el Municipio $39.425.082
Se celebró el convenio interadministrativo  SHVS-CDCVI-076-2021 con el municipio de La Calera para la construcción de 13 viviendas de las cuales 2 hogares se benefician con la reubicación de sus viviendas. El Dpto aporta $108.768.904 y el Municipio no aporta recursos.
NOVIEMBRE
Durante este mes los convenios celebrados para el cumplimiento de la meta se encuentran en proceso precontractual para dar inicio a las obras.</t>
  </si>
  <si>
    <t>Pacho, San Antonio del Tequendama, Quetame, La Calera</t>
  </si>
  <si>
    <t>FEBRERO: La meta no refleja avance en su ejecución fisica y financiera. La SHV adelanta las gestiones de implementación de estrategias para la ejecución.MARZO:  La meta no refleja avance en su ejecución fisica y financiera. La SHV adelanta las gestiones de implementación de estrategias para la ejecución.ABRIL: Se socializó con 54 municipios que fueron afectados por Ola invernal, cartillas y documentos que permiten levantamiento de informacion en campo enmarcada en la ley 1523 de 2012. para el 30 de abril se recibieron 258 solicitudes, las cuales se encuentran en solicitud de recursos para que los propietarios puedan hacer actividades de autoreparación y autoconstrucción ya que esto es lo que evidenciamos que se puede realizar en el marco de la ley.Para el municipio de Viota, junto con la aministracion municipal se ha indicado que ya existe un predio para poder iniciar un proyecto de reubicacion de 20 familias.JUNIO: Se  inicia etapa de formulacion del proyecto para 14 municipios  segun formatos de inspeccion a viviendas afectadas (leves, moderados, severos o colapso total). Se han recibido 380 solicitudes de apoyo en vivienda para incluirlas en los proyectos de autoreparacion y autoconstrucción.  Se adelanta estructuración de proyecto de reubicacion para los municipios de Guaduas, Viota y Guayabetal. El proyecto del municipio de Guaduas ya se hizo revision preliminar y solicitud de subsanaciones.</t>
  </si>
  <si>
    <t>Para la atención a la población afectada por ola invernal, las dificultades se centran en la demora en los traslados a los municipios por motivos de transporte. Demora en la entrega de informacion.Las principales dificultades que se han presentado han sido el acceso a recursos para poder continuar con le proyecto de banco de materiales y asi poder entregar los kits de autoreparacion o autoconstruccion a familias afectadas por ola invernal. En cuanto a los proyectos de reubicacion la principal dificultad ha sido la consecucion de lotes que cumplan con los requisistos de normatividad y capacidad para estos proyectos.</t>
  </si>
  <si>
    <t>GR5:1-01-03-058</t>
  </si>
  <si>
    <t>058</t>
  </si>
  <si>
    <t>Apoyar técnicamente 5 proyectos de vivienda inconclusos de iniciativa comunitaria en el departamento.</t>
  </si>
  <si>
    <t>Procesos apoyados técnicamente</t>
  </si>
  <si>
    <t>Para el presente reporte de Plan Indicativo, la meta no presenta avance.
Durante el mes de junio la meta no presenta avance, sin embargo se adelantan gestiones con el municipio de Supatá para apoyar la continuidad del proyecto Urbanización San Antonio que se encuentra estancada por revisión de obras estructurales.
Durante el mes de agosto se encuentra en proceso de formulación del proyecto Terminación de muros colindantes, pisos y fachadas de viviendas en la urbanización Aposentos en el Municipio de Venecia. Está pendiente CDP de contrapartida municipal para iniciar proceso precontractual.
SEPTIEMBRE:
Durante el mes de septiembre se continúa con el proceso de estructuración y formulación del proyecto Terminación de muros colindantes, pisos y fachadas de viviendas en la urbanización Aposentos en el Municipio de Venecia. Está pendiente CDP de contrapartida municipal para iniciar proceso precontractual.
OCTUBRE
En proceso precontractual para la celebración del Convenio Interadministrativo con el municipio de Venecia para la ejecución del proyecto Terminación de muros colindantes, pisos y fachadas de viviendas en la urbanización Aposentos en el Municipio de Venecia. 
NOVIEMBRE
Se celebró el convenio SHVS-CDCVI-092-2021 con el municipio de Venecia para apoyar la terminación del proyecto Urbanización Porvenir, el cual beneficiará a 49 hogares.</t>
  </si>
  <si>
    <t>FEBRERO: La meta no refleja avance en su ejecución fisica y financiera. La SHV adelanta las gestiones de implementación de estrategias para la ejecución.MARZO: La meta no refleja avance en su ejecución fisica y financiera. La SHV adelanta las gestiones de implementación de estrategias para la ejecución.ABRIL: Se realizó visita técnica al proyecto de vivienda Villa Real Jacky en el municipio de Agua de Dios para diagnosticar estado actual y posibilidad de apoyar su terminación. 116 beneficiarios.MAYO: Se estudia el proyecto Surgir en el municipio de Sasaima para revisar posibilidad de atender la terminación del mismo.JUNIO: Se inció proceso de elaboración de diseños para la estrucrturación del proyecto Vía peatonal en el municipio de Sasaima.</t>
  </si>
  <si>
    <t>GR5:1-01-03-059</t>
  </si>
  <si>
    <t>059</t>
  </si>
  <si>
    <t>Formular la Política Pública de Hábitat y Vivienda del Departamento de Cundinamarca</t>
  </si>
  <si>
    <t>Avance en la formulación de la Politica Publica de habitat y vivienda</t>
  </si>
  <si>
    <t>10% de Avance en Formulación de la Política Pública de Hábitat y Vivienda</t>
  </si>
  <si>
    <t>Se llevó a cabo la justificación de la Política Pública de Hábitat y Vivienda, la cual fue aprobada ante el CODEPS, se suscribió el Decreto de creación de la Mesa Departamental de Hábitat y Vivienda, Socialización de la Política Pública de Hábitat y Vivienda a las Administraciones Municipales, se definió el cronograma de aplicación de los instrumentos de recolección de información en el territorio, Planeación y coordinación logística para recolección de información, se identificaron los Ejes y Líneas de Acción, y se diseñaron los Indicadores para el cierre de brechas.</t>
  </si>
  <si>
    <t>Se suscribieron 20 contratos de prestación de servicios profesionales para el fortalecimiento de la capacidad técnica de la Secretaría, y para el apoyo a la gestión.
Se creó la instancia institucional, el Comité Departamental de Hábitat y Vivienda, que tiene como objetivo ser una instancia de participación para la coordinación interinstitucional e intersectorial en la formulación, implementación y ejecución de la Política Pública de Hábitat y Vivienda de Cundinamarca, orientada a mejorar la calidad de vida de los Cundinamarqueses. De igual manera, se activó la instancia de participación en el proceso de Diagnóstico de la Política Pública, donde se realizaron diferentes Focus Group, en los cuales tuvimos la participación de 9 provincias, abordando el 38% de los Municipios del Departamento, en esta etapa. Por otro lado, en coordinación con la Dirección de Sistemas de Información Geográfica, Análisis y Estadística se realizó un proceso de análisis cuantitativo que permitiera la identificación de necesidades habitacionales en el Departamento. Finalmente, el equipo de Política Pública de la Secretaría de Hábitat y Vivienda se encuentra en el proceso de sistematización de información, con el propósito de remitir a la Secretaría de Planeación los formatos correspondientes para la aprobación del Diagnóstico, y posteriormente dar inicio a la estructuración de la Política Pública.
En el mes de abril se suscribieron con cargo a esta meta 6 contratos de prestación de servicios profesionales.
para el mes de mayo basados en el diagnóstico se identificaron unas posibles soluciones de política, por lo que se implementó una evalucaión de alternativas de política pública, de acuerdo al método de evaluación multicriterio, el cual conjuga información cuantitativa y cualitativa e incorpora la ponderación de variables asociadas a la percepción, intuición y experiencia, permitiendo ordenarla y hacer comparable los diferentes factores asociados independientemente de la diversidad de su naturaleza. La anterior evalución se realizo a los Directores de la Secretaría de Hábitat y Vivienda.
En el proceso de la Política Pública enmarcado en el procedimiento de la Secretaría de Planeación, se plantea la necesidad en la etapa de Formulación, la evaluación de alternativas de política, la cual, se desarrolla de acuerdo al formato E-DEAG-FR - 90. Actividad realizada en este periodo.
A 31 de mayo el avance de la meta es de 6%.
A 31 de Julio del 2021 se ha logrado un avance acumulado del  36% de acuerdo al plan de seguimiento de la Dirección de Estudios Económicos y Políticas Públicas de la Secretaría de Planeación. Dicho avance, corresponde al cumplimiento en la estructuración de la política Pública, donde se plantearon los ejes que serán los pilares de  la política pública de Hábitat y Vivienda, estos son: Asequibilidad a la vivienda digna, Hábitat Seguro, Construcción de vivienda, Gestión social y Gestión del suelo.
Lo anterior permitió desarrollar los elementos que componen la Política Pública y así formular las alternativas de solución de acuerdo a las necesidades habitacionales identificadas en el proceso de diagnóstico. 
Estas alternativas fueron evaluadas por los funcionarios de la Secretaría de Hábitat y Vivienda de la Gobernación de Cundinamarca, de acuerdo a la matriz desarrollada por la Universidad de los Andes en el marco del convenio de asociación No. SHVS-CDCASO-028-2020.
Se identificaron los actores involucrados en la política reconociendo su nivel de interés y poder de acción. Finalmente, el equipo de la Dirección de Política Pública y titulación predial se encuentra en el proceso de desarrollo de la teoría del cambio de la alternativa seleccionada, estableciendo los insumos, las actividades, los productos, y los resultados esperados de la Implementación de la Política pública, midiéndolos con los indicadores seleccionados en el proceso de diagnóstico.
En el mes de agosto se presentó el documento final realizado por la Universidad de los Andes en el marco del Convenio de Asociación No. SHVS-CDCASO-028-2020 (Resultados finales del diagnóstico de la Política de Hábitat y Vivienda, las alternativas de solución a ser presentadas ante el Comité de Hábitat y Vivienda de Cundinamarca para su validación y puesta en marcha).
Se realizó mesa de trabajo con la Dirección de Sistemas de Información Geográfica, Análisis y Estadística, a cargo de Juan Ricardo Mozo, para presentar el análisis cuantitativo de la Política de Vivienda, con un panorama de las necesidades habitacionales. 
Se llevó a cabo reunión con la universidad Nacional para analizar el estudio de gestión del suelo en el Departamento, y usar ese insumo en la política de vivienda. 
Se remitió a la Dirección de Estudios Económicos y Políticas Públicas el Diagnóstico consolidado de la Política Pública, tanto el documento técnico desarrollado por la Universidad de los Andes y la Secretaría de Hábitat y Vivienda como el formato E-DEAG-FR–063.
Se remitieron las evidencias de la activación de la instancia de participación y el Plan de Trabajo de la Política pública.  
SEPTIEMBRE:
Durante el mes de septiembre se realizaron los siguientes avances: 
1.	Se realizó un encuentro con la Universidad Nacional de Colombia, con el objetivo de establecer una ayuda conjunta en el desarrollo del eje de gestión del suelo, la cual estará enmarcada en la investigación particular que está realizando la universidad, y donde se planteó que los resultados de la investigación fueran compartidos con la Secretaría de Hábitat y Vivienda para el desarrollo del componente “EJE GESTIÓN DEL SUELO”. 
2.	Se desarrolló junto con la Secretaría de Gobierno la estrategia de participación ciudadana en la gestión pública, donde se priorizó la instancia de participación de la Política Pública, Juntas de Acción Comunal, así como actores de los Entes territoriales que aportarán en la Formulación de la Política de Hábitat y Vivienda. 
3.	Se remitió a la Secretaría de Planeación el Diagnóstico de la Política Pública de Hábitat y Vivienda el día 23 de Septiembre del 2021. Para la revisión del documento, la Dirección de Estudios Económicos y Políticas Públicas  tiene un plazo de 10 días hábiles, posterior a esto lo remitirá a la Secretaría correspondiente y así avanzar en el proceso de la formulación de la Política Pública, razón por la cual, el porcentaje de avance se encuentra en un 33%. 
OCTUBRE:
Durante el mes de Octubre la Meta 059 no presenta avance.
NOVIEMBRE
Durante este mes se llevó a cabo la Instalación del Comité de Política Pública de Hábitat y Vivienda la cual contó con la participación de 14 dependencias.  Como evidencia de este evento se cuenta con el acta de reunión.
Diciembre: No hubo avance en la meta</t>
  </si>
  <si>
    <t>FEBRERO: Alianza Estratégica con la Secretaría de Hábitat de Bogotá, para el diseño de programas en el marco de la Región Metropolitan. Reuniones con el Banco Mundial y El BID para crear mecanismos de cooperación para la implementación de la Política Pública. Ajustes del Diagnóstico de formulación de Política Publica.MARZO: Durante el primer trimestre del 2022 la Dirección de Política Pública y Titulación Predial, ha logrado tener avances estratégicos para la formulación de la Política Pública de Hábitat y Vivienda del Departamento de Cundinamarca. Primero, se creó una alianza con la Secretaría de Hábitat de la Ciudad de Bogotá, con el objetivo de aunar esfuerzos en el desarrollo de la política, partiendo de la Nueva Región Metropolitana, con el propósito de trabajar articuladamente en los programas y ejes de las políticas de ambos Entes Territoriales. De igual manera, se adelantaron reuniones con el Banco Mundial y El Banco Interamericano de Desarrollo, con el propósito de crear mecanismos de cooperación para la puesta en marcha de la Política Pública. Finalmente, se avanzó en los ajustes del Diagnóstico, de acuerdo a los lineamientos y procedimientos de Formulación de Política Pública de la Secretaría de Planeación de la Gobernación de Cundinamarca; entre los cuales, se encuentra el Sector Privado en el proceso de formulación de la Política. Por ende, se desarrolló el instrumento a aplicar a las Constructoras que tengan oferta habitacional en el Departamento, el cual será aplicado en el segundo bimestre del 2022.ABRIL: Se delataron  actividades para dar cumplimientoa la formulación de la Política Pública de Hábitat y Vivienda de Cundinamarca.Se realizó una reunión con la Dirección de Estudios Económicos y Políticas Públicas para revisión al diagnóstico, se presentaron subsanaciones. Reunión con el Director de Infraestructura de Datos Espaciales y Estadísticos, para la revisión de los datos e indicadores .MAYO: La meta no registra ejecución de actividades para  su avance en el mes de mayo.JUNIO: La meta no registra ejecución de actividades para  su avance en el mes de junio.</t>
  </si>
  <si>
    <t>TODA UNA VIDA CONTIGO</t>
  </si>
  <si>
    <t>CONSTRUYENDO FUTURO</t>
  </si>
  <si>
    <t>GR5:1-02-01-060</t>
  </si>
  <si>
    <t>060</t>
  </si>
  <si>
    <t>Realizar 4 vacaciones recreo deportivas.</t>
  </si>
  <si>
    <t>Vacaciones recreo deportivas realizadas</t>
  </si>
  <si>
    <t>Se suscribió convenio interadministrativo con los municipios de Mosquera, Bojaca, Madrid, Tenjo, Gachancipa, Cogua, Tiribita y Gama donde se va impactar más 4800 niños y niñas del departamento de Cundinamarca.</t>
  </si>
  <si>
    <t>Se desarollaron mesas técnicas con directores de deporte, coordinadores, formadores de EFD del Instituto, promocionando el evento. Se capacito a todo el personal por provincias, dando a connocer la temática, la planeación y la ejecución para el desarrollo del evento. Se logro desarrollar actividdaes relacionadas con las vacaciones recreativas en 103 municipios del departamento, beneficiando a mas de 4444 niños y niñas, brindando un espacio propicio para el desarrollo de habiliddaes lúdicas y recreativas.</t>
  </si>
  <si>
    <t>GR5:1-02-01-061</t>
  </si>
  <si>
    <t>061</t>
  </si>
  <si>
    <t>Construir 200 parques infantiles para niños y niñas de 0 a 5 años.</t>
  </si>
  <si>
    <t>Parques construidos para niños y niñas de 0 a 5 años en los 4 años</t>
  </si>
  <si>
    <t>La Licitación Pública cuyo objeto es: CONTRATAR EL SUMINISTRO E INSTALACIÓN DE PARQUES SALUDABLES Y PARQUES INFANTILES PARA EL CUMPLIMIENTO DE LAS METAS DEL PLAN DE DESARROLLO "CUNDINAMARCA REGIÓN QUE PROGRESA “, por valor de $2.628.000.000, se encuentra en proceso de adjudicación y ejecución programada partir del 06 de diciembre de 2021.</t>
  </si>
  <si>
    <t>GR5:1-02-01-062</t>
  </si>
  <si>
    <t>062</t>
  </si>
  <si>
    <t>Construir 160 parques infantiles para niños y niñas de 6 a 11 años.</t>
  </si>
  <si>
    <t>Parques construidos para niños y niñas de 6 a 11 años en los 4 años</t>
  </si>
  <si>
    <t>GR5:1-02-00-517</t>
  </si>
  <si>
    <t>Disminuir la prevalencia de desnutrición aguda en menores de 5 años.</t>
  </si>
  <si>
    <t>GR5:1-02-01-063</t>
  </si>
  <si>
    <t>063</t>
  </si>
  <si>
    <t>Beneficiar a 4.686 niños y niñas menores de 5 años con riesgo de desnutrición con complementos nutricionales.</t>
  </si>
  <si>
    <t>Niños y niñas de la primera infancia beneficiados</t>
  </si>
  <si>
    <t>Se firmo convenio el 16 de diciembre para dar entrega en Enero.</t>
  </si>
  <si>
    <t xml:space="preserve">Junto con la Caja de COMPENSACION COMPENSAR  se pretende firmar un Convenio de Asociación a fin de beneficiar 188 niños de 0 a 5 años de edad a y así lograr regular su estado nutricional.   Inicialmente en los municipios de  Caparrapi Yacopi La Palma La Peña Guaduas y Villeta. Se encuentra en tramite precontractual
Se adelantaron acercamientos con Tecnoquimicas S.A., Nestle S.A y Caja de Compensaciòn Colsubsidio </t>
  </si>
  <si>
    <t>GR5:1-02-01-064</t>
  </si>
  <si>
    <t>POLÍTICA PÚBLICA SEGURIDAD ALIMENTARIA Y NUTRICIONAL.</t>
  </si>
  <si>
    <t>064</t>
  </si>
  <si>
    <t>Acreditar 14 ESEs como Instituciones Amigas de la Mujer y la Infancia Integral (IAMII).</t>
  </si>
  <si>
    <t>ESEs acreditadas como IAMII</t>
  </si>
  <si>
    <t>Se socializa a los municipios los lineamientos técnicos armonizados al Plan de Desarrollo Cundinamarca Región que Progresa, correspondientes a la Dimensión SAN, a fin de dar cumplimiento a las metas del Plan de Desarrollo.Se celebró el mes de la lactancia materna  mediante ejecución del primer simposio virtual de lactancia materna, con una participación de más de 6.000 profesionales del área de la salud, 19 ponencias a lo largo de 5 días, contando con participantes nacionales e internacionales. Este simposio se realizó articuladamente con la Secretaria Distrital de Salud y el Instituto nacional de Salud.Se realizó concurso fotográfico de lactancia materna a nivel municipal y Departamental.En articulación con la primera dama y la Secretaria de Cooperación y Enlace Institucional el Departamento participo en un evento Nacional de movilización social, en donde logramos un reconocimiento por parte de la Primera Dama Presidencial como uno de los 5 Departamentos con mayor participación, al igual que 3 de nuestros municipios recibieron el reconocimiento como los mejores 5 municipios a nivel nacional con mayor participación. Identificación de ESEs con avances importantes en la implementación de la Estrategia IAMII y acompañamiento técnico por parte de una evaluadora externa a fin de realizar procesos de preevaluación externa en IAMII de pares con las ESES seleccionadas. Ejecución de un convenio de asociación que generó: plataforma virtual de curso IAMII, sistema de información alimenticio para las estrategias IAMII, Programa Madre Canguro, Banco de Leche Humana, Fortalecimiento de capacidades en profesionales de la salud de los Hospitales San Rafael de Fusagasuga, San Rafael de Facatatitova, Universitario La Samaritana, Mario Gaitan Yanguas y ESE Municipal de Soacha en temas de programa madre canguro, manejo neonatal, manejo de la desnutrición aguda, huertas caseras, red comunitaria e institucional para la vigilancia de la malnutrición materno infantil.</t>
  </si>
  <si>
    <t>Contratación tardia del convenio de asociación</t>
  </si>
  <si>
    <t>La estrategia IAMII durante el año 2021 se ha trabajado en 10 ESES priorizadas por su nivel de avance en la implementación de la Estrategia, cada Institución solicito a la SSC la realización de la evaluación externa y a través del convenio de asociación con la Fundación CEGES se realizó la evaluación externa en las 10 ESES logrando  obtener la certificación en las 10 ESES Arbelaez, Caqueza, El colegio, Choconta, La Mesa, Fusagasuga, Gacheta, Tocaima, Samaritana sede Bogotá, Nemocón. Se realiza ceremonia pública de certificación, cumpliendo con los lineamientos nacionales</t>
  </si>
  <si>
    <t>La acreditación requiere el cumplimiento de fases, de un proceso que se da a lo largo del año. Los tiempos no se han cumplido y estamos atrasados frente a la planeación para lograr ceremonias de acreditación en el  mes de diciembre 2021. Por otro lado, se requiere del compromiso de las ESES, compromiso gerencial y un equipo fortalecido que se encargue de la implementación en la Institución</t>
  </si>
  <si>
    <t>Se inicia acercamiento con los gerentes y equipos IAMII de las ESES seleccionadas para trabajar en el año 2022,  San Rafael de Pacho, San Rafaael de Facatativá, El Salvador de Ubate y Maria Auxiliadora de Mosquera. En las ESES seleccionadas se realiza la autoapreciación para comenzar a montar planes de choque que permitan la certificación a fin de año. Seguimiento a los planes de choque en las 4 ESES seleccionadas</t>
  </si>
  <si>
    <t>GR5:1-02-00-518</t>
  </si>
  <si>
    <t>Disminuir la prevalencia de exceso de peso en niños y niñas de 5 a 11 años.</t>
  </si>
  <si>
    <t>GR5:1-02-01-065</t>
  </si>
  <si>
    <t>065</t>
  </si>
  <si>
    <t>Implementar en 60 IED la estrategia de tiendas saludables escolares.</t>
  </si>
  <si>
    <t>IED con estrategia implementada</t>
  </si>
  <si>
    <t>Se da inicio a la elaboración de lineamientos Departamentales para la implementación de la estrategia Tiendas Escolares Saludables. Se contacta a los rectores de las Instituciones Educativas en donde se proyecta la implementación de la estrategia en el año 2021. Participación en el Comité PAE. Se inicia proceso de asistencia técnica dirigido a rectores y alcaldias municipales priorizados</t>
  </si>
  <si>
    <t>Con ocasión de la Emergencia Sanitaria Nacional debido al COVID 19 las Instituciones Educativas Departamentales se encuentran cerradas y la implementación de la Estrategia no se ha podido realizar</t>
  </si>
  <si>
    <t>Se logra generar un documento de lineamientos técnicos Departamental "Implementación de la estrategia Entornos alimentarios saludables - tiendas escolares" con las acciones mínimas a realizar por el Departamento y posteriormente por las IED en articulación con las Alcaldías municipales. 
Se logra gestionar con las 30 IED priorizadas para iniciar el proceso de asistencia técnica y seguimiento para el inicio de la ejecución de las fases de implementación de la estrategia: conformación y funcionamiento de comités, Sensibilización a actores de la comunidad educativa, Caracterización de las IED, Grupos focales y encuesta de frecuencia de consumo de alimentos.</t>
  </si>
  <si>
    <t xml:space="preserve">Debido a la contigencia por COVID 19 las IED continuan funcionando de manera virtual y las tiendas escolares están cerradas lo cual limita el cumplimiento de la implementación de la estrategia, lo que nos llevo a ajustar los lineamientos Departamentales. No ha sido posible la articulación con Secretaria de Agricultura </t>
  </si>
  <si>
    <t>Se inicia acercamiento con los rectores de las IED priorizadas y los equipos municipales para organizar plan de trabajo en el año 2022, se coordina el proceso de conformación de comites en las IED, se retoma la construcción del Decreto Departamental para la promoción de enornos alimentarios escolares saludables</t>
  </si>
  <si>
    <t>GR5:1-02-01-066</t>
  </si>
  <si>
    <t>POLÍTICA PÚBLICA DE SALUD MENTAL_x000D_
POLÍTICA PÚBLICA SEGURIDAD ALIMENTARIA Y NUTRICIONAL.</t>
  </si>
  <si>
    <t>066</t>
  </si>
  <si>
    <t>Implementar en 80 instituciones educativas planes de acción intersectoriales para la gestión de la salud pública.</t>
  </si>
  <si>
    <t>Instituciones educativas con planes de acción implementados</t>
  </si>
  <si>
    <t>Se realizaron 11 planes de acción intersectorial con las Instituciones Educativas de la Calera (Mundo Nuevo, La Calera, La Aurora, El Salitre), Gacheta (Piloto y Audon Espinoza), San Juan de Rioseco ( Departamental), Albán(Rural Chimbe), Villeta (Instituto de Promoción Social, CUNE),Gutavita (José Gregorio Salas)</t>
  </si>
  <si>
    <t>Las políticas educativas adoptadas durante el 2020 por la pandemia por COVID 19 afectaron el ingreso de los estudiantes a las IED circular 22 de mayo</t>
  </si>
  <si>
    <t>Se logra  organizar con las instituciones educativas el día del cepillado como parte de las acciones intersectoriales de gestión de la salud pública en las instituciones de los municipios de Cucunuba 1 (divino salvador), Guachetá 4 (El transito, Niña, Ticha, El Carmen), Lenguazaque 1 (El Carmen), Susa 1 (Tisquesusa), Ubaté 4 (Bruselas, Volcán , Normal superior, Santa María), Paratebueno 1 (Josué Manrique), Bojacá 1 (Barroblanco), Suesca 3 (I.ED Garcilasgo, San Juan apóstol, Gonzalo Jiménez de Quesada), Puerto Salgar 1  (I.ED departamental), El Colegio 1 (I.E.D El Triunfo), Funza 1 (I-E.D Bicentenario), Sopo 2 (Pablo sexto, La Victoria), Anolaima 1 (I:E:D La florida), Silvania 3 (Agua Bonita, Santa Inés y Subía), Sibaté 1 (Pablo Neruda), Nilo 3 (Oreste Sindice, Pueblo Nuevo, La esmeralda) y Ricaurte 1 (Antonio Ricaurte).</t>
  </si>
  <si>
    <t>Se realiza los planes operativos de las  Instituciones educativas de entornos educativos. Anolaima   La Florida,Paratebueno: Escuela Buenavista , Escuela la libertad, Escuela Antonio Nariño, Escuela Botellas,  Concentracion caño rico, Escuela palomas, Escuela cabuyerito , Escuela Bolivar,  San Isidro,elCarmen ,Caño tigre</t>
  </si>
  <si>
    <t>GR5:1-02-00-519</t>
  </si>
  <si>
    <t>Disminuir la proporción de bajo peso al nacer.</t>
  </si>
  <si>
    <t>GR5:1-02-01-067</t>
  </si>
  <si>
    <t>067</t>
  </si>
  <si>
    <t>Garantizar al 100% de las gestantes identificadas con malnutrición, la valoración nutricional a cargo del asegurador.</t>
  </si>
  <si>
    <t>Gestantes identificadas con malnutrición con garantía de valoración nutricional.</t>
  </si>
  <si>
    <t>identificación de gestantes con malnutrición y la prestación de servicios (valoración nutricional) según Resolución 3280/18</t>
  </si>
  <si>
    <t>Conformación de la mesa departamental de vigilancia nutricional en gestantes y menores de 5 años. Asistencia técnica a los municipios en RIAS materno perinatal. Reunión con la EAPB CONVIDA a fin de articular acciones</t>
  </si>
  <si>
    <t>La Emergencia Sanitaria Nacional debido al COVID 19 a ocasionado miedo en las gestantes y algunas no acuden a los servicios ni aceptan que las atiendan domiciliariamente.</t>
  </si>
  <si>
    <t>Gestantes identificadas con malnutrición con garantia de valoración nutricional por parte del asegurador</t>
  </si>
  <si>
    <t>Se logra consolidar la Mesa Departamental de seguimiento a la malnutrición de la gestante y el niño pequeño, intersectorial e interinstitucional. 
Se consolida el seguimiento semanal municipal a las gestantes con malnutrición y la gestión con las EAPB para la atención oportuna. 
Se consolida la mesa Departamental de trabajo con las EAPB para el seguimiento a la malnutrición
Se realiza seguimiento a 6.905 gestantes captadas en MANGO con malnutrición, de las cuales al 100% se le realiza seguimiento y articulación con los municipios y EAPB y 5.047 lograron tener consulta de valoración por nutrición.</t>
  </si>
  <si>
    <t>Inoportunidad en la entrega de los seguimientos por parte de los municipios y de las EAPBS con el fin de verificar el cumplimiento frente a la valoración nutricional en las gestantes. Inasistencia a las reuniones Departamentales por parte de CONVIDA y Famisanar que son las EAPB con mayor cobertura en el Departamento.</t>
  </si>
  <si>
    <t>Al interior de la Dimensiòn SAN se generan nuevos lineamientos Departamentales y un sistema de seguimiento màs organizado, se da inicio a las sesiones de la Mesa departamental de trabajo con EAPB y de la Mesa Departamental de seguimiento a la malnutrición</t>
  </si>
  <si>
    <t>Durante el mes de Enero y comienzos de Febrero el aplicativo MANGO no permitia el descargue de las bases de gestantes con malnutriciòn, por lo que los seguimientos se atrasaron. Sistematicas fallas del aplicativo MANGO, no se permite el cargue de información ni la descarga de las bases de gestantes con malnutricion</t>
  </si>
  <si>
    <t>GR5:1-02-00-520</t>
  </si>
  <si>
    <t>Disminuir la razón de mortalidad materna.</t>
  </si>
  <si>
    <t>GR5:1-02-01-068</t>
  </si>
  <si>
    <t>POLÍTICA PÚBLICA PARA LA PRIMERA INFANCIA, INFANCIA Y ADOLESCENCIA “CUNDINAMARCA AL TAMAÑO DE LOS NIÑOS, NIÑAS Y ADOLESCENTES”_x000D_
POLÍTICA PÚBLICA MUJER, EQUIDAD DE GÉNERO E IGUALDAD DE OPORTUNIDADES.</t>
  </si>
  <si>
    <t>068</t>
  </si>
  <si>
    <t>Implementar el 100% del plan de acción de morbilidad materna extrema.</t>
  </si>
  <si>
    <t>Avance en implementación del plan</t>
  </si>
  <si>
    <t>implementación plan de acción de morbilidad materna extrema.</t>
  </si>
  <si>
    <t>Se cuenta con un Plan de acción aprobado para el seguimiento de los casos de morbilidad materna extrema establecido en el departamento de acuerdo con los lineamientos nacionales del Instituto Nacional de Salud. Se estableció una metodología de trabajo con el grupo funcional para la realización del seguimiento al Plan de acción establecido.</t>
  </si>
  <si>
    <t>•Falta de búsqueda activa y canalización al programa por parte de las EAPB a la población objeto. •Las EAPB no están contratando a las IPS de acuerdo con la ruta de atención establecida por la resolución 3280 de 2018.</t>
  </si>
  <si>
    <t>se socializo propuesta para construcción y aprobación del plan de acción para la reducción de la morbilidad materna extrema en el departamento de Cundinamarca, una vez se consoliden las acciones propuestas por las diferentes direcciones se procederá a la aprobación y socialización del plan. 
La implementación se hará  por fases, nos encontramos en el alistamiento identificando barreras y facilitadores, como respaldo a la propuesta realizada por el Departamento.La implementación se hará  por fases, nos encontramos en el alistamiento identificando barreras y facilitadores, como respaldo a la propuesta realizada por el Departamento, con apoyo del desarrollo de mesas de trabajo con Ministerio de salud y proteccion social, municipios y EAPBS
Desde la DSDSDR se realizan acciones concernientes al plan accion para la reduccion de la mme en base a las competencias propias como son los procesos de asitencias tecnicas a IPS, EAPBS, DTS, mesas de trabajo con DTS,IPS,EAPBS, Visitas de asistencia tecnica a las ESEs priorizadas de acuerdo al comportamiento del indicador de mortalidad materna
Se cuenta con documento firmado por secretario y aprobado por la diferentes direcciones y socializado con los 116 municipios, 53 IPS departamentales para ser evaluado en el 2022</t>
  </si>
  <si>
    <t>Demoras en los tramites administrativos (DIRECCION DESARROLLO DE SERVICIOS)
Desde julio se estan desarrollando las acciones inmersas en el plan de accion de competencias de la DSDSDR, Aseguramiento dado que la direccion de desarrollo de servicios aun no define su responsabilidad en la ejecucion de este plan.</t>
  </si>
  <si>
    <t>Se realizo socializacion en Febrero de 2022 del plan de accion  para la reducción de la morbilidad materna extrema  a las Direcciones de la Secretaria de Salud del Departamento: Aseguramiento, Desarrollo de Servicios, Participacion Social, CRUE,Subdireccion de Vigilancia EpidemiologicaSe realiza solicitud a las direcciones de Aseguramiento, desarrollo de servicios, CRUE, Subdireccion de vigilancia epidemiologia los soportes del desarrollo de las actividades plasmadas dentro del plan de accion para verificar y evaluar el avance del mismo</t>
  </si>
  <si>
    <t>Inicio de actividades del equipo de la dimension para 16 febrero 2022</t>
  </si>
  <si>
    <t>GR5:1-02-01-069</t>
  </si>
  <si>
    <t>069</t>
  </si>
  <si>
    <t>Realizar al 92% de gestantes 4 o más controles prenatales.</t>
  </si>
  <si>
    <t>Gestantes con 4 o más controles prenatales.</t>
  </si>
  <si>
    <t>asistencia técnica para realizar el logro de gestantes con 4 o más controles prenatales.</t>
  </si>
  <si>
    <t>se socializo propuesta para construcción y aprobación del plan de acción para la reducción de la morbilidad materna extrema en el departamento de Cundinamarca, una vez se consoliden las acciones propuestas por las diferentes direcciones se procederá a la aprobación y socialización del plan. La implementación se hará  por fases, nos encontramos en el alistamiento identificando barreras y facilitadores, como respaldo a la propuesta realizada por el Departamento.La implementación se hará  por fases, nos encontramos en el alistamiento identificando barreras y facilitadores, como respaldo a la propuesta realizada por el Departamento, con apoyo del desarrollo de mesas de trabajo con Ministerio de salud y protección social, municipios y EAPBS</t>
  </si>
  <si>
    <t>Se realizan procesos de asistencias tecnicas para IPS Publicas y privadas, EAPBS y direcciones territoriales de salud en la implementacion de la RIA MATERNO PERINATAL, GESTION DEL RIESGO OBSTETRICO, con el fin de garantizar la captación temprana de la gestante para así lograr la garantía a los controles prenatales completos durante el proceso de gestación</t>
  </si>
  <si>
    <t>Se realizo proceso de Acompañamiento y asistencia tecnica en las intervenciones individuales de RUTA METERNO PERINAL con enfasis en la intervencion CONTROL PRENATAL a traves del proceso de autoevaluacion de avance en la implementacion de la RIA (RUTA MATERNO PERINATAL)Se realiza proceso de acompañamiento y asistencia tecnica en las intervenciones individuales de la RIA MATERNO PERINADA a las ESES Departamentales  con enfasis en la GARANTIA DE 4 o mas CONTROLES PRENATALES en las gestantes del departamento</t>
  </si>
  <si>
    <t>GR5:1-02-01-070</t>
  </si>
  <si>
    <t>070</t>
  </si>
  <si>
    <t>Beneficiar a 4.000 madres gestantes y lactantes con bajo peso con complementos nutricionales.</t>
  </si>
  <si>
    <t>Madres gestantes y lactantes beneficiadas</t>
  </si>
  <si>
    <t>Junto con la Caja de COMPENSACION COMPENSAR  se pretende firmar un Convenio de Asociación a fin de beneficiar 152  madres gestantes y Lactantes y asi lograr regular su estado nutricional.   Inicialmente en los municipios de  Caparrapi Yacopi La Palma La Peña Guaduas y Villeta. Se encuentra en revisiòn por las partes</t>
  </si>
  <si>
    <t>GR5:1-02-00-521</t>
  </si>
  <si>
    <t>Disminuir la tasa de mortalidad en menores de 5 años.</t>
  </si>
  <si>
    <t>GR5:1-02-01-071</t>
  </si>
  <si>
    <t>POLÍTICA PÚBLICA DE ENVEJECIMIENTO Y VEJEZ._x000D_
POLÍTICA PÚBLICA PARA LA PRIMERA INFANCIA, INFANCIA Y ADOLESCENCIA “CUNDINAMARCA AL TAMAÑO DE LOS NIÑOS, NIÑAS Y ADOLESCENTES”</t>
  </si>
  <si>
    <t>071</t>
  </si>
  <si>
    <t>Mantener el 95% de la cobertura útil de vacunación, en los biológicos contemplados en el Plan Ampliado de Inmunización.</t>
  </si>
  <si>
    <t>Cobertura de vacunación</t>
  </si>
  <si>
    <t>Cobertuiras de vacunación en los biológicos contemplados en el Plan Ampliado de Inmunización</t>
  </si>
  <si>
    <t>Para Los trazadores del programa menor de un año terceras de pentavalente   el 93,4%; en triple viral del año  en 93% y en triple viral de 5 años 93,6% se van cumpliendo  un  en 95% de las coberturas meta ajustada  a partir del 20 de noviembre del 2020;  al realizar el comparativo con el mismo periodo del 2019 tenemos un déficit  de menos del 2% de la población.</t>
  </si>
  <si>
    <t>•La  situación de miedo que presenta el padre y cuidadores  ante la pandemia covid – 19.•Falta  de contratación  por parte de las EAPBS con sus IPS la vacunación extramural.</t>
  </si>
  <si>
    <t>informe de coberturas de vacunación</t>
  </si>
  <si>
    <t>• Se  obtuvo la certificación Nacional  por parte de la Organización Panamericana de la Salud (OPS), como territorio libre de la circulación del virus del Sarampión y rubeola congénita. 
• A través de las intervenciones del  programa PAI se ha logrado  disminuir la morbi mortalidad  infantil por enfermedades prevenibles por vacuna (difteria, Tosferina y sarampión) en la población menor de cinco años en 1% con relación al mismo periodo del 2020.
• El Departamento ha estado liderando esfuerzos para hacer frente a la COVID-19 por medio de diversas medidas, en especial medidas de salud pública; incluyendo la adopción del Plan Nacional para la Vacunación contra COVID-19, el cual tiene como objetivo principal evitar la muerte por COVID-19, buscando así ser garante del derecho a la vida y a la integridad personal de la población cundinamarqués  
• Departamento líder en talento humano idóneo y calificado, en la aplicación de biológicos logrando coberturas por encima del 90%  debido a la coordinación y distribución del biológico en los 116 municipios con mínimos de pérdida.
• Trabajo articulado con la red de prestadores de servicios de salud público y privado de las catorce (14) regiones de salud fortalecido a partir de las visitas a las IPS vacunadoras de los diferentes municipios.
• La secretaria de salud cuenta con un programa PAI (Programa Ampliado de Inmunización)  con  capacidad de equipos municipales que permiten cubrir zonas rurales; con compromiso y disponibilidad 24/7 . 
• Desarrollo de capacidades en lineamientos del Plan Nacional para la Vacunación contra COVID-19, esto permite que los 11 referentes de vacunación departamental este continuamente apoyando a los equipos 116 equipos municipales.
• Se realizaron 16 reuniones “Plan Unificado de Mando” en los municipios con mayor incidencia de casos positivos realizando un plan de choque en cada uno de ellos, con el fin de disminuir la incidencia de casos positivos y las mortalidades.
• Fortalecimiento de   la coordinación Secretaría –municipios, para lograr las metas del plan de vacunación contra la covid-19 en   Departamento de Cundinamarca para la población de los 116 municipios.</t>
  </si>
  <si>
    <t>Falta de personal exclusivo para el programa, al iguial incermeto de actividades en el talento humano, inasistencia oportuna de los menores causando una prologacion en la cohorte.</t>
  </si>
  <si>
    <t>Minsalud,Ops,Ungr.  Donación   Vacunación Covid 19</t>
  </si>
  <si>
    <t>Coberturas acumuladas a 30 de mayo del 2022 esquema regular Menor de un año 37,2% con la tercera dosis del biológico de pentavalente; equivalente al 89,6%.Menor de año 35,4% con el biológico de triple viral; equivalente al 85,3% Menor de cinco Años 33,8% para el trazador de cinco años con el biológicos de primer refuerzo de triple viral; equivalente al 81,44%</t>
  </si>
  <si>
    <t>La falta de talento humano por parte de la IPS para reactivar la estrategia extramural para mitigar el riesgo de enfermedades inmunoprevenibles en  los menores por regreso a la presencialidad ya que regresaron si  los esquemas completos de vacunación.La falta de compromiso de los padres o acudientes para asistir a los puntos de vacunación y completar los esquemas de vacunación de los menores de 5 años.</t>
  </si>
  <si>
    <t>GR5:1-02-01-072</t>
  </si>
  <si>
    <t>072</t>
  </si>
  <si>
    <t>Mantener en los 116 municipios la estrategia AIEPI "Atención Integral de las enfermedades Prevalentes de la infancia".</t>
  </si>
  <si>
    <t>Municipios con la estrategia AIEPI implementada</t>
  </si>
  <si>
    <t>Mantenimiento de la estrategia AIEPI Atención de las Enfermedades Prevalentes de la Infancia en el departamento con seguimiento a los sistemas de información para orientar y fortalecer las acciones dirigidas a la primera infancia; igualmente se han realizado asistencias técnicas en los temas puntuales de AIEPI e IRA generando aportes para  garantizar la atención integral y asi lograr el desarrollo integral de la población de primera infancia en los municipios de: Agua de Dios, Alban, Anapoima, Anolaima, Apulo, Arbeláez, Beltrán, Bituima, Bojaca, Cabrera, Cachipay, Cajicá, Caparrapi, Caqueza,  Chaguaní, Chía, Chipaque, Choachi, Chocontá, Cogua, Cota, Cucunuba, El Colegio, El Peñón, El Rosal, Facatativá, Fomeque, Fosca, Funza, Fuquene, Fusagasugá, Gachala, Gachancipa, Gacheta, Gama, Girardot, Granada, Guacheta, Guaduas, Guasca, Guataqui, Guatavita, Guayabal De Siquima, Guayabetal, Gutiérrez, Jerusalén, Junín, La Calera, La Mesa, La Palma, La Peña, La Vega, Lenguazaque, Macheta, Madrid, Manta, Medina, Mosquera, Nariño, Nemocón, Nilo, Nimaima, Nocaima, Pacho, Paime, Pandi, Paratebueno, Pasca, Puerto Salgar, Pulí, Quebradanegra, Quetame, Quipile, Ricaurte, San Antonio de Tequendama, San Bernardo, San Cayetano A, San Francisco, San Juan de Rioseco, Sasaima, Sesquile, Sibate, Silvania, Simijaca, Soacha, Sopo, Subachoque, Suesca, Supatá, Susa, Sutatausa, Tabio, Tausa, Tena, Tenjo, Tibacuy, Tibirita, Tocaima, Tocancipá, Topaipi, Ubala, Ubaque, Une, Utica, Venecia, Vergara, Viani, Villa de San Diego Ubaté, Villagómez, Villapinzon, Villeta, Viota, Yacopi, Zipacón, Zipaquirá.</t>
  </si>
  <si>
    <t>Se logra el mantenimiento de la estrategia AIEPI (Atención de las Enfermedades Prevalentes de la Infancia) en el departamento con seguimiento a los sistemas de información para orientar y fortalecer las acciones dirigidas a la primera infancia.
Socialización de bases de datos, generado lineamientos, establecido comunicación a traves de correos electronicos y la generación de grupo WhatsApp Departamental donde se dan tips necesarios para generación de actividades dirigidas a la población de primera infancia e infancia.
Se logró aplicar 77,001 fichas AIEPI Comunitario a menores de 5 años, 11 meses  29 dias del departamento con corte a 17 de diciembre de 2021, lo cual se realiza mediante la valoración integral de los menores en el entorno hogar y comunitario logrando identificar diferentes riesgos en salud los cuales posteriormente con apoyo de los municipios se ha realizado la gestión necesaria para garantizar la atención integral de estos menores.
1 Jornada de capacitación en articulación con el ICBF logrando capacitar a 227 personas responsables de la atención en los CDI de las 14 regionales del ICBF para Cundinamarca.
24 Jornadas de capacitación en donde se abordaron temas relacionados a la primera infancia en infancia de las cuales se logró beneficiar a 4,750 personas.
26 municipios con ejecución de concurrencia quienes realizaron acciones para el fortalecimiento de acciones de promoción y prevención para la primera infancia e infancia.
Se lograron 330 visitas integrales  realizando asistencias técnicas a Instituciones Prestadoras de Servicios y Entidades territoriales en los 116 munipios para desarrollar capacidades y adoptar, adaptar e implementar RPMS a Primera mediante la estrategia AIEPI.
Se lograron 202 visitas integrales  realizando asistencias técnicas a Instituciones Prestadoras de Servicios y Entidades territoriales en 81 munipios para implementar programa de prevención, manejo y control de las IRA.</t>
  </si>
  <si>
    <t>En la mayoria de municipios el talento humano como gestoras, promotoras y ejecutores de actividades dirigidas a la población de primera infancia e infancia, se encuentran dificultades de contratación (tardia o incompleta) y alta rotación de los profesionales. Igualmente se evidencia baja ejecución de las actividades incorparadas en los municipios dentro de los PAS (Planesd de acción en salud) para la población de primera infancia e infancia.
De la misma manera desde la Secretaria se presentaron dificultades en ñla contratación por lo que no se conto con todo el personal requerido par el tema de IRA lo cual dificulta el cumplimiento de lo programado.</t>
  </si>
  <si>
    <t>Se logra el mantenimiento de la estrategia AIEPI (Atención de las Enfermedades Prevalentes de la Infancia) en el departamento con seguimiento a los sistemas de información para orientar y fortalecer las acciones dirigidas a la primera infancia, dando alcance con esta hasta la infancia modificando el formato tanto en medio físico como en la plataforma survey 123 for ArcGIS, con la cual se ha logrado beneficiar 31,877 menores: 22.463 de primera infancia y 9.414 de infancia a corte 29 de junio. Se realiza plan de trabajo, priorización de municipios y programación de acciones para el fortalecimiento en territorio de la RPMS para la primera infancia e infancia y el fortalecimiento del programa de prevención manejo y control de la enfermedad respiratoria, en las cuales se han realizado 10 asistencias integrales realizando capacitación y seguimiento en terreno frente a la apropiación conceptual de las intervenciones de tipo individual para la primera infancia e infancia según resolución 3280-18; 121 visitas integrales fortaleciendo AIEPI y 72 fortaleciendo IRA . Se realizo 6 jornadas de socialización y capacitación de diferentes temas de interes para la primera infancia e infancia con la participación de 1445 personas; 3 jornadas de capacitación para fortalecimiento de capacidades dirigido a profesionales beneficiando 410 personas</t>
  </si>
  <si>
    <t>En la mayoria de municipios el talento humano como gestoras, promotoras y ejecutores de actividades dirigidas a la población de primera infancia e infancia, se encuentran dificultades de contratación (tardia o incompleta) y alta rotación de los profesionales. Igualmente se evidencia baja ejecución de las actividades incorparadas en los municipios dentro de los PAS (Planes de acción en salud) para la población de primera infancia e infancia.Igualmente hay poca receptividad de las directivas de las IPS´S Públicas para el fortalecimiento de acciones con el fin de implemetar la RPMS de primera infancia e infancia.  De la misma manera desde la Secretaria se presentaron dificultades en la contratación por lo que no se conto con todo el personal requerido para el tema de AIEPI e IRA lo cual dificulta el cumplimiento de lo programado.</t>
  </si>
  <si>
    <t>GR5:1-02-00-522</t>
  </si>
  <si>
    <t>Disminuir la tasa de mortalidad por o asociada a desnutrición.</t>
  </si>
  <si>
    <t>GR5:1-02-01-073</t>
  </si>
  <si>
    <t>073</t>
  </si>
  <si>
    <t>Implementar 4 ESEs como Centros Regionales de atención integral a la desnutrición aguda en menores de 5 años.</t>
  </si>
  <si>
    <t>ESEs implementadas como Centros Regionales de atención integral a la Desnutrición aguda en menores de 5 años</t>
  </si>
  <si>
    <t>Se socializa a los municipios los lineamientos técnicos armonizados al Plan de Desarrollo Cundinamarca Región que Progresa, correspondientes a la Dimensión SAN, a fin de dar cumplimiento a las metas del Plan de Desarrollo.Se celebró el mes de la lactancia materna  mediante ejecución del primer simposio virtual de lactancia materna, con una participación de más de 6.000 profesionales del área de la salud, 19 ponencias a lo largo de 5 días, contando con participantes nacionales e internacionales. Este simposio se realizó articuladamente con la Secretaria Distrital de Salud y el Instituto nacional de Salud.Se realizó concurso fotografico de lactancia materna a nivel municipal y Departamental.En articulación con la primera dama y la Secretaria de Cooperación y Enlace Institucional el Departamento participo en un evento Nacional de movilización social, en donde logramos un reconocimiento por parte de la Primera Dama Presidencial como uno de los 5 Departamentos con mayor participación, al igual que 3 de nuestros municipios recibieron el reconocimiento como los mejores 5 municipios a nivel nacional con mayor participación. Aumento de profesionales contratados  para la dimensión SAN. Ejecución de un convenio de asociación que generó: plataforma virtual de curso IAMII, sistema de información alimentio para las estrategias IAMII, Programa Madre Canguro, Banco de Leche Humana, Fortalecimiento de capacidades en profesionales de la salud de los Hospitales San Rafael de Fusagasuga, San Rafael de Facatatitova, Universitario La Samaritana, Mario Gaitan Yanguas y ESE Municipal de Soacha en temas de programa madre canguro, manejo neonatal, manejo de la desnutrición aguda, huertas caseras, red comunitaria e institucional para la vigilancia de la malnutrición materno infantil.</t>
  </si>
  <si>
    <t>La Emergencia Sanitaria Nacional debido al COVID 19 a ocasionado el cierre de algunos servicios de salud dirigidos a la población materno infantil. La población no ha permitido las visitas domiciliarias por miedo. Muchas lactantes tienen miedo a lactar a sus bebes.</t>
  </si>
  <si>
    <t>ESEs certificadas como Centros Regionales de atención integral a la Desnutrición aguda en menores de 5 años</t>
  </si>
  <si>
    <t>Se logra consolidar la Mesa Departamental de seguimiento a la malnutrición de la gestante y el niño pequeño, intersectorial e interinstitucional. 
Se consolida el seguimiento semanal municipal a los menores de 5 años con desnutrición aguda y la gestión con las EAPB para la atención y tratamiento oportuno. 
Se consolida la mesa Departamental de trabajo con las EAPB para el seguimiento a la desnutrición. Se avanza en la capacitación en la Resolución 2350/20 dirigida a los profesionales de la salud que atienden menores de 5 años. 
Se generan recursos adicionales para el fortalecimiento del proceso de Centros de Manejo Integral de la DNT Aguda en los Hospitales Mario Gaitan Yanguas de Soacha y San Rafael de Fusagasuga, mediante Convenio de asociación con la Fundación CEGES</t>
  </si>
  <si>
    <t>La contingencia por COVID 19 ha afectado a los profesionales de la salud, disminuyendo la posibilidad de cobertura en la formación de capacidades y habilidades en el manejo de la DNT aguda. Algunas EAPB generar barreras al momento de entregar la fórmula terapeutica para manejo de la DNT.  La alta rotación de personal dificulta los procesos</t>
  </si>
  <si>
    <t>Se realiza reuniòn con gerentes de los Hospitales Mario gaitan Yanguas de Soacha, San rafael de Fusagasuga, San Rafael de Facatativa, Universitario La Samaritana UF Zipaquira para socializar el trabajo avanzado y la generación de planes de mejoramiento que permitan la certificación a fin de año, se realizan mesas de trabajo de forma quincenal para el seguimiento a los compromisos</t>
  </si>
  <si>
    <t>Algunas EAPB generar barreras al momento de entregar la fórmula terapeutica para manejo de la DNT.  La alta rotación de personal dificulta los procesos.</t>
  </si>
  <si>
    <t>GR5:1-02-00-523</t>
  </si>
  <si>
    <t>Disminuir las IED ubicadas en las categorías C y D en las pruebas SABER.</t>
  </si>
  <si>
    <t>GR5:1-02-01-074</t>
  </si>
  <si>
    <t>POLÍTICA PÚBLICA PARA LA INCLUSIÓN SOCIAL DE LAS PERSONAS CON DISCAPACIDAD</t>
  </si>
  <si>
    <t>074</t>
  </si>
  <si>
    <t>Revisar y apoyar el 100% de las IED de los municipios no certificados del Departamento en la actualización de los PEI</t>
  </si>
  <si>
    <t>IED con revisión y apoyo en la actualización del PEI</t>
  </si>
  <si>
    <t>PEI renovados en 13 IED</t>
  </si>
  <si>
    <t>En la vigencia 2020 a través del proyecto MIMI "Mi Casa, Mi Escuela" y el desarrollo del componente de acompañamiento pedagógico al Proyecto Educativo Institucional se cumplió  la meta propuesta del 5%.El equipo Learning one to one de Julio Fontan S.A.S,  ha trabajado en el fortalecimiento de la autonomía e implementación de líneas para el fortalecimiento Institucional de las IED en el marco de la pandemia, logró que 13 IED, que corresponde al 5% del total dieran continuidad al  proceso de implementación del Sistema de Educación Relacional, mediante el cual se desarrollaron acciones en torno a la renovación del PEI, lo cual se  logro con el  establecimiento de   rutas desde el PEI,  que garantizaron  la articulación del  Sistema de Educación Relacional de Cundinamarca,  con los principios del horizonte institucional  en  las prácticas. Se construyó una visión institucional, correspondiente al horizonte Institucional del PEI, con el concepto de habilidades donde se tiene en cuenta las  habilidades condicionadas y el potencial, como bases para el desarrollo de los estudiantes.El horizonte institucional se orienta desde el principio de SERC, el respeto, desde concebir a la persona como autor de su vida, actor social y único, diverso y en permanente cambio.   igualmente se realizó el reconocimiento del diagnóstico institucional, como elemento fundamental para el proceso de personalización, planes de aprendizaje con horizontes de aplicación que permiten la construcción de sentido y plantean rutas para el desarrollo de habilidades,  Planes de estudio vinculando el enfoque de habilidades, promoviendo la evaluación por procesos, sin desconocer los estándares y lineamientos establecidos y propuesta de herramientas que permitan vincular la evaluación por procesos.</t>
  </si>
  <si>
    <t xml:space="preserve">Revisión y acompañamiento en la actualización de PEI en las IED </t>
  </si>
  <si>
    <t xml:space="preserve">"Con el proyecto MIMI ""Mi casa, Mi escuela"" a través de los componentes Pedagógico y psicosocial, se trabajaron las acciones para el fortalecimiento de los Proyectos Educativos Institucionales del 63% de las IED, correspondiente a 175 Instituciones Educativas del Departamento.  A través de la Ruta de Acompañamiento Pedagógico se apoyan y fortalecen los aspectos pedagógicos relacionados con la planeación educativa, la flexibilización curricular y la práctica pedagógica articulado con el proceso de formación y cualificación, esenciales en la Gestión académica y componente pedagógico del PEI,  adicionalmente, se ha continuado apoyando, en la revisión y actualización de  los Proyectos Pedagógicos Transversales PEGR y PRAE. </t>
  </si>
  <si>
    <t>Apoyo en la actualización de los PEI</t>
  </si>
  <si>
    <t>Se elabora el plan de trabajo 2022 y se realiza la focalización de IED para la actualización de los PEI, PRAES y PGR. Se da inicio a la prestación de asistencias técnicas para la actualización de PEI, PRAES y PGER. Se han atendido 6 IED con la ruta completa de revisión y actualización de PEI, PGER y PRAES, correspondiente al 2% de las IED. Durante el mes de abril se revisó y apoyo la revisión de  16 documentos PEI, PRAES y PGER del mismo número  de  instituciones educativas Oficiales.  Para un 8% de IED con  revisión de los  PEI. Durante el mes de mayo se realizó la revisión y actualización de 30 PEI junto con sus componentes PGER y PRAE. Se revisaron los PEI de las IED focalizadas (3) que se tenían programadas, además de los PEI de las IED que están pasando proyecto para jornada única y se revisan los PEI de las IED que soliciten acompañamiento</t>
  </si>
  <si>
    <t>Las IED no remiten los ajustes solicitados en los tiempos establecidos y deben ser requeridos nuevamente.</t>
  </si>
  <si>
    <t>GR5:1-02-01-076</t>
  </si>
  <si>
    <t>076</t>
  </si>
  <si>
    <t>Beneficiar a 20.000 estudiantes con estrategias de carácter pedagógico, deportivo y cultural.</t>
  </si>
  <si>
    <t>Estudiantes beneficiados.</t>
  </si>
  <si>
    <t xml:space="preserve">Implementación de estrategias de carácter pedagógico deportivo y cultural </t>
  </si>
  <si>
    <t xml:space="preserve">Con la firma del  Convenio -COLSUBSIDIO-Jornada Escolar Complementaria, entre la SEC de Educación, la Secretaria de Desarrollo Social y la Caja de compensación familiar, Colsubsidio, se desarrolló actividades pedagógicas  deportivas y culturales mediante la estrategia CILAB, la cual se desarrolla en espacios que integran diversas herramientas didácticas para fortalecer los conocimientos de los estudiantes a través de un refuerzo escolar y posibilitar la apropiación social de la ciencia, la tecnología y la innovación, a través de las modalidades de educación ambiental, ciencia y tecnología, plan de lectura y formación artística y cultural, beneficiando a 2.885 estudiantes de las IED en 19 municipios del Departamento.  </t>
  </si>
  <si>
    <t>Estrategias de carácter pedagógico, deportivo y cultural.</t>
  </si>
  <si>
    <t xml:space="preserve"> Se elaboran los estudios previos para la adquisición de las pólizas para cobertura de los estudiantes que realizan salidas pedagógicas. Se realiza el primer comité de trabajo del convenio SE-CD-CASO-142-2022 con COLSUBSIDIO para fomento de la Jornada Escolar Complementaria. Se reactiva el proceso de apertura de los CILABS en COMITÉ con rectores, Secretarios de Educación municipales, Secretaría de Desarrollo Social y Secretaría de Educación de Cundinamarca, bajo el convenio SE-CDCASO-118-2021. 1. Se han realizado 7 salidas pedagicas beneficiando 4.292 estudiantes con el fin de realizar actividades, académicas , culturales y científicas (feria del Libro, Maloka, ferias de ciencia, Universidades y museos) . Para este periodo del año se realizó una reunión con rectores de los diferentes municipios de Cundinamarca , los cuales están siendo beneficiados con el programa de Jornada escolar Complementaria CILAB -JEC.Dando a conocer todas y cada una de las acciones trabajadas al interior de las aulas, los objetivos y metas trazadas dentro del programa.Adicional a esto se realiza la firma del convenio 2022 que y venia en ejecución y se firma convenio con 5 municipios que ingresan nuevos  a JEC, que son : Yacopí, Úbala, cabrera, Cachipay, Gutierrez y la peña. Se realizó la celebración del día del niño en apoyo al despacho del gobernador y se trasladaron 1000 niños a Mundo aventura para desarrollar actividades deportivas, recreativas y culturales. Se da continuidad a los convenios con COLSUBSIDIO de CILABS y JEC los cuales vinculan a estudiantes de las IED a actividades pedagógicas, académicas, y culturales. De desarrollaron  7 salidas pedagógicas con 144 estudiantes para desarrollas actividades pedagógicas, deportivas y culturales.En el marco de la ejecución del proyecto de Bilingüismo se realizó en el mes de mayo la inmersión en ingles de 101 estudiantes de 100 IED al eje cafeteroSe desarrollaron 5 salidas pedagógicas que beneficiaron a 1398 estudiantes de las IED de los Municipios no certificados de Cundinamarca La atención efectiva con los CILABS y Jornada Escolar Complementaria en asocio con COLSUBSIDIO  a niños, niñas y jóvenes para el mes de junio fue de 1226 beneficiarios.</t>
  </si>
  <si>
    <t>Inasistencia de los niños, niñas y jóvenes en Municipios como Arbelaez, Quipile, Pandi, Chaguaní, Anapoima y Apulo como cosecuencia  a la ola invernal.En algiunos municipios los rectores no han logrado la focalización asignada para sus establecimientos educativos.No se ha logrado la cobertura  proyectada de estudiantes por aspectos como:- Dificultades en el acceso por las distancias, vías y ubicación geográfica de las IED en los municipios focalizados.- El retiro de los municipios inicialmente focalizados porque sus IED ya contaban con Jornada Escolar Complementaria con otras Cajas de Compensación, no ofrecer las condiciones mínimas para el desarrollo del convenio de acuerdo a la Minuta.</t>
  </si>
  <si>
    <t>GR5:1-02-01-077</t>
  </si>
  <si>
    <t>077</t>
  </si>
  <si>
    <t>Implementar el plan de educación rural.</t>
  </si>
  <si>
    <t>Plan de educación rural implementado</t>
  </si>
  <si>
    <t xml:space="preserve">Se logró la elaboración del documento diagnóstico de la educación rural en Cundinamarca que representa el 20% de la implementación del  Plan de Educación Rural, estableciendo las principales acciones emprendidas desde el departamento y el diagnóstico del  estado de cada Institución Educativa Departamental Rural.  </t>
  </si>
  <si>
    <t>Plan de Educación Rural</t>
  </si>
  <si>
    <t>Se desarrollan mesas de trabajo para ajuste e implementación de Plan de Educación Rural. Igualmente se logro el 40% de la  estructuración del Plan de Educación rural con la definición de matrices para seguimiento e informes trimestrales de cumplimiento de metas del Plan de Educación Rural. Se ha venido adelantando un seguimiento para la implementación del Plan de Educación Rural.Se cumple con la meta proyectada para la vigencia y se solicita reprogramación para ampliar la meta de cumplimiento para diciembre de 2022.Se realizará seguimiento bimensual al cumplimiento de metas por parte de las Direcciones. Para el mes de junio se realizó el seguimiento al cumplimiento de las metas del Plan de Educación rural con un avance del cumplimiento del 0,1.</t>
  </si>
  <si>
    <t>Retrasos en la consolidación del diagnóstico del plan, falta de acceso a las diferentes herramientas y datos que se necesitan para incluir en el documento fue un retraso para la creación de este.</t>
  </si>
  <si>
    <t>GR5:1-02-01-078</t>
  </si>
  <si>
    <t>POLÍTICA PÚBLICA DE FELICIDAD Y BIENESTAR SUBJETIVO</t>
  </si>
  <si>
    <t>078</t>
  </si>
  <si>
    <t>Implementar en 100% de las Instituciones Educativas Departamentales la red de convivencia escolar.</t>
  </si>
  <si>
    <t>IED con red de convivencia escolar implementada</t>
  </si>
  <si>
    <t xml:space="preserve">Implemetación de Red de Convivencia Escolar </t>
  </si>
  <si>
    <t xml:space="preserve">Se culmina con la revisión de los manuales de convivencia y se hacen las respectivas retroalimentaciones.  Se hace acompañamiento y apoyo  al ministerio de educación nacional  en el  proceso de formación para la implementación del sistema de información unificada de convivencia escolar SIUCE. Se realiza proceso de formación con las  instituciones oficial  y no oficial del Departamento en temas de Rutas de atención para la prevención de la ideación, intento y suicidio y prevención de consumo de sustancias psicoactivas. Se hace seguimiento a 40 instituciones educativas respecto a la catedra de paz. Se realiza seguimiento a los casos reportados en el SIUCE de los municipios de Alban y Guachetá, generando informe para el Ministerio de Educación Nacional y requerimiento a las instituciones educativas. se hace seguimiento y acompañamiento a los casos de convivencia escolar reportados en la secretaria de educación. En cuanto a escuela de familia se cerró el ciclo II  con un total de 1.294 participantes  de las IED  del programa psicosocial "  Cultivando familias en las IED  de Cundinamarca".Así mismo termino la Asistencia Técnica de la ley 2025 de 2020, para 81 IED,  El resultado final fue exitoso. Logrando así la cobertura en el 73% de las IED que corresponde a 218 IED. </t>
  </si>
  <si>
    <t xml:space="preserve">Algunas de las IED por falta de conectividad  presentaron dificultad para  acceder a la capacitaciones del Ministerio de Educacion Nacional por lo cual presentaron retraso  en el  reporte de  situaciones  en la plataforma. </t>
  </si>
  <si>
    <t>Red de Convivencia Escolar Implementada.</t>
  </si>
  <si>
    <t>1. Se elabora el plan de trabajo 2022 y se realiza la focalización de IED para la actualización de los Manuales de Convivencia Escolar y creación de las Escuelas de Familia.2. Se coordina la celebración del día del orientador (28-02-2022), con el fin de fortalecer la implementación de la Red de Convivencia Escolar.Se inicia el desarrollo del plan estratégico de acción de la red de convivencia. Se realiza proceso de formación en proceso de formación en autocuidado de la salud mental y detección temprana de riesgos de la conducta suicida con la participación de 900 profesionales de la educación. Se realiza el proceso de formación en prevención el consumo de sustancias psicoactivas y  fortalecimiento de la convivencia escolar con enfoque de derechos humanos, con la participación de 60 profesionales de la educación de las IED.   Se realiza asistencia técnica a los comités municipales de convivencia escolar a los municipios de: GRANADA,  SILVANIA,VIOTA, TIBACUY, PASCA, ARBELÁEZ, VENECIA, CABRERA, SAN BERNARDO, COTA, SOPO,  LA CALERA,  UBAQUE, CHIPAQUE, CHOACHI, GUASCA, SIBATE, RICAURTE, PUERTO SALGAR, GUADUAS, CHAGUANI, TOCANCIPA, GUACHETA, EL ROSAL, GUATAQUI, JUNIN,  ALBAN, TENA, FOSCA, CAQUEZA, LA CALERA, GUAYABETAL,VILLAPINZON, FOSCA, CAPARRAPI, MADRID, ARBELÁEZ, ANAPOIMA, NILO, CAJIC, GUASCA, APULO, BELTRAN, CHOCONTA, GUAYABAL DE SIQUIMA, LA MESA, QUIPILE, SAN JUAN DE RIOSECO, SASAIMA, JUNIN, VILLETA.  Se emite comunicado para las Alcaldías Municipales solicitando la activación del comité Municipal de convivencia escolar.  Se realiza  la Socialización  de lineamiento  para la implementación de las  escuelas de padres y acompañamiento   a 70 IED de las provincias de Almeidas, Alto Magdalena, Bajo Magdalena y Gualiva,  para la articulación de la ley con el proyecto educativo institucional (PEI) en las 276 IED. Se realiza proceso de capacitación para la implementación del SIUCE.   Se realiza un encuentro interinstitucional en el municipio de Madrid. Se hace acompañamiento presencial al municipio de Sasaima para revisar caso de convivencia escolar. Se continua con  desarrollo del plan estrategico de accion de la red de convivencia, realizando la asistencia técnica a los comités municipales de convivencia escolar del rosal, Fosca, La vega, Quipile, Tenjo, Cucunubá, Vergara, Guataqui, Junin, Guasca, Alban, Cáqueza, la calera, Guayabeta, Villapinzon. Se hace visita a los municipios de la vega y el Rosal para acompañar el comité municipal de convivencia escolar .   Se hace seguimiento a casos presentados en Madrid, Guaduas, El rosal, NIlo, caparrapi. Se programan comisiones y se envían comunicados para asistencia técnica a los municipios de Guaduas, Ubaté, Sibaté, Pacho y Paratebueno. Se emite comunicado No. 64 para Establecimientos privados respecto a la implementación del Siuce.  Se focalizan las IED de los municipios de Granada, Silvania, Viotá, Tibacuy, Pasca, Arbeláez, Venecia, Cabrera, San Bernardo, Cota, Sopo, La Calera, Ubaque, Chipaque, Choachí, Guasca, Sibaté, Ricaurte, Puerto Salgar, Guaduas, Chaguaní, Tocancipá, Guachetá, El Rosal, Guataquí, Junín, Alban, Tena, Fosca, Cáqueza, La Calera, Guayabetal, Villapinzón, Fosca, Caparrapí, Madrid, Arbeláez ,Anapoima, Nilo, Cajicá, Apulo, Beltrán, Chocontá, Guayabal De Síquima, La Mesa, Quipile, San Juan De Rioseco, Sasaima, Junín, Villeta, para revisión de los manuales de convivencia, los cuales se solicitan a través de correo electrónico. Se hace retroalimentación a la revisión de los manuales de convivencia de el Gimnasio Nuevo Cristiano,  Gimnasio Alcibíades Flórez de Madrid, Liceo hacienda Casa Blanca, San Miguel de Unia, IERD el Imparal. Se realiza la focalización de 50 IED para realizar asistencia técnica en convivencia escolar. Se realiza la focalización de 50 EE para realizar asistencia técnica en convivencia escolar. Se realiza capacitación en prevención del consumo de sustancias psicoactiva y derechos humanos a 66 IED de las provincias de Guavio, Magdalena Centro, Medina, Oriente, y a 64 IED de las provincias de Almeidas, Alto Magdalena, Bajo magdalena y gualivá.</t>
  </si>
  <si>
    <t>Falta de conectividad en las instituciones educativas. Inasistencia por parte de las IED a las capacitaciones convocadas por parte del Ministerio de Educación y de la Secretaria de Educación.</t>
  </si>
  <si>
    <t>GR5:1-02-01-079</t>
  </si>
  <si>
    <t>079</t>
  </si>
  <si>
    <t>Potencializar las 9 Instituciones Educativas Normales Superiores con acompañamiento financiero, académico, directivo y administrativo.</t>
  </si>
  <si>
    <t>Escuelas Normales atendidas</t>
  </si>
  <si>
    <t>Para la vigencia  2020 se logró la potencialización de las 9  Escuelas Normales Superiores en las cuatro gestiones con los siguientes avances:Elaboración de un diagnóstico de necesidades.Apoyo en la aplicación del Decreto 1236 de 2020.Estudio de los casos para el apoyo financiero para los estudiantes de la complementaria.Análisis de las necesidades de fortalecimiento de la infraestructura.Análisis para abrir preescolar completo en las escuelas normales para prácticas docentes.Estas acciones partieron del contexto o diagnóstico y fueron identificadas en un trabajo importante entre los 9 Rectores de las normales superiores, y la Secretaría de Educación  lo cual  permite  consolidar durante el 2020 la estrategia de potencialización en las cuatro gestiones. Beneficiando de esta manera a un total de 10.621 Estudiantes de las Escuelas Normales.</t>
  </si>
  <si>
    <t>Durante la vigencia 2021, se logró consolidar el equipo territorial de las Escuelas Normales Superiores y avanzar en el fortalecimiento de los procesos en línea con las gestiones institucionales,  con acompañamiento financiero, académico, directivo y  administrativo.</t>
  </si>
  <si>
    <t>Acompañamiento financiero, académico, directivo y administrativo a las Escuelas Normales Superiores.</t>
  </si>
  <si>
    <t>1. Se dio inicio al proceso de planeación 2022.2. Se realizó comité de trabajo con rectores de las 9 normales y con el equipo de la Secretaría de Educación. Durante lo que va corrido de la vigencia 2022 se han realizado las siguientes actividades de acompañamiento en lo financiero, académico, directivo y administrativo:1. Desarrollo de 5 mesas de trabajo presenciales y virtuales para elaboración y presentación del Plan de trabajo vigencia 2022 (re significación Decreto 1236 de 2020),  diagnóstico, definición de fines y funciones de las ENS, acuerdos de formación pedagógica, Planes de estudio, asignaturas fundamentales y estrategias pedagógicas.2. Lanzamiento del concurso «CONVOCATORIA PARA EL FORTALECIMIENTO DE LAS ESCUELAS NORMALES, HACIA EL PROCESO DE RESIGNIFICACIÓN» para asignación de recursos financieros a las ENS mediante la presentación de proyectos.3. Se presentaron los 9 proyectos y se realiza la evaluación y ranking para asignación de recursos financieros</t>
  </si>
  <si>
    <t>GR5:1-02-01-083</t>
  </si>
  <si>
    <t>POLÍTICA PÚBLICA DE CIENCIA, TECNOLOGÍA E INNOVACIÓN - CTEL</t>
  </si>
  <si>
    <t>083</t>
  </si>
  <si>
    <t>Conectar con servicio de internet a 1.450 sedes educativas en el cuatrienio, priorizando las sedes rurales.</t>
  </si>
  <si>
    <t>Sedes beneficiadas con servicio de internet</t>
  </si>
  <si>
    <t>Servicio de Internet</t>
  </si>
  <si>
    <t>Se logró mantener el servicio de  conectividad a internet de 412 sedes educativas, a través de la Autopista Digital de Cundinamarca, permitiendo mejor conectividad y apropiación de las Tic  estas sedes han podido cumplir con procesos administrativos y académicos exigidos  por la secretarìa de Educaciòn, por el MEN y otro procesos educativos en los que están vinculados.</t>
  </si>
  <si>
    <t xml:space="preserve">Conexión  Internet </t>
  </si>
  <si>
    <t>Con  estrategias de conectividad como transferencias, Autopista Digital Cundinamarca, y el pago del servicio de internet  que   alcaldías como  Cajicá, Tocancipá y Sibaté    se logró conectar 1048 sedes educativas. donde el servicio de internet es vital para los estudiantes, de esta forma ir cerrando la brecha digital.</t>
  </si>
  <si>
    <t>Se tiene conectadas 895 sedes educativas al servicio de internet   de las cuales 412 están conectadas  a través de la Autopista Digital de Cundinamarca y 438 a través de transferencia  de recursos a las IED del Departamento a través de la resolución 1305 de 21 de febrero de 2022.   45 sedes educativas conectadas por medio de las alcaldías municipales.  total sedes 895.</t>
  </si>
  <si>
    <t>Servicio de Internet a las IED</t>
  </si>
  <si>
    <t>GR5:1-02-01-085</t>
  </si>
  <si>
    <t>085</t>
  </si>
  <si>
    <t>Mantener en las 230 IED la jornada única.</t>
  </si>
  <si>
    <t>Instituciones educativas con jornada única mantenida</t>
  </si>
  <si>
    <t>Apoyo a la jornada única</t>
  </si>
  <si>
    <t>Se ha realizado apoyo y acompañamiento a la implementación del programa de Jornada Única en 224 IE que cuentan con acto administrativo para tal fin, lo cual ha permitido la permanencia en el sistema educativo de los niños, niñas y adolescentes  buscando mejorar la calidad educativa de los mismos. A pesar de la no presencialidad se han seguido las directrices emitidas por parte del Ministerio de Educación Nacional y la Secretaría de Educación de Cundinamarca respecto al trabajo académico en casa.Se ha logrado el mantenimiento de la implementación de la Jornada Única garantizando las condiciones como talento humano (pago de horas extras a docentes en Jornada única), matrícula en las IE (65.165 a corte del 24 de noviembre de 2020), focalización PAE, y haciendo seguimiento a cada uno de los componentes del programa a través de la recolección y análisis de la información de cada una de las IE en JU. Lo anterior,  a fin de tener un diagnóstico más acorde con la realidad de los establecimientos educativos focalizados y asimismo diseñar estrategias que apunten al fortalecimiento de los componentes de la Jornada Única: Infraestructura, Talento humano,   formación docente de acuerdo a los énfasis de la JU en las IE.De igual forma se han realizado acompañamientos al programa  través de las siguientes estrategias y aliados:* Estrategia "Tejiendo entornos de calidad": Estrategia que pone en el centro de la gestión escolar a las niñas, niños y adolescentes, reflexionando sobre el quehacer pedagógico para acompañarlos de manera sensible y provocar experiencias que aporten a su desarrollo y aprendizaje a lo largo de la trayectoria educativa. (21 IE)* Estrategia "Ruta de acompañamiento 2020 MEN - OEI": La ruta de acompañamiento tiene el objetivo de fortalecer la gestión escolar y pedagógica, desde la comprensión y análisis del contexto de cada establecimiento educativo, a partir de ahí la intención es concertar con los directivos docentes y docentes un plan de acompañamiento que vaya en la línea de los procesos que han venido adelantando en clave de las trayectorias educativas completas y el desarrollo integral de todos lo niños, niñas, adolescentes y jóvenes. (17 IE).* Estrategia "Boom, activa tu vida":  Permite actividad física de estudiantes a partir del juego, la risa y la diversión, sin orientar sus acciones a un deporte específico y promoviendo el movimiento corporal con recreación y sano esparcimiento. Es una apuesta incluyente donde niños y jóvenes no requieren competencias específicas, solo la motivación para mover su cuerpo y disfrutar. ¡Boom! Activa tu vida es un programa que fomenta la actividad física de estudiantes. Es un programa que brinda consciencia y motivación sobre: Los beneficios de la actividad física . El desarrollo de capacidades técnicas y conocimientos en los docentes - El uso adecuado del tiempo libre en espacios y momentos constructivos. (5 IE)Los estudiantes beneficiados con esta estrategia de acuerdo a la matrícula atendida  para la vigencia  2020 es de 65.165 estudiantes.</t>
  </si>
  <si>
    <t xml:space="preserve">225 Instituciones Educativas Departamentales avanzan en la implementación de la Jornada Única, desde la Secretaría de Educación se han brindado las condiciones necesarias para que su ejecución se desarrolle conforme a lo establecido en los lineamientos del Ministerio de Educación Nacional, se han priorizado los estudiantes de jornada única en la focalización de PAE, de acuerdo a los criterios indicados en la resolución 24952 de 2017, así mismo, se han entregado a las instituciones educativas con jornada única 6.500 horas extras para su implementación,  igualmente se tienen  21 docentes de jornada única,  los rectores que tienen más del 60% de la matrícula en jornada única reciben el incentivo del 30% adicional en pago de sus honorarios; frente al componente pedagógico se verificaron  los proceso de implementación del proyecto de jornada única, en su PEI, así como en su malla curricular.  De esta manera se están beneficiando 67.001. El Ministerio de Educación Nacional apoyó el proceso de formación, en temas de jornada única.  </t>
  </si>
  <si>
    <t>Acompañamiento a  la Jornada Única</t>
  </si>
  <si>
    <t>Se logró el mantenimiento de 223 IED en jornada única con  acompañamiento realizado  por parte el MEN y  de United Way en temas de jornada única igualmente se  realizó reunión virtual con funcionarios líderes del Ministerio de Educación Nacional, una vez culmine el estudio técnico de planta docente  y con la  información obtenida se realizará la elaboración del acto administrativo (resolución) de horas extras para la asignación de docentes de esta jornada. Se  ha realizado  visita a algunas IED para revisión y actualización de información de aspectos como  infraestructura, pedagogía, personal docente y alimentación.  A la fecha se cuenta con 10 solicitudes de ingreso a jornada única por parte de  de diferentes IED.</t>
  </si>
  <si>
    <t>GR5:1-02-01-086</t>
  </si>
  <si>
    <t>086</t>
  </si>
  <si>
    <t>Entrenar al 100% de los estudiantes de los grados once de las IED, priorizados según los resultados de las pruebas SABER.</t>
  </si>
  <si>
    <t>Estudiantes entrenados</t>
  </si>
  <si>
    <t>Se realizó el entrenamiento del 100% de estudiantes de grado 11 para las pruebas saber que  corresponde a  2.729 estudiantes  con las estrategias propias de las IED y el pre icfes gratis enviado por el Icfes, esto  el cual ayudó a preparar a los estudiantes por cada una de las áreas a evaluar en la prueba saber 11° 2020, y con la ayuda de las instituciones educativas que con sus estrategias lograron facilitar y aclarar dudas frente a las debilidades presentadas por cada uno de los estudiantes que fueron preparándose  y de este modo resolviendo dudas e inquietudes que frente al tema se suscitaron esto contribuyó a que  los estudiantes  se familiarizaron con el tipo de preguntas para la presentación de las pruebas.</t>
  </si>
  <si>
    <t xml:space="preserve">Entrenamiento a estudiantes de grado 11 en pruebas SABER </t>
  </si>
  <si>
    <t>Se adelantó el proyecto denominado "Mejoramiento de la calidad educativa",    a través de la cual se desarrolló un componente de Acompañamiento en pruebas SABER,  en las instituciones educativas oficiales (IED) de los municipios focalizados. Se realizó el  entrenamiento en Pruebas SABER al 100% de los estudiantes de los grados once de las IED priorizadas, correspondiente a un total de 4.800 estudiantes, para la presentación de las pruebas saber,  El entrenamiento incluyó temas relacionados con la  estructura de la prueba, se les brindo clases sincrónicas y asincrónicas en las cuales se les apoyo en las áreas donde encontraron dificultades las cuales tuvieron las respectiva retroalimentación , muestra de ello se refleja en el simulacro final del entrenamiento.</t>
  </si>
  <si>
    <t>1. Se realizá el análisis de los resultados de las pruebas saber 11 2021 de las IED de Cundinamarca con el fin de hacer la focialziación para acompañamientos por parte de la Secretaría de Educación.2. Se inicia solicitud de proceso precontractual para el fortalecimiento de las cometencias de los estudiantes del grado 11 de las IED con miras a mejorar resultados en pruebas externas.3, Se elabora comunicado para socializar la focalización enviada por el MEN de las IED que participaran en la presentación de las Pruebas PISA</t>
  </si>
  <si>
    <t>GR5:1-02-01-087</t>
  </si>
  <si>
    <t>POLÍTICA PÚBLICA DE JUVENTUD._x000D_
POLÍTICA PÚBLICA PARA LA PRIMERA INFANCIA, INFANCIA Y ADOLESCENCIA “CUNDINAMARCA AL TAMAÑO DE LOS NIÑOS, NIÑAS Y ADOLESCENTES”</t>
  </si>
  <si>
    <t>087</t>
  </si>
  <si>
    <t>Implementar estrategias de bilingüismo en las 275 IED de los municipios no certificados del departamento.</t>
  </si>
  <si>
    <t>Instituciones con la estrategia implementada</t>
  </si>
  <si>
    <t>Estrategias de Bilingüismo Implementadas</t>
  </si>
  <si>
    <t>Se ha realizado la  implementación de  las estrategias de bilingüismo en 70 IED, correspondiente al 25%  de las IED avanzando  en actividades como  Clubes de Conversación en los cuales participaron 55 docentes del área de inglés,  talleres para docentes conceptos y Recursos Didácticos Virtuales Para La Enseñanza De Inglés en Preescolar y Primaria", especialmente direccionado para docentes de preescolar y primaria que acompañan el proceso de enseñanza del idioma inglés como lengua extranjera, con estas acciones se beneficiaron 37.495 Estudiantes,  se  fortalecieron las competencias de docentes y estudiantes en el manejo de  una segunda lengua «Bilingüismo», igualmente se realizó la  caracterización poblacional de 449 docentes del área de inglés de 275 Instituciones Educativas de los municipios no certificados del departamento, focalización y acompañamiento de  las 70 Instituciones Educativas de los municipios no certificados del departamento con el fin de mejorar los resultados de las pruebas saber de los estudiantes de grado 11 en el 2020, desarrollo de talleres, simulacros de pruebas saber y asistencias técnicas a un total de 546 docentes.</t>
  </si>
  <si>
    <t xml:space="preserve">Estrategias de Bilingüismo </t>
  </si>
  <si>
    <t>Se logro implementar las estrategias de bilingüismo en 60% de las IED que  corresponde a 167 IED a través acompañamiento del Plan de Bilingüismo y el grupo de gestores y 100 IED focalizadas del proyecto Cundinamarca Speaks English.  la implementación de la estrategia se realizó a través de actividades en las cuales se compartió material online y offline en inglés y francés con los 570  docentes de estas asignaturas por medio del Banco de recursos el cual fue diseñado y preparado por el Equipo Gestores de bilingüismo de la Secretaría de Educación de Cundinamarca. Se impactaron 65 estudiantes y 2 docentes con  la Inmersión de inglés.  Se participó en la construcción de Currículo en Francés para las 2 IED focalizadas por el proyecto franco del MEN en compañía de la Embajada Francesa y la Alianza Francesa. En el marco de acción del proyecto Cundinamarca Speaks English se impactó a 106 docentes de inglés y de otras áreas mediante el desarrollo de inmersión lingüística de cinco días en el departamento del Quindío en cumplimiento de la quinta línea de acción del proyecto. Se beneficiaron 200 docentes de inglés y de otras asignaturas por medio del acompañamiento en los Talleres de Formación docente organizados por la "UT Bilingüismo para el progreso".</t>
  </si>
  <si>
    <t xml:space="preserve">Para el mes octubre se tuvieron las siguientes dificultades: 1. Falta de compromiso y apropiación por parte de los docentes de las IED focalizadas con respecto a su participación en las propuestas dadas por el equipo de gestores de bilingüismo. 
2. Ausencia de servicio de internet en algunas IED que dificultan la implementación de las TIC en los procesos de enseñanza y aprendizaje en el área de lengua extranjera. 
</t>
  </si>
  <si>
    <t>1. Se realizó la planeación y focalización de IED para la vigencia 2022.2. Se realizó el ajuste del Plan departamental de bilingüismo, vigencia 2022.3. Se estan realizqando entregas de materiales a las IED focalizadas por parte del proyecto de regalías «Cundinamarca Speaks English - Fortalecimiento de las competencias comunicativas en inglés de los estudiantes de los establecimientos educativos oficiales de Cundinamarca». a. Lanzamiento estrategias para el fortalecimiento de las competencias comunicativas en inglés: - Spelling Bee.- Song Fest. Asistencia total de 477 docentesb. Formación de 20 docentes de preescolar y primaria en temáticas pedagógicas específicas para el desarrollo de habilidades comunicativas en inglés de nivel -A1.c. Desarrollo de dos clubes de conversación en inglés con una participación total de 18 docentes en nivel B1 según el MCERL.d. Difusión de videos didácticos y pedagógicos para complementar los procesos de enseñanza de lengua inglesa en las IE oficiales de los municipios no certificados del departamento, con un total de 425 visualizaciones. e. Asistencia técnica y pedagógica a las 3 IE que implementan el francés como lengua extranjera.  f. Dotación de material pedagógico francófono en línea a las 3 IE que implementan el idioma, mediante la plataforma Culthurutque.Se fortalecieron las competencias comunicativas en inglés de 840 estudiantes del 14 de las IE focalizadas para el año 2022 mediante las estrategias Spelling Bee y Song Fest en sus etapas institucionales y provinciales. - Se logró la formación de 88 docentes de  14 de las IE focalizadas para el año 2022 mediante las estrategias teachers advisory Cundi-Talk.- Se logró evaluar en nivel de inglés a 4658 estudiantes de los grados 10 y 11 del 50%  de las IE correspondiente a 14 IED  focalizadas para el año 2022.</t>
  </si>
  <si>
    <t>GR5:1-02-00-524</t>
  </si>
  <si>
    <t>Disminuir las muertes por causas externas en niños y niñas de 6 a 11 años.</t>
  </si>
  <si>
    <t>GR5:1-02-01-088</t>
  </si>
  <si>
    <t>088</t>
  </si>
  <si>
    <t>Implementar en 8 municipios la atención integral psicosocial del habitante de calle y en calle con prevalencia de niños, niñas y adolescentes.</t>
  </si>
  <si>
    <t>Municipios con atención psicosocial del habitante de calle y en calle</t>
  </si>
  <si>
    <t>Alimentaciónservicio de Vacunacióngestión de documentos de identidad</t>
  </si>
  <si>
    <t>Alianza entre el Municipito de Soacha y la Secretaria de desarrollo e inclusión Social para la atención integral de habitante en calle y de calle presente en el Municipio</t>
  </si>
  <si>
    <t>La movilización de los Habitantes de call</t>
  </si>
  <si>
    <t>convenio para atencion integral psicosocial habitante de calle</t>
  </si>
  <si>
    <t>1. firma de convenios con los 8 municipios, firma de actas de incios con 8 municipios  
2. Seguimiento plan de acción programas habitante de calle y en calle a Fusagasuga, Giradot, Funza, Madrid y La mesa.
3.Asistencia técnica municipios de Fusagasuga y Girardot</t>
  </si>
  <si>
    <t>Giro de recursos y Asistencia técnica.</t>
  </si>
  <si>
    <t>Asistencia técnica a siete municipios para realización de jornada de atención integral habitante de calle y en calle en el marco de la celebración de convenios. Villeta -Girardot-Zipaquira.Se realizó en el municipio de la mesa jornada de atención integrar para habitante de calle y en calle con atención médica, prevención de consumo SPA, peluquería, baño,  kit de aseo y ropa.En el mes de junio se realizó jordana de atención integral a habitante de calle y en calle de los municipios de Mosquera 20, Fusagasugá 29 y Madrid 20, para un total de 69 personas.</t>
  </si>
  <si>
    <t>GR5:1-02-00-620</t>
  </si>
  <si>
    <t>Reducir en 1.099 personas la población con trabajo infantil- IPM</t>
  </si>
  <si>
    <t>GR5:1-02-01-089</t>
  </si>
  <si>
    <t>089</t>
  </si>
  <si>
    <t>Implementar en los 116 municipios, estrategias de seguimiento y evaluación del plan departamental de erradicación de trabajo infantil.</t>
  </si>
  <si>
    <t>Municipios con estrategias implementadas</t>
  </si>
  <si>
    <t>Proceso formativo a los Municipios</t>
  </si>
  <si>
    <t>Articulación con el ministerio de trabajo para capacitación y sensibilización institucional  para la compresión de la problemática trabajo infantil.conmoración del día internacional contra la explotación sexual y trafico de mujeres niños niñas y adolescentesactivación del comité CIETI (Comité Interinstitucional de Erradicación del Trabajo Infantil y protección al joven Trabajador) departamentalEl personal contratado para el desarrollo de las actividades de esta meta con vigencia del plan de desarrollo 2016-2020Participación en la estrategia "en Cundinamarca Por mi Familia cuido Mi vida" liderada por la agencia nacional minera y la secretaria de minas y energía</t>
  </si>
  <si>
    <t>Falta de compromiso de los funcionarios</t>
  </si>
  <si>
    <t>Talleres familias que progresa, una familia Cundinamarquesa</t>
  </si>
  <si>
    <t>convenio colsubsidio</t>
  </si>
  <si>
    <t>Asistencia técnica - Acciones de prevención.</t>
  </si>
  <si>
    <t>Asistencia técnica a 16 municipios Soacha, Sibaté, Carmen de Carupa, Chía, Anolaima, Tabio, Gachalá, Gachancipá, Guasca, Cucunuba, Tausa, Sutatausa, Ubaté, Cogua, Mosquera y la Mesa para implementación de acciones encaminadas a prevenir el trabajo infantilRealización de operativo detección de casos de trabajo infantil y divulgación sobre prevención del trabajo infantil en el corredor vial Soacha – Granada.Operativo  y acompañamiento en el municipio de Soacha y Alban en la ejecución  de jornada  para erradicación de trabajo Infantil. Activación del comité interinstitucional para la erradicación del trabajo infantil  del departamento CIETI.Asistencia técnica a  5 municipios de Anapoima, Tena, Ubala, Pacho, Ricaurte para implementación de acciones encaminadas a prevenir el trabajo infantil.Implementación de la estrategia dejemos a los niños ser niños, en instituciones educativas de: Zipacon, Tena, Arbeláez, San Antonio de Tequendama, San Juan de Rioseco, Pasca, Viotá y Ricaurte, desarrollando acciones encaminadas a prevenir el trabajo infantil dentro de un trabajo articulado con cada uno de los municipios.</t>
  </si>
  <si>
    <t>GR5:1-02-00-525</t>
  </si>
  <si>
    <t>Implementar la política pública de niños, niñas y adolescentes.</t>
  </si>
  <si>
    <t>GR5:1-02-01-090</t>
  </si>
  <si>
    <t>ODS 16 - PROMOVER SOCIEDADES JUSTAS, PACÍFICAS E INCLUSIVAS</t>
  </si>
  <si>
    <t>090</t>
  </si>
  <si>
    <t>Realizar 15 intercambios de roles culturales de niños, niñas y adolescentes entre las diferentes etnias.</t>
  </si>
  <si>
    <t>Intercambios realizados</t>
  </si>
  <si>
    <t>Intercambios culturales</t>
  </si>
  <si>
    <t>En el marco de intercambios culturales "Con amor y cultura nuestra niñez progresa" se realizaron los tres intercambios culturales con la etnia Muisca del Municipio de Cota,y sesquile y Qibchua</t>
  </si>
  <si>
    <t>la pandemia</t>
  </si>
  <si>
    <t xml:space="preserve">Se realizo la </t>
  </si>
  <si>
    <t>En elaboración plan de trabajo y coordinación con Gerencia de Etnias</t>
  </si>
  <si>
    <t>GR5:1-02-01-091</t>
  </si>
  <si>
    <t>091</t>
  </si>
  <si>
    <t>Garantizar 70 espacios lúdico pedagógicos en los municipios priorizados.</t>
  </si>
  <si>
    <t>CDI y Ludotecas dotadas</t>
  </si>
  <si>
    <t>Dotaciones de material lúdico pedagógico</t>
  </si>
  <si>
    <t>Primer encuentro virtual departamental de ludotecarios, pedagogos y promotores del Juego "Cundinamarca juega y progresa"Dotación de 9 ludotecas</t>
  </si>
  <si>
    <t>Los espacios lúdico pedagógicos no estan Abiertos</t>
  </si>
  <si>
    <t>DOTACIÓN  MATERIAL DIDÁCTICO PARA 17 ESPACIOS LÚDICO PEDAGÓGICOS Y 5 CDI</t>
  </si>
  <si>
    <t>Diagnóstico de espacios lúdico pedagógicos en 88 municipios</t>
  </si>
  <si>
    <t>Dotación - Asistencia Técnica.</t>
  </si>
  <si>
    <t>Se realizó entrega de dotación para espacios lúdicos pedagógicos de municipio de Ricaurte. En articulación con el ICBF se realizó jornada de asistencia técnica en relación con la formulación  y presentación de proyectos enfocados a la construcción y puesta en servicio de Centros de Desarrollo Infantil (CDI) Sutatausa, El Rosal, Zipacon, Machetá, Susa, San Antonio del Tequendama,  Gachetá, Ubaté,  Villapinzón, Manta, Cajicá, Silvania, Anolaima, Ricaurte, Tena, Yacopí, Tibirita, Quipile, La Peña,  Suesca, Granada, Ubalá, Tena, El Colegio, Paime, Cota, Cabrera, Cachipay, San Juan de Rioseco, Cajicá, Guataquí, Quebradanegra, Funza, Nimaima, Cucunubá, Junín, Puerto Salgar, Fusagasugá, Guayabal de Siquima, Agua de Dios, Ricaurte,  Bituima, Guatavita, Sesquilé, Nemocón, Simijaca, Jerusalen, Facatativa, Cajicá, Nariño,  San Bernardo, Viotá, Tena, Anolaima , Mosquera, madrid y suesca.Desarrollo Infantil (CDI).Etapa de planeación del 3cer encuentro de ludotecaríos de Cundinamarca.Priorización de los municipios que serán objeto de entrega de dotación.Entrega de inmobiliario al municipio de Tocancipa Se realizó la asistencia técnica para la ejecución de proyectos de construcción de CDI´S en articulación con ICBF, contando con la participación de 55 municipios: Sutatausa, El Rosal, Zipacon, Machetá, Susa, San Antonio del Tequendama,  Gachetá, Ubaté,  Villapinzón, Manta, Cajicá, Silvania, Anolaima, Ricaurte, Tena, Yacopí, Tibirita, Quipile, La Peña,  Suesca, Granada, Ubalá, Tena, El Colegio, Paime, Cota, Cabrera, Cachipay, San Juan de Rioseco, Cajicá, Guataquí, Quebradanegra, Funza, Nimaima, Cucunubá, Junín, Puerto Salgar, Fusagasugá, Guayabal de Siquima, Agua de Dios, Ricaurte,  Bituima, Guatavita, Sesquilé, Nemocón, Simijaca, Jerusalen, Facatativa, Cajicá, Nariño,  San Bernardo, Viotá, Tena, Anolaima y Mosquera.</t>
  </si>
  <si>
    <t>GR5:1-02-01-092</t>
  </si>
  <si>
    <t>092</t>
  </si>
  <si>
    <t>Implementar en los 116 municipios, la estrategia "Cundinamarca al tamaño de los Niños y Niñas" con énfasis en las zonas rurales.</t>
  </si>
  <si>
    <t>Asistencia técnica y procesos de formación en la Política publica y promoción de derechosCelebración día del Niño</t>
  </si>
  <si>
    <t>activación y coordinación de la submesa de infancia y adolescenciaAsistencia técnica  a los municipios que no cuentan con política publica de de Niños niñas y adolescentesTrabajo coordinado con la fundación Juego y Niñez El personal contratado para el desarrollo de las actividades de esta meta con vigencia del plan de desarrollo 2016-2020Foro Política Publica para la primeria infancia, Infancia y Adolescencia "Cundinamarca al tamaño de los Niños, Niñas y adolescentes, -Universo de derechosAlianza Nacional contra toda forma de Violencia Hacia niños niñas Adolescentes en el Departamento en Articulación con el ICBF</t>
  </si>
  <si>
    <t>Bajo nivel de compromiso de los funcionarios Municipales</t>
  </si>
  <si>
    <t>Asistencia Técnica - y Articulación para gestión del registro civil.</t>
  </si>
  <si>
    <t>1. Investigación de indicador de atención de niños y niñas en educación inicial que cuentan y no cuentan con registro civil e  interacción con 13 municipios (Agua de Dios, Alban, Anapoima, Anolaima, Apulo, Arbeláez, Silvania, Villeta, San Bernardo, granada, Pandi, Nocaima y Sasaima) que registran niños y niñas sin registro civil.   2. Se realizó asistencia técnica a los 39 municipios en la implementación de estrategias de crianza amorosa y prevención del castigo del maltrato físico. 3. Campaña prevención reclutamiento forzado de NNA y garantías de no repetición.Actividades enfocadas a logro de las realizaciones contemplada en el plan de implementación de la política pública “Cundinamarca al tamaño de los niños, Niñas y adolescentes” asignada a la secretaria de Desarrollo e Inclusión Social.Articulación con el ICBF en la estrategia de territorios amigos de la niñez. – Articulación con el ICBF en la ruta integral de atención – Divulgación y promoción de la estrategia brújula para realización de festivales de crianza amorosa en el marco del homenaje a la niñez en los 116 municipios. – Acompañamiento por parte de la secretaria de desarrollo e Inclusión social en el homenaje a la niñez en el Municipio de Tocancipa, Fusagasugá, Villeta, Cota, Granada, Tabio, Gacheta, Pacho, Viani, Anapoima, Puli, Sutatausa, Villagomez, Guacheta y Gachala.Participación de la simultánea el 30 abril según los lineamientos a nivel Nacional con Corporación Juego y niñez, con la estrategia jugando y criando con amor, vamos cambiando.Verificación del estado de implementación de la política publica en los municipios Albán, Mosquera y La Palma.- Realización de jornada de capacitación y divulgación de la estrategia “Crianza amorosa   juego” enfocada a la realización de festivales de crianza amorosa y juego vinculando a enlaces de familia infancia y adolescencia de 116 municipios del Departamento Asistencia técnica a funcionarios municipales de los municipios de Pacho, Medina, Tenjo y Zipaquira en relación con la implementación de la política pública de primera Infancia, infancia y Adolescencia del Departamento de Cundinamarca. Asistencia técnica a la implementación de política Pública de Infancia a los municipios de medina, Paratebueno, Guayabetal y Quetame.Acompañamiento al festival crianza amorosa   Juego Departamental, vinculando a 32 municipios: Anolaima, Arbeláez, Bojacá, Cachipay, Cáqueza, Chipaque, Choconta, Cogua, El Colegio, Fomeque; GAchancipa, Guatavita, Ubala, Nilo, Nimaima, Nocaima, Simijaca, Pasca, Quipile, Guayabetal, Sasaima, Sesquilé, Sibaté, Silvania, Subachoque, Suesca, Tibacuy, Une, Vergara, Viota, Venecia y Zipacon atendimos 1.000 niños y niñas y 32 adultos. Así mismo se resalta la celebración de tres festivales de crianza amorosa en los municipios de Viota, Apulo y Sesquile por ser los municipios más golpeados por la ola invernal atendiendo 1.000 niños y niñas de las instituciones educativas.Los festivales de crianza amorosa se celebraron en los 116 municipios, atendiendo a 100.900 niños, niñas y adolescentes y 50.800 adultos.Lanzamiento de la estrategia construyendo políticas públicas por los niños, niñas y adolescentes una alianza por Cundinamarca Región que progresa, junto con ICBF y Planeación Departamental. Se llevara asistencia técnica en política pública de primera infancia, infancia y adolescencia a los municipios priorizados. También se realizo asistencia técnica en Cáqueza y Sibaté.</t>
  </si>
  <si>
    <t>GR5:1-02-00-526</t>
  </si>
  <si>
    <t>Incrementar la cobertura bruta en transición.</t>
  </si>
  <si>
    <t>GR5:1-02-01-094</t>
  </si>
  <si>
    <t>094</t>
  </si>
  <si>
    <t>Brindar atención integral en educación inicial a 7.000 niños, de 0 a 5 años de los municipios no certificados.</t>
  </si>
  <si>
    <t>Menores de 5 años con atención integral</t>
  </si>
  <si>
    <t>Atención Integral en educación inicial.</t>
  </si>
  <si>
    <t>El proceso de atención integral en educación inicial a  menores de 5 años, se  continuó desarrollando para una cobertura total de 871 niños y niñas. Con la ejecución del proyecto se desarrollaron las siguientes actividades:    1. Acompañamiento pedagógico a los niños y niñas  mediado por las familias: el ejercicio es liderado por las maestras y acompañado por el equipo pedagógico del proyecto . 2. Diseño y desarrollo de material impreso para familias con dificultades en la conexión virtual. 3. Entrega de pieza de literatura infantil cada martes.  4.Reestructuración  y aplicación del formato de caracterización definiendo la pertinencia de la información de las familias pertenecientes a cada Unidad de Atención. 5. Socialización  del pacto de corresponsabilidad, canales de comunicación y directorio institucional de servicios. 6. Avance de la estrategia.  “De la mano con san, mi cuerpo vamos a cuidar” 7. Entrega de apoyos nutricionales, kits pedagógicos, de aseo y detalle día dulce 8. Proceso de formación de manera virtual a las docentes de primera infancia. Los temas abordados fueron: Planeación Diseño de ambientes e interacciones en el hogar. Premisas de la modalidad y la virtualidad.</t>
  </si>
  <si>
    <t>Falla en los medios de comunicación utilizados, sin afectar el resultado finalPese a realizar diversas actividades de convocatoria y ampliar los rangos e cobertura a menos a niños y niñas menores de 2 años, se evidencia la continuidad de los temores en algunos padres al contagio de COVID o falta de tiempo para ejecutar las actividades propuestas.</t>
  </si>
  <si>
    <t xml:space="preserve">Atención Integral de Primera Infancia </t>
  </si>
  <si>
    <t>En el marco del convenio suscrito con Colsubsidio para la atención a primera Infancia se brindó atención a 818 niños y niñas de los municipios no certificados del Departamento a través del desarrollo de los componentes pedagógico, familia comunidad y redes, salud alimentación y nutrición</t>
  </si>
  <si>
    <t>Atención a primera infancia</t>
  </si>
  <si>
    <t>1. Se adelantó el comité técnico con el fin de realizar la planeación de trabajo para la vigencia 2022 del convenio de preescolar integral con COLSUBSIDIO SE-CD-CASO-145-2022.2. Se adelantó el comité técnico con el fin de realizar la planeación de trabajo para la vigencia 2022 del convenio de atención a la primera infancia con COLSUBSIDIO SE-CDCASO-183-2021. 1. SE-CDCASO-183-2021: bajo el convenio de atención a la primera infancia se ha logrado atender a 905 niños y niñas. 2. SE-CD-CASO-145-2022: se están beneficiando a 538 niños y niñas de las IED de los municipios focalizados por el convenio. 1. SE-CDCASO-183-2021: bajo el convenio de atención a la primera infancia se ha logrado atender a 70 niños y niñas adicionales a los que se vienen atendiendo hasta marzo de 2022. 2. SE-CD-CASO-145-2022: se están beneficiando a 956 niños y niñas de las IED de los municipios focalizados por el convenio, adicionales a los que se vienen atendiendo hasta marzo de 2022.Se logró un incremento de 46 beneficiarios para la vigencia 2022 a través de los concvenio de atención a la primera infancia y preescolar integral en asocio con Colsubsidio, con recursos de FONNIÑEZ</t>
  </si>
  <si>
    <t xml:space="preserve"> Para el caso de preescolar integral, la matrícula de los municipios focalizados no alcanza para el cumplimiento de lo programado en la vigencia.* En primera infancia, se esta buscando la población para cumplir con el objetivo.Falta de compromiso de padres de familia de los menores que se pueden focalizar</t>
  </si>
  <si>
    <t>GR5:1-02-00-527</t>
  </si>
  <si>
    <t>Incrementar la población que participa de los juegos escolares y festivales departamentales.</t>
  </si>
  <si>
    <t>GR5:1-02-01-095</t>
  </si>
  <si>
    <t>095</t>
  </si>
  <si>
    <t>Apoyar la realización de 3 juegos escolares para niños de 6 a 11 años.</t>
  </si>
  <si>
    <t>Juegos escolares apoyados</t>
  </si>
  <si>
    <t>Se desarrolló el Festival Regional Escolar con habilidadades virtuales en los diferentes municipios del departamento. -Se logró gestionar Convenio COID-916-2020 para la ejecución del Programa de Juegos Intercolegiados en Cundinamarca, por un valor total de $656.715.448, con Aporte de Ministerio $505.165.728 y Aporte de Indeportes $151.549.720. Con la contratación de recurso humano) Articulador Departamental., Promotores Municipales y Tutores), Juzgamiento e Implementación Deportiva. -Se logró ampliar el recurso humano, para brindar más apoyo a los distintos municipios del departamento, con la contratación de 57 Promotores Municipales y 1 Articulador Departamental, llegando a 75 Municipios, con el Programa Juegos Intercolegiados: Caqueza, Chipaque, Carmen de Carupa, Cucunuba, Cajica, Chia, Choconta, Villapinzòn, Cota, Tabio, La Vega, San Francisco, Tausa, Sutatausa, Tocancipa, Zipaquirá, Pacho, El Peñón, Guaduas, Caparrapi, Fusagasugá Venecia, Simijaca, Fuquene, Gama, Ubala, Nilo, Viota, Apulo, El Colegio, Bojaca, San Antonio, Bituima, Alban, La Mesa, Tena, Arbeláez, Chaguani, El Rosal, Gachala, Gachancipa, Granada, Guayabal de Siquima, La Calera, Macheta, Pasca, Puerto Salgar, Puli, San Juan de Rioseco, Sasaima, Sibate, Subachoque, Tenjo, Tibacuy, Tocaima, Agua de Dios, Funza, Girardot, Madrid, Manta, Nemocon, Nocaima, Sopo, Guataqui, Supata, Viani, Choachi, Jerusalén, Topaipi, Ubaté, San Bernardo, Anoliama, Junin, Gacheta y Silvania.-Se presentó informe (revisión y aprobación de supervisión) y pago de los Contratistas de Juegos Intercolegiados por SECOP II, del periodo del 23 al 30 de Octubre de 53 Promotores y 1 Articulador Departamental. Faltando 4 Promotores: CPS. 626 ANDERSON FERNANDO FARFAN, CPS. 617 JOSE ALEJANDRO CANO, CPS. 610 OSCAR HUMBERTO CASTILLO Y CPS. 668 DIEGO FERNANDO SARMIENTO. -Para el año 2020 de acuerdo a las condiciones actuales de evolución de la pandemia del coronavirus COVID-19 en el país exigieron la declaratoria de emergencia sanitaria por parte del Gobierno Nacional y el Ministerio de Salud, así como la medida de aislamiento preventivo obligatorio como mecanismo para prevenir el aumento de los contagios, lo cual ha implicado que, en el marco de la emergencia sanitaria, el desarrollo del programa Juegos Intercolegiados se adapte a estas condiciones y contemple actividades en el marco de la virtualidad como de la practica individual de nuestros niños, niñas, adolescentes, jóvenes, docentes y entrenadores siempre buscando la seguridad y salud de todos los participantes así como el cumplimento de las medidas de bioseguridad.</t>
  </si>
  <si>
    <t>Se adelanto proceso contractual para el suministro de implementos y prendas de vestir orientados al cumplimiento de la meta de producto que se tiene programada para la presente vigencia. Se adelanto el proceso contractual para contratar el apoyo logístico necesario para dar cumplimiento a la meta de producto programada para la presente vigencia.</t>
  </si>
  <si>
    <t>GR5:1-02-00-528</t>
  </si>
  <si>
    <t>Mantener la cobertura bruta total del grado escolar transición a grado 11.</t>
  </si>
  <si>
    <t>GR5:1-02-01-096</t>
  </si>
  <si>
    <t>096</t>
  </si>
  <si>
    <t>Brindar a 200.000 niños, niñas y adolescentes matriculados en las IED la alimentación escolar anualmente.</t>
  </si>
  <si>
    <t>Niños, niñas y adolescentes beneficiados con alimentación escolar</t>
  </si>
  <si>
    <t>Entrega de complemento alimentario a niños niñas y adolescentes de los municipios no certificados del Departamento.</t>
  </si>
  <si>
    <t>Se ha ejecutado el programa de alimentación escolar atendiendo 202.940 niños, niñas y adolescentes del departamento de cundinamarca suministrando Ración Para preparar en Casa, que se define como: “Una canasta básica de alimentos equivalentes a un tiempo de comida al día por un mes; en este se incluyen alimentos de los grupos de cereales y harinas fortificadas, leche y productos lácteos, alimento proteico, grasas y azúcares, para que se lleven a cabo la preparación y consumo en el hogar.” Esta modalidad es implementada por la ETC con ocasión de la Emergencia Sanitaria declarada por el Ministerio de Salud y Protección Social generado por la pandemia derivada del coronavirus COVID 19. Esto respaldado en las Resoluciones 006 del 25 de marzo de 2020 y 007 del 16 de abril del 2020, expedidas por la Unidad Administrativa del Ministerio de Educación Nacional – MEN que definen el lineamiento para atender el Programa de Alimentación Escolar con ocasión de la Emergencia Sanitaria declarada por el Ministerio de Salud y Protección Social generado por la pandemia derivada del coronavirus COVID 19.</t>
  </si>
  <si>
    <t xml:space="preserve">Complemento Alimentario </t>
  </si>
  <si>
    <t xml:space="preserve">Se desarrolló el Programa de Alimentación Escolar PAE conforme los lineamientos establecidos atendiendo en promedio 198.854  niños, niñas y adolescentes de los municipios no certificados del departamento de Cundinamarca que se encuentran registrados en el SIMAT y focalizados según lo establecido en la Resolución 29452 de 2017,    con el suministró de Ración Industrializada – RI y para los casos con las excepciones contempladas en la directiva 05 de 2021 se suministró Ración Para Preparar en casa – RPC, esto de conformidad con las directrices de retorno a la presencialidad establecidas en la Resolución 777 del 2 de junio de  2021 expedida por el Ministerio de Salud y Protección. </t>
  </si>
  <si>
    <t>Errores en el cargue de la información en el SIMAT encontrándose duplicidad de información.</t>
  </si>
  <si>
    <t>Complemento alimentario</t>
  </si>
  <si>
    <t>Operación del Programa de Alimentación Escolar en los 107 municipios no certificados del departamento de Cundinamarca atendiendo a  niños, niñas y adolescentes focalizados en 2439 sedes de los municipios no certificados del departamento de Cundinamarca, es de aclarar que de estos 206,048 beneficiarios atendidos en el mes de mayo, el municipio de Cota atiende directamente a 3313, el municipio de Madrid 6,577 y el municipio de Tocancipa a 8162.</t>
  </si>
  <si>
    <t>La Ola invernal ha afectado la entrega oportuna de los alimentos en la Sedes.</t>
  </si>
  <si>
    <t>GR5:1-02-01-097</t>
  </si>
  <si>
    <t>097</t>
  </si>
  <si>
    <t>Beneficiar a 52.000 estudiantes con estrategias de transporte escolar o alojamiento durante el cuatrienio.</t>
  </si>
  <si>
    <t>Estudiantes beneficiados con transporte escolar o alojamiento</t>
  </si>
  <si>
    <t xml:space="preserve">Subsidio de transporte escolar </t>
  </si>
  <si>
    <t xml:space="preserve">Se firmaron los 99 convenios con igual número de municipios no certificados  para brindar  cobertura con la estrategia de transporte escolar  beneficiando  un total de 41.593 estudiantes de la instituciones educativas oficiales del departamento, de la misma manera se implementó cronograma de visitas de supervisión en sitio para verificar la ejecución de la estrategia de cobertura de transporte escolar, lo cual  mejora el desplazamiento de los estudiantes y permite la permanencia de estos en el sistema educativo. </t>
  </si>
  <si>
    <t xml:space="preserve"> La convocatorias para entrega de documentos ya que algunos municipios no tienen las directrices claras para avanzar en la estructuración de los convenios.</t>
  </si>
  <si>
    <t>Se recibieron los planes de accion correspondientes a la vigencia 2022 ,para la estrategia de permanencia de transporte escolar en los 103 municipios no certificados y focalizados bajo la estrategia. Se ha realizado la entrega de liquidaciones pendientes  correspondientes a la vigencia 2019 y entrega de en un 20% de las liquidaciones correspondientes a la  vigencia 2021.   Desde la diresccion de cobertura transporte escolar se visitaron los municipios de,UTICA ,TIBACUY,COTA,QUETAME,para seguimiento de la estrategia,formulacion de proyecto de regalias para para planeacion departamental , formulacion del presupuesto de la estrategia para planeacion departamental ,liquidacion de10 convenios vigencia 2019 y  27 convenios de transporte escolar vigencia 2021.Se cerraron los convenios pendientes por liquidar de la vigencia 2019,se liquidaron y se entregaron a juridica 20 convenios vigencia 2021, realizacion de capacitaciones en las cabeceras de provincia  tema transporte escolar ,se realiza la firma de los convenios para la vigencia 2022</t>
  </si>
  <si>
    <t>Demoras en el tramite de la incorporación de los recursos del SGR.</t>
  </si>
  <si>
    <t>GR5:1-02-01-098</t>
  </si>
  <si>
    <t>098</t>
  </si>
  <si>
    <t>Beneficiar a 1.400 sedes educativas con elementos para ambientes de aprendizaje o herramientas tecnológicas, priorizando las sedes rurales.</t>
  </si>
  <si>
    <t>Sedes educativas con elementos para ambientes de aprendizaje</t>
  </si>
  <si>
    <t xml:space="preserve"> Dotación para  IED a través de giro  de recursos</t>
  </si>
  <si>
    <t>Se logró la entrega de aula en las 393 sedes para la vigencia 2021, donde se entregó mobiliario de aulas administrativas (escritorios de oficina de rectoría y administrativa), mobiliario de cocina y comedor (estufas, sillas, mesas) y mobiliario de aula (pupitres de estudiantes  y docentes, bibliotecas completas para 40 usuarios, áreas de tecnología para 40 usuarios, laboratorios para 40 usuarios), entre otros elementos. Igualmente se entregaron elementos de tecnología a 168 sedes.</t>
  </si>
  <si>
    <t>Se adicionan recursos por $1.000 millones para compra de dotaciones para ambientes de aprendizaje. se solicita precontractual y cdp.</t>
  </si>
  <si>
    <t>GR5:1-02-01-099</t>
  </si>
  <si>
    <t>099</t>
  </si>
  <si>
    <t>Construir 14 colegios en el departamento.</t>
  </si>
  <si>
    <t>Colegios construidos</t>
  </si>
  <si>
    <t>Una IED Construida</t>
  </si>
  <si>
    <t>Se logró la construcción  del colegio IED NORMAL SUPERIOR - sede PRINCIPAL, municipio de  UBATÉ conformada por 62 ambientes educativos (4.409 m²), dentro de los cuales se encuentran 28 aulas, 1 biblioteca,1 aula de Bilingüismo,  1 aula de tecnología, 1 aula polivalente, 1 aula múltiple,  restaurante escolar (1comedor, 1cocina), 1 zona administrativa, 1 zona recreativa, y 25 baterías sanitarias nuevas, con lo cual, se mejoran las condiciones para la prestación del servicio educativo a 1.469 estudiantes de grado 0 al grado 11. Igualmente se continua con la ejecución de obra de tres sedes nuevas para entregar en su orden en el 2021  (Tena, Silvania y Útica) y la revisión para construcción del 1 proyecto (Bojacá) para entrega en el 2022.</t>
  </si>
  <si>
    <t>Construcción 100% del colegio IED FIDEL CANO - sede PRINCIPAL, municipio de  TENA conformada por 40 ambientes educativos (2.509 m²), dentro de los cuales se encuentran 12 aulas, 1 biblioteca,1 aula de Bilingüismo,  1 laboratorio integrado, 1 aula de tecnología, 1 aula polivalente, 1 aula múltiple,  restaurante escolar, 1 comedor, 1 cocina, 1 zona administrativa, 1 zona recreativa, y 18 baterías sanitarias nuevas, con lo cual, se mejoran las condiciones para la prestación del servicio educativo a 415 estudiantes de grado 6 al grado 11.</t>
  </si>
  <si>
    <t>En el mes de junio, se continua avanzando en la ejecución de los proyectos de construcción colegios así:  MEN - FFIE:Silvania (IED Santa Inés)= 92% (incluye obras complementarias urbanismo)Útica =  75%.Bojacá (IED Ntra Sra. de la Gracia)=  6%.ICCU:Sopó (IED Pablo VI)= 31%Ubaté (Volcán 1) = 0%</t>
  </si>
  <si>
    <t>GR5:1-02-01-100</t>
  </si>
  <si>
    <t>100</t>
  </si>
  <si>
    <t>Intervenir 400 ambientes de instalaciones escolares priorizando la infraestructura rural y las instituciones de jornada única.</t>
  </si>
  <si>
    <t>Ambientes intervenidos</t>
  </si>
  <si>
    <t>Ambientes Intervenidos</t>
  </si>
  <si>
    <t>Se ha logrado la intervención y entrega a la comunidad de   42 ambientes educativos  priorizando la infraestructura rural y las instituciones de jornada única, a través del mejoramiento de  aulas,  comedores, cocinas y baterías sanitarias con lo cual, se mejoran las condiciones de  infraestructura de las IED.</t>
  </si>
  <si>
    <t xml:space="preserve">Ambientes  Educativos intervenidos </t>
  </si>
  <si>
    <t>Se realizó la intervención de 135  ambientes educativos en conjunto con el Ministerio de Educación Nacional con el mejoramiento de baterías de baño, mejoramiento de aulas, cambio de cubiertas, cambio de pisos entre otros. ejecutaron  las obras de los convenios interadministrativos ICCU y los mejoramientos rurales del MEN para la intervención de ambientes en la infraestructura educativa del Departamento.</t>
  </si>
  <si>
    <t>Ambientes Educativos intervenidos</t>
  </si>
  <si>
    <t>Con una inversión de $800.0000.000, recursos 100% del MEN se finalizó y entregó a la comunidad educativa, la intervención de 17 AMBIENTES educativos en las IED San Carlos de Caparrapí, IED El Vino de La Vega IED Alonso Ronquillo de Medina entre comedores, baterías sanitarias, aulas, cocinas y zonas administrativas con lo cual, se mejoran las condiciones para la prestación del servicio educativo a 701 estudiantes. Igualmente con una inversión de $2.526.919.017 con recursos 100% del Departamento, mediante convenios con el ICCU se finalizó y entregó a la comunidad educativa, la intervención de 39 AMBIENTES educativos en las IED Mixto de Puerto Salgar, IED República de Francia De San Francisco, IED Tisquesusa de SUSA, IED Gonzalo Jiménez de Quesada Suesca, IED comercial de Tibacuy, IED San Lorenzo de Fomeque, IED Monseñor Agustín Gutierrez de Tibirita, IED Integrado de Pulí, IED Monseñor Alberto Reyes Fonseca de Guayabetal, con la construcción de cubiertas del polideportivo, comedores, baterías sanitarias, aulas, cocinas, zonas administrativas laboratorios, beneficiando a 2577 estudiantes. En el mes de marzo, continua el avance de los proyectos para el mejoramiento de ambientes de la infraestructura educativa así: Proyectos MEN-FFIE mejoramiento rural convocatoria 2019, Recursos gestión no incorporada = 3.Proyectos ICCU recursos propios = 70. En el mes de Abril se realizó la intervención de 9 ambientes con recursos ICCU con una inversión de $1.141.669.835 de los municipios de Albán, La Palma y Yacopí, beneficiando a 1.326 estudiantes.  Con una inversión de $128.864.298, recursos 100% del Departamento, se suscribió el contrato ICCU-068-2021, cuyo objeto es "EJECUTAR EL DIAGNOSTICO, ESTUDIOS, DISEÑOS ATENCIÓN Y PREVENCIÓN A EMERGENCIAS EN LA INFRAESTRUCTURA EDUCATIVA DEL DEPARTAMENTO DE CUNDINAMARCA", con el cual se hizo la intervención de 2 ambientes educativos correspondientes a 1 Patio central y 1 aula de clase en la INSTITUCION EDUCATIVA DEPARTAMENTAL  TÉCNICO COMERCIAL PUENTE QUETAME, sede PRINCIPAL del municipio de Quetame, con lo cual se mejoran la condiciones para la prestación del servicio educativo a 358 estudiantes (SIMAT 31-05-2022). on una inversión de $175.417.302,88, recursos 100% del Departamento, se suscribió el contrato ICCU-068-2021, cuyo objeto es "EJECUTAR EL DIAGNOSTICO, ESTUDIOS, DISEÑOS ATENCIÓN Y PREVENCIÓN A EMERGENCIAS EN LA INFRAESTRUCTURA EDUCATIVA DEL DEPARTAMENTO DE CUNDINAMARCA", con el cual se hizo la intervención de 4 ambientes educativos correspondientes a 2 aulas, 1 restaurante y 1 batería sanitaria en la INSTITUCION EDUCATIVA DEPTAL SAN RAFAEL, sede ESCUELA RURAL EL PURAY del municipio de Yacopí, con lo cual se mejoran la condiciones para la prestación del servicio educativo a 6 estudiantes (SIMAT 31-05-2022).</t>
  </si>
  <si>
    <t>La temporada invernal ha generado inconvenientes en el transporte de materiales y pos consiguiente retraso en la ejecución de los proyectos de mejoramiento a la infraestructura educativa.</t>
  </si>
  <si>
    <t>GR5:1-02-01-102</t>
  </si>
  <si>
    <t>102</t>
  </si>
  <si>
    <t>Embellecer 900 sedes educativas de los municipios no certificados.</t>
  </si>
  <si>
    <t>Sedes educativas embellecidas</t>
  </si>
  <si>
    <t>Se actualizó proceso de contratación abreviada por acuerdo Marco, donde en simulacro de cotización en la plataforma tienda virtual, se recibieron 9 propuestas de oferentes, donde la primera no cumplía especificaciones técnicas, por lo que se seleccionó la segunda con menor valor.</t>
  </si>
  <si>
    <t>GR5:1-02-01-103</t>
  </si>
  <si>
    <t>103</t>
  </si>
  <si>
    <t>Actualizar el Plan de Infraestructura Educativa Departamental.</t>
  </si>
  <si>
    <t>Plan de infraestructura actualizado</t>
  </si>
  <si>
    <t>Se planificó y estructuró el plan de trabajo para la recolección de datos e información actualizada  de la infraestructura física de las Instituciones y sedes educativas, realizando acciones como: - Elaboración de encuesta para el diligenciamiento por parte de los Directivos Docentes, con el fin de identificar  las necesidades que presenta cada una de las instituciones.- Se han realizado mesas de trabajo con los rectores de los municipios de las provincias de  Bajo Magdalena, Rionegro, Villa de San Diego de Ubaté, Sumapaz y Magdalena centro, con el fin de dar a conocer el Plan de Infraestructura vigente.  Se planificó y estructuró el plan de trabajo para la recolección de datos e información actualizada acerca de la infraestructura física de las Instituciones y sedes educativas, realizando acciones como: - Se terminaron las mesa de trabajo con los rectores.- Durante el mes de abril, se recepcionaron las encuestas adelantas   por los rectores y docentes de mas de 100 sedes.Se ajustaron y organizaron las preguntas que irán en el aplicativo en lo relacionado a la encuesta del componente técnico dirigido a los Jefes de Planeación Municipal.</t>
  </si>
  <si>
    <t>GR5:1-02-01-104</t>
  </si>
  <si>
    <t>104</t>
  </si>
  <si>
    <t>Garantizar en el 100% de las IED de los municipios no certificados la atención de la prestación del servicio educativo.</t>
  </si>
  <si>
    <t>IED con servicio educativo garantizado</t>
  </si>
  <si>
    <t>Pago de Nómina</t>
  </si>
  <si>
    <t>Se ha garantizado en el 100% de las IED de los municipios no certificados la atención de la prestación del servicio educativo, a través del pago de la nómina y  pago de arriendos.</t>
  </si>
  <si>
    <t xml:space="preserve">Prestación del servicio Educativo </t>
  </si>
  <si>
    <t>Se ha garantizado la prestación del servicio educativo en el 100% de las IED de los municipios no certificados del Departamento con  la liquidación de la nómina  del personal docente, directivo docente, administrativo y el pago del retroactivo salarial de los meses de enero a agosto a los docentes y directivos docentes   de las  instituciones Educativas Departamentales de los municipios no certificados de Cundinamarca, igualmente se logra hacer el pago de arriendos para la efectiva prestación del servicio.</t>
  </si>
  <si>
    <t>Prestación del Servicio Educativo en las 276 IED de los   municipios no certificados del Departamento</t>
  </si>
  <si>
    <t>Se garantizo la prestación del servicio educativo al 100% de las IED del Departamento mediante el pago de la nomina a docentes, directivos docentes y administrativos.</t>
  </si>
  <si>
    <t>GR5:1-02-00-529</t>
  </si>
  <si>
    <t>Reducir el índice de embarazo en adolescentes.</t>
  </si>
  <si>
    <t>GR5:1-02-01-105</t>
  </si>
  <si>
    <t>105</t>
  </si>
  <si>
    <t>Implementar en 116 municipios la Estrategia de Prevención del Embarazo adolescente y promoción de los derechos sexuales y reproductivos, con énfasis en las zonas rurales.</t>
  </si>
  <si>
    <t>Estrategia  Pienso en mi, pienso en progreso, todo tiene su tiempo" implementada</t>
  </si>
  <si>
    <t>Socialización de la estrategia de "Pienso en mi, pienso en progreso, todo tiene su tiempo" en los municipiosCelebración semana andina (semana de prevención del embarazo en adolescentes)Activación y coordinación de la submesa de infancia y adolescenciaAsistencia  técnica en promoción de los derechos sexualesEl personal contratado para el desarrollo de las actividades de esta meta con vigencia del plan de desarrollo 2016-2020Vinculacion a la estrategia Pienso en mi, pienso en progreso, todo tiene su tiempo" con la fundación de niños sordos ICAL de chía</t>
  </si>
  <si>
    <t>NTREGABLE: UNA CARTILLA DIGITAL "PIENSO EN MI, PIENSO EN PROGRESO" a la cual se accede a través de la página web de la SDIS.</t>
  </si>
  <si>
    <t xml:space="preserve">Se realizo encuesta de caraterizacion aplicada a 30 municipios, 66  talleres ludicopedagogicos en 37 municipios. Activación comite departamental de prevencion de embarazo en adolescentes.                                                                                                                          Se realizo actividad en la SEMANA ANDINA </t>
  </si>
  <si>
    <t>Asistencia técnica</t>
  </si>
  <si>
    <t>Priorización de 40 municipios con mayor índice de embarazo en adolescentes, a partir de los datos estadísticos del DANE para implementar la estrategia “pienso en mí, pienso en progreso, todo tiene su tiempo”.-  Taller de implementación  de la estrategia de prevención de embarazo con secretarios y funcionarios del área social y demás aliados estratégicos en los municipios de San Antonio de Tequendama, une, Bojaca, Ricaurte, Sesquile, Guatavita y Gachancipa Zipaquirá, La vega, Tena; Subachoque, San Francisco, Girardot y Alban. Implementación  lúdico pedagógica  de la estrategia de prevención de embarazo a 200 adolescentes de la  IED General Carlos Alban del municipio de Alban.Abril: Taller de implementación  de la estrategia de prevención de embarazo con secretarios y funcionarios del área social y demás aliados estratégicos en los municipios de  Villa pinzón, Viani, San Bernardo y Girardot.Implementación de la estrategia pienso en mi pienso en progreso, todo tiene su tiempo en 15 municipios: Arbelaez, San Juan de Rioseco Choachi, Viota, Pasca, Quipile, Granada, Fusagasugá, Tocancipa, Tena, San Antonio de Tequendama, Nocaima, San Francisco, Sesquile y Ricaurte, beneficiando a 911 adolescentes y 35 docentes.</t>
  </si>
  <si>
    <t>GR5:1-02-00-530</t>
  </si>
  <si>
    <t>Reducir los delitos sexuales contra la primera infancia, infancia y adolescencia.</t>
  </si>
  <si>
    <t>GR5:1-02-01-106</t>
  </si>
  <si>
    <t>106</t>
  </si>
  <si>
    <t>Realizar 4 estrategias de prevención de explotación sexual comercial de niños, niñas y adolescentes - ESCNNA, trata de personas y tráfico ilícito.</t>
  </si>
  <si>
    <t>Estrategias de prevención realizadas</t>
  </si>
  <si>
    <t xml:space="preserve">Se llevó a cabo la campaña: “EN CUNDINAMARCA LOS PROTEGEMOS – Cuidar de nuestros niños niñas y adolescentes es responsabilidad de todos” por medio de la cual se buscó generar conciencia de este flagelo en la comunidad. se visitaron 9 municipios: La Vega, Nimaima-(Tobia), Villeta, La Mesa, Anapoima, Girardot, Zipaquirá, Nemocon y Fusagasuga. Se llevo a cabo los días: 3, 4, 10, 11, 17, 18, 24 y 25. La metodología fue a través de vallas humanas (pop man) y entrega de volantes en los sitios más turísticos de cada municipio.
Se realizo capacitación virtual ESCNNA con la participación de 12 personas que representaron a los operadores turísticos de los municipios de La Mesa y de La Vega, Cundinamarca. 
Se realizó acompañamiento y capacitación ESCNNA de manera presencial en el municipio de Villeta a los operadores turísticos de la región, en articulación con la Alcaldía Municipal y la Policía de Turismo. Se contó con la participación de 10 personas, 9 de ellas representantes de los operadores turísticos y 1 de ellas integrante de la Policía de Turismo.
</t>
  </si>
  <si>
    <t>Estrategias</t>
  </si>
  <si>
    <t>Primera campaña por las redes sociales del Idecut para sensibilizar a los ciudadanos de la importancia de tener #ojos en todos lados, sobre la Explotación Sexual Comercial de niños, niñas y adolescentes. https://www.instagram.com/tv/CdrA1fxjrpi/?igshid=YzAyZWRlMzg=</t>
  </si>
  <si>
    <t>JÓVENES, FUERZA DEL PROGRESO</t>
  </si>
  <si>
    <t>GR5:1-02-00-531</t>
  </si>
  <si>
    <t>Aumentar la participación de deportistas en los diferentes escenarios de preparación, entrenamiento y competencia.</t>
  </si>
  <si>
    <t>GR5:1-02-02-107</t>
  </si>
  <si>
    <t>107</t>
  </si>
  <si>
    <t>Realizar 4 capacitaciones con ponentes nacionales e internacionales del deporte, la recreación y la actividad física.</t>
  </si>
  <si>
    <t>Capacitaciones realizadas</t>
  </si>
  <si>
    <t>Se han realizado 6 capacitaciones con ponentes nacionales e internacionales a través de las redes sociales de Indeportes, en diferentes temas de interés para las ligas y clubes del departamento.</t>
  </si>
  <si>
    <t>Se adelanto el proceso contractual para el apoyo logístico y suministro de elementos publicitarios, premiación, alimentación, hospedaje y transporte y demás necesarios para la realización de las actividades propias de la meta de producto programada para la presente vigencia</t>
  </si>
  <si>
    <t>GR5:1-02-02-108</t>
  </si>
  <si>
    <t>108</t>
  </si>
  <si>
    <t>Apoyar 105 eventos de las ligas deportivas existentes en el departamento.</t>
  </si>
  <si>
    <t>Apoyos realizados</t>
  </si>
  <si>
    <t>•Registro de libros (actas y afiliados):   solicitados: 0 – atendidos: 0. •Personería jurídica (otorgar e inscribir):  11Clubes: 4 - ligas: 7.•Expedición de certificaciones de existencia y representación legal:  18Clubes: 4    -   ligas: 14.•Aval escuelas deportivas (otorgar- renovar):  1Solicitadas:  2 - atendidas: 1 -  en trámite: 1.•Acompañamiento y/o asesoría asambleas de ligas: 9Físicos, disco volador, ecuestre, squash, tenis de mesa, fútbol de salón, hapkido, ciclismo, tenis.•Acompañamiento juntas directivas entes municipales: 4Soacha, Madrid, Funza, Sibaté.•Consultas y asesorías para diferentes temas relacionados con el área: 30</t>
  </si>
  <si>
    <t>Durante el año 2021, hemos invertido cerca de mil ciento sesenta millones de pesos ($1.160.000.000) para brindar apoyo a nuestros deportistas de alto rendimiento, quienes nos representan a través de las diferentes ligas y federaciones con presencia en el departamento, para garantizar su participación en eventos nacionales e internacionales. En total hemos realizado 34 apoyos distribuidos en 25 disciplinas deportivas.</t>
  </si>
  <si>
    <t>ripciones  al XX Campeonato Nacional Preinfantil y Juvenil Masculino y Femenino. Apoyo a los deportistas de la Liga de Taekwondo de Cundinamarca con el pago de Inscripciones  al  Campeonato mundial de poomsae  a realizarse en Goyang (Corea). Apoyo a los deportistas de la Liga de Patinaje de Cundinamarca con el pago de Inscripciones  al campeonato Nacional Interclubes de Patinaje Artístico, categoría mayores a realizarse en Cali. Apoyo  a los deportistas de la Liga de Judo de Cundinamarca con el pago de Inscripciones  al  Campeonato Nacional de Judo a realizarse en Popayan  (Cauca). Apoyo al deportista Alan Sebastián Molina Vivas del Club Nautico Tenjo con el pago de Inscripcion a las validas Nacionales de Motonautica del año 2022. Apoyo a los deportistas de la Liga de Taekwondo de Cundinamarca con el pago de Inscripciones  al  Campeonato Nacional G-1 puntos para Juegos Nacionales a realizarse en Sogamoso (Boyaca). Apoyo a los deportistas de la Liga de Esgrima de Cundinamarca con el pago de Inscripciones  a Campeonatos mundiales 2022 a realizarsen en Europa.</t>
  </si>
  <si>
    <t>GR5:1-02-02-109</t>
  </si>
  <si>
    <t>109</t>
  </si>
  <si>
    <t>Beneficiar 1200 deportistas a través del "Plan Estrellas" y el "Plan Incentivos", con miras a participar en los eventos del ciclo olímpico y paralímpico.</t>
  </si>
  <si>
    <t>Deportistas beneficiados</t>
  </si>
  <si>
    <t>Apoyo económico mensual a deportistas de Alto Rendimiento del sistema convencional y Paralímpico del departamento.Pago  del estímulo o beneficio económico para los atletas, entrenadores, atletas guía y asistentes incluidos en el plan estrellas de Cundinamarca 2020, durante los meses de agosto a diciembre. Se han beneficiado 250 deportistas del alto rendimiento del departamento.107 atletas convencionales y 143 atletas paralímpicos.</t>
  </si>
  <si>
    <t>Se tramitó el pago del estimulo o beneficio económico para los atletas, entrenadores, atletas guía y asistentes incluidos en el Plan Estrellas de Cundinamarca 2021 hasta el mes de julio de 2021</t>
  </si>
  <si>
    <t>Se han beneficiado en total de 145 atletas del sistema paralimpioco y 134 atletas del deporte convencional</t>
  </si>
  <si>
    <t>GR5:1-02-02-110</t>
  </si>
  <si>
    <t>110</t>
  </si>
  <si>
    <t>Realizar 3 juegos Intercolegiados en el departamento</t>
  </si>
  <si>
    <t>Juegos Intercolegiados realizados</t>
  </si>
  <si>
    <t>Se realizó la COFINANCIACIÓN CONVENIO PARA EL DESARROLLO DEL PROYECTO DE JUEGOS INTERCOLEGIADOS CON EL MINISTERIO DEL DEPORTE. Se solicitó al Ministerio realizar las Fases Departamentales de LOS JUEGOS INTERCOLEGIADOS HABILIDADES FISICAS Y TECNICAS VIRTUALES para la vigencia 2021. INSCRIPCIÓN EN PLATAFORMA NACIONALHASTA EL 19 DE NOVIEMBREA FECHA 16 NOVIEMBRE 102 MUNICIPIOS INSCRITOSA FECHA 16 NOVIEMBRE 2635 INSCRITOS$540.642.436 TOTALCONTRACION RECURSO HUMANO$241.436.988JUZGAMIENTO $191.712.772IMPLEMENTACIÒN $107.492.6767REALIZACIÓN FASES MUNICIPALESENTRE EL 20 AL 30 NOVIEMBRE DEENDE NUMERO DE INSCRITOS Y DEPORTESREALIZACIÓN FASES ZONALES Y DEPARTAMENTALESENTRE EL 3 AL 15 DICIEMBREDEPENDE NUMERO DE INSCRITOS Y DEPORTES PARTICIPAR</t>
  </si>
  <si>
    <t>Se adelanto proceso contractual para el suministro de implementos y prendas de vestir orientados al cumplimiento de la meta de producto que se tiene programada para la presente vigencia. Se adelanto el proceso contractual para contratar el apoyo logístico necesario para dar cumplimiento a la meta de producto programada para la presente vigencia. Se adelanto el proceso contractual para realizar las actividades de juzgamiento de las actividades del programa Juegos Intercolegiados Virtuales. De igual manera se destinaron los recursos económicos para suscribir el convenio interadministrativo con el Ministerio del Deporte para realizar el programa de juegos intercolegiados para la presente vigencia.</t>
  </si>
  <si>
    <t>GR5:1-02-02-111</t>
  </si>
  <si>
    <t>111</t>
  </si>
  <si>
    <t>Soportar con 600 personas el deporte, la recreación y el aprovechamiento del tiempo libre.</t>
  </si>
  <si>
    <t>Personas de soporte</t>
  </si>
  <si>
    <t>Se han contratado 151 personas para el apoyo técnico, administrativo y deportivo del Instituto, que permitan fortalecer el desarrollo de todas las actividades contempladas en el plan de desarrollo. Estas personas apoyan las áreas administrativa y financiera y área técnica.El instituto contrató el personal tecnico y profesional de apoyo a la gestión en diferentes áreas: comunicaciones, coordinación de programas, personal de apoyo a los diferentes programas, personal de infraestructura, personal de planeación, calidad, provinciales, preparadores físicos, entrenadores, metodólogos, personal médico y administrador de la casa del deportista, con el fin de garantizar la preparación, participación, acompañamiento a los deportistas.</t>
  </si>
  <si>
    <t xml:space="preserve">En el componente de alto rendimiento se ha realizado la contratación de 114 personas, con una inversión de $2.753.000.000 distribuido de la siguiente manera: 
94 entrenadores para el deporte de alto rendimiento del departamento, 18 en el sistema paralímpico y 76 en el deporte convencional.
10 profesionales del área metodológica
8 profesionales del área biomédica.
6 profesionales de apoyo administrativo y técnico.
En el componente administrativo y técnico para el desarrollo de los diferentes programas a cargo del instituto se realizó la contratación de 51 personas.
</t>
  </si>
  <si>
    <t>GR5:1-02-00-532</t>
  </si>
  <si>
    <t>Aumentar la tasa de transición a educación superior.</t>
  </si>
  <si>
    <t>GR5:1-02-02-112</t>
  </si>
  <si>
    <t>112</t>
  </si>
  <si>
    <t>Articular 240 Instituciones Educativas con el SENA y/o con Instituciones de Educaciones Superior para el fortalecimiento de las competencias pertinentes con el contexto.</t>
  </si>
  <si>
    <t>IED articuladas</t>
  </si>
  <si>
    <t>Se logró la articulación con el SENA de 161 Instituciones Educativas  beneficiando a los   grados de  10 y 11, llegando a 18.873 estudiantes de 102 Municipios no certificados del departamento. igualmente se logró realizar la transferencia de recursos para el pago de ARL de los estudiantes de estas instituciones   para los estudiantes de grado 11.</t>
  </si>
  <si>
    <t xml:space="preserve">Se logró articular 38 Instituciones Educativas  Oficiales de 103 municipios no certificados  en programas técnicos que permiten brindar doble titulación a los estudiantes de grado 10 y 11.  Igualmente Se logró dar cobertura con  Administradora de Riesgos Laborales a 6.037 estudiantes de grado 11 de 145 Instituciones Educativas Oficiales  de 60 Municipios del Departamento </t>
  </si>
  <si>
    <t>GR5:1-02-02-114</t>
  </si>
  <si>
    <t>114</t>
  </si>
  <si>
    <t>Otorgar 20.000 beneficios de acceso y permanencia para la educación superior.</t>
  </si>
  <si>
    <t>Beneficios otorgados</t>
  </si>
  <si>
    <t>Beneficios para el Acceso de Educación Superior</t>
  </si>
  <si>
    <t>Con la ejecución de los programas de Acceso y Permanencia a educación superior con los que cuenta la Secretaría de Educación, se  logró la asignación de 11.442 beneficios, con  la alianza  4x1 opción de Vida de subsidios para el pago de matrículas y del  Fondo Transformando Vidas se asignaron 602 beneficios de acceso y permanencia a educación superior,  además se logró  garantizar la continuidad de la Educación de 10840 jóvenes de estratos 1 y 2 de la Universidad de Cundinamarca mediante el  convenio número 020 de 2020 cuyo objeto es " Aunar esfuerzos entre el Departamento de Cundinamarca y la Universidad de Cundinamarca UDEC, para garantizar la permanencia y gratuidad de los estudiantes de la UDEC a la educación superior nivel pregrado por una única vez en el marco de la pandemia COVID-19 para el segundo semestre 2020 " cuyas familias fueron muy impactadas económicamente a causa de la pandemia del Covid-19 minimizando así el riesgo de  deserción.</t>
  </si>
  <si>
    <t xml:space="preserve">Con los programas de acceso y permanencia en la educación superior se ha logrado la asignación de 8764 beneficios. 604 beneficios a través del Fondo Transformando Vidas, 46 beneficios a través de la alianza 4x1 y 8114 a través del convenio 098 de 2021 de gratuidad con la Universidad de Cundinamarca. De estos beneficiarios 4558 son beneficios nuevos y 4206  que  estaban siendo atendidos de años anteriores  de mantenimiento.  </t>
  </si>
  <si>
    <t>Como resultado de  la convocatoria 2022-1 del Fondo Transformando Vidas, se logro la asignación de 65 beneficios en  créditos condonables para el Acceso a Educación Superior. Como resultado de  la convocatoria 2022-1 del Fondo Transformando Vidas, se logro la asignación de 280 subsidios de permanencia a   a Educación Superior con una inversión de $ 335.665.040. A través de la Alianza 4x1 Opción de Vida se  logro la asignación de 211 beneficios de acceso y permanencia a Educación superior como resultado de la convocatoria 2022-1 , discriminados en  128  beneficios  de  Matricula con una inversión $2.492.667.338  y 83 subsidios de Sostenimiento asignados por ICETEXComo resultado del convenio Interadministrativo No 449 de 2022 suscrito entre la Secretaría de Educación y la Universidad de Cundinamarca se logro el pago de matricula a  331 alumnos nuevos de pregrado con una Inversión de $312.761.900Como resultado de la Convocatoria 2022-1 se logro la asignación de 9 beneficios de admisión, adicional se reportan 2 beneficios de permanencia mas a los anteriormente reportados, lo anterior con una inversión de $ 3396265</t>
  </si>
  <si>
    <t>GR5:1-02-00-533</t>
  </si>
  <si>
    <t>Disminuir la proporción de adolescentes alguna vez madres o actualmente embarazadas entre los 10 y 19 años.</t>
  </si>
  <si>
    <t>GR5:1-02-02-116</t>
  </si>
  <si>
    <t>116</t>
  </si>
  <si>
    <t>Implementar en las 53 IPS públicas los Servicios Amigables para jóvenes (SSAAJ).</t>
  </si>
  <si>
    <t>IPS de la red Publica con SSAAJ implementados</t>
  </si>
  <si>
    <t>IPS de la red Publica con Servicios Amigables para jóvenes SSAAJ implementados</t>
  </si>
  <si>
    <t>Se realizo la implementación de un servicio amigable para adolescentes y jóvenes en el hospital San José del municipio de la Palma para la atención integral en salud sexual y reproductiva a adolescentes y jóvenes. Se realizaron 4 jornadas de asistencias técnicas en derechos sexuales y reproductivos con 788 participantes, adolescentes, jóvenes y adultos que integran las rutas intersectoriales.  Conformación de 26 Grupos comunitarios en los municipios de Fusagasugá, Madrid, Facatativá, La Mesa, Mosquera, Ubaté, Soacha, Zipaquirá, Arbeláez, Chía, Guaduas, Medina, Cáqueza, Girardot, Tocaima, Chocontá, Villeta, Pacho, Puerto Salgar, Caparrapí, Silvania, Sasaima, La Palma, Gacheta, Sesquilé, Viani, para el fortalecimiento de los Derechos Sexuales y Derechos Reproductivos. Asistencia técnica al profesionales de la salud de las 53 ESE, a las direcciones territoriales de los 116 municipios y los profesionales de las Empresas Administradoras de Planes de Beneficio, para el  abordaje intersectorial e integral de los casos de las gestantes en menores de 15 años y  las acciones para el inmediato restablecimiento de sus derechos, en el marco de cero tolerancias, Implementación de los Servicios Amigables para Adolescentes y Jóvenes para la atención integral de los servicios de Salud Sexual y Reproductiva en el marco de la Ruta de Promoción y Mantenimiento de la Salud y Ruta Materno Perinatal (Resolución 3280 de 2018),  implementación de la resolución 1904 de 2017, sobre garantía de derechos sexuales y reproductivos en personas con discapacidad,   actualización de Métodos de Planificación familiar, Criterios de Elegibilidad OMS, Planificación Adolescentes, Anticoncepción de Emergencia, consulta preconcepcional y reconocimiento de los derechos sexuales y derechos reproductivos.</t>
  </si>
  <si>
    <t>•Falta de búsqueda activa y canalización a los programas por parte de las EAPB a la población objeto. •Las EAPB no están contratando a las IPS de acuerdo con la ruta de atención establecida por la resolución 3280 de 2018.</t>
  </si>
  <si>
    <t>Se implemento 7 servicios amigables en las IPS de los municipios de Suesca, Guatavita, Une, Nemocón, Sopo, Carmen De Carupa, Tausa y 11 municipios para el mantenimiento de la estrategia que son Madrid, Arbeláez, Chocontá, Medina, Girardot, Ubaté, Cajicá, Cáqueza, La Mesa, Villeta, Pacho.</t>
  </si>
  <si>
    <t>Demoras administrativas</t>
  </si>
  <si>
    <t>Se adelantaron los tramites administrativos para contar con la concurrencia departamental y apalancar a las ESES en la implementacion de los servicios amigablesSe realiza apalancamiento a traves de la concurrencia departamental para la implementacion de los servicios amigables para adolescentes y jovenes  en 4 municipios de los 7 priorizados para este año: Villapinzon, Subachoque, Zipacon, La Vega</t>
  </si>
  <si>
    <t>GR5:1-02-00-534</t>
  </si>
  <si>
    <t>Implementar la política pública de juventud.</t>
  </si>
  <si>
    <t>GR5:1-02-02-117</t>
  </si>
  <si>
    <t>117</t>
  </si>
  <si>
    <t>Realizar el acompañamiento a 40 procesos bandisticos municipales con la banda Sinfónica Juvenil de Cundinamarca.</t>
  </si>
  <si>
    <t>Procesos bandisticos beneficiados a través de la banda sinfónica juvenil</t>
  </si>
  <si>
    <t>Acompañamiento técnico.</t>
  </si>
  <si>
    <t>Se brindó acompañamiento técnico a 7 procesos bandísticos ( 1.Sección o familia de las maderas agudas: bandas infantiles y juveniles 2. sección o familia de las maderas graves: bandas infantiles y juveniles 3. sección o familia de bronces agudos: bandas infantiles y juveniles 4. sección o familia de bronces graves: bandas infantiles y juveniles 5. sección o familia de percusión latina y folclórica: bandas infantiles y juveniles. 6. sección o familia de percusion sinfónica: bandas infantiles y juveniles 7. sección o familia de cuerdas frotadas) en  60 municipios, beneficiando a 1.000 integrantes de las agrupaciones bandísticas y sus 60 maestros formadores, a través de la conformación de la banda sinfónica juvenil de Cundinamarca, la cual se dio mediante Resoluciones 155 de 28 de julio 2020 y 190 del 11 de septiembre de 2020  y se dio la contratación de cuarenta (40) músicos instrumentistas, siete (7) músicos profesionales, un (1) director y demás equipo de apoyo para su funcionamiento. Igualmente, la banda acompañó algunos eventos culturales desarrollados en el departamento y en entidades donde fue invitada.</t>
  </si>
  <si>
    <t>La emergencia sanitaria afectó la programación inicial para la conformación de la banda sinfónica, ya que generó retrasos en procesos administrativos y financieros.</t>
  </si>
  <si>
    <t>Asistencia tecnica proceso de formacion</t>
  </si>
  <si>
    <t xml:space="preserve">Beneficiando a 75 municipios de 6, 5 y 4 categoría. A la fecha hemos atendido a más de 2000 personas con la Banda Sinfónica Juvenil de Cundinamarca. 35 municipios de Cundinamarca beneficiados con el director del Orfeón de Cundinamarca.   </t>
  </si>
  <si>
    <t>asistencia</t>
  </si>
  <si>
    <t>Contratación y puesta en funcionamiento de la Banda Sinfónica de Cundinamarca conformada por 47 músicos, contratación de su director musical.  1.Contratación y puesta en funcionamiento de la Banda Sinfónica de Cundinamarca conformada por 47 músicos, contratación de su director musical. Contratación del equipo de apoyo para el funcionamiento de la Banda Sinfónica de Cundinamarca: utileros, conductor, coordinador logístico, banco de partituras, compositor y arreglista.  Organización de agendas e inicio de asesorías técnicas en territorio.</t>
  </si>
  <si>
    <t>GR5:1-02-02-118</t>
  </si>
  <si>
    <t>118</t>
  </si>
  <si>
    <t>Mantener 370 instructores anualmente para el desarrollo de los espacios de deporte formativo en sus áreas rurales y urbanas.</t>
  </si>
  <si>
    <t>Instructores anuales</t>
  </si>
  <si>
    <t>Se organizaron 3 grupos de contratación de formadores y de esta manera poder adelantar todo el proceso administrativo y jurídico según el cronograma establecido por el grupo del deporte formativo y escolar cumpliendo con los plazos establecidos por cada grupo. Ya se va a cumplir el primer mes de trabajo en las Escuelas de Formación Deportiva y Recreativa.</t>
  </si>
  <si>
    <t>Con una inversión sin precedentes, superior a los cinco mil seiscientos millones de pesos ($5.600.000.000) logramos garantizar la presencia de 444 formadores en los 116 municipios del departamento, beneficiando a más de 22.000 niños y niñas cundinamarqueses a través del programa de Escuelas de Formación Deportiva.</t>
  </si>
  <si>
    <t>Se realizó la contratación de 509 formadores para atender igual número de escuelas de formación deportiva en el Departamento.</t>
  </si>
  <si>
    <t>GR5:1-02-02-119</t>
  </si>
  <si>
    <t>119</t>
  </si>
  <si>
    <t>Realizar 3 festivales deportivos departamentales de las escuelas de formación.</t>
  </si>
  <si>
    <t>Festivales deportivos realizados</t>
  </si>
  <si>
    <t xml:space="preserve">Se adelanto proceso contractual para el suministro de implementos y prendas de vestir orientados al cumplimiento de la meta de producto que se tiene programada para la presente vigencia. Se adelanto el proceso contractual para contratar el apoyo logístico necesario para dar cumplimiento a la meta de producto programada para la presente vigencia. </t>
  </si>
  <si>
    <t>GR5:1-02-02-120</t>
  </si>
  <si>
    <t>120</t>
  </si>
  <si>
    <t>Impulsar en 15 provincias del departamento espacios de arte y cultura urbana para el aprovechamiento de los espacios de ocio de los jóvenes.</t>
  </si>
  <si>
    <t>Provincias con espacios de arte y cultura urbana</t>
  </si>
  <si>
    <t>procesos de formación en Arte y Cultura</t>
  </si>
  <si>
    <t>Encuentros de arte y cultura urbano se impacto 82 municipios  de 15 provinciasCaracterización de la población beneficiada.Articulación con el sector privado para ampliar la oferta interinstitucionalEl personal profesional contratado para las actividades de esta meta se realizo con recursos del plan de desarrollo unidos podemos mas</t>
  </si>
  <si>
    <t>Poco interés por de los enlaces municipales en la replica las convocatorias</t>
  </si>
  <si>
    <t>Asistencias Tecnicas</t>
  </si>
  <si>
    <t>Asistencia técnica y promoción de espacios de arte y cultura con Cajicá, Sopó y Funza.</t>
  </si>
  <si>
    <t>Asistencia técnica con jóvenes del municipio de Cajicá  para realización de evento provincial de promoción de música y cultura Urbana.Base de datos de identificación, localización y caracterización de organizaciones y agrupaciones juveniles de arte y cultura en las provincias del Departamento. Articulación de eventos de arte y cultura con jóvenes de las provincias de Sumapaz - Tequendama y sabana Centro.Sistema de identificación, localización y caracterización de los jóvenes que han participado en actividades asociadas a la ejecución de la meta.Con base en la identificación y caracterización de organizaciones culturales y escuelas de formación cultural de las 15 provincias, se realizó mesa de trabajo con 13 provincias ( Sumapaz, Sabana Centro, Gualiva, Tenquendama, Guavio, Sabana occidente, Magdalena Centro, Bajo Magdalena, Alto Magdalena, Oriente, Rionegro, Ubate y Almeidas en las que se identificó encuentros de arte y cultura, para ser promovidos conjuntamente. Se participó en eventos en 2 provincias. Se logró realizar Acompañamiento a los espacios de arte y cultura en 6 provincias del departamento1. Sumapaz: Fusagasugá, 2.Granada y Pasca3.Sabana centro: Cajicá y Gachancipá 4.Tequendama: Anapoima5. Guavio: Guasca6. Gualivá: NimaimaDónde se involucró a la población de 14-28 años en la planeación, coordinación y ejecución de los eventos, así como desde la secretaria de desarrollo e inclusión social se realizó apoyo en gestión para hidratación, plan de medios y divulgación de los mismos.</t>
  </si>
  <si>
    <t>GR5:1-02-02-121</t>
  </si>
  <si>
    <t>121</t>
  </si>
  <si>
    <t>Crear 5 casas de integración Juvenil.</t>
  </si>
  <si>
    <t>Casas de integración juvenil creadas</t>
  </si>
  <si>
    <t>identificación de municipios que están interesados en el proyectopreparación de proyectos tipo de casas de integración juvenilSe formulo el proyecto a presentar en Planeacion NacionalEl personal profesional contratado para las actividades de esta meta se realizo con recursos del plan de desarrollo unidos podemos mas</t>
  </si>
  <si>
    <t>La no asignación de recursos .</t>
  </si>
  <si>
    <t>Entrega dotacion casa juventud municipio de Cajica</t>
  </si>
  <si>
    <t>viabilizacion del proyecto de la casa juvenil de Gachancipá. Acompañamiento y asesoria en la formulación de planos y diseños de la propuesta de casa. Visitas técnicas al municipio de San Antonio del Tequendama, Facatativá, Fusagasugá, Soacha, Gachancipa y La Calera. aprobacion proyecto gachancipa</t>
  </si>
  <si>
    <t>Se encuentran realizando los requerimiento de los municipios que se beneficiaran con la creación de las casa de juventud.Visita al inmueble (casa asignada por el municipio de Fusagasugá para la casa de integración de Jóvenes,); se verifico que el municipio atendió requerimientos de SDIS sobre accesibilidad, el municipio aporta inmueble y adecuación del mismo y el Departamento SDIS la Dotación.Se encuentran realizando los requerimiento de los municipios que se beneficiaran con la creación de las casa de juventud.</t>
  </si>
  <si>
    <t>GR5:1-02-02-122</t>
  </si>
  <si>
    <t>122</t>
  </si>
  <si>
    <t>Conformar 4 redes departamentales en comunicación popular juvenil, jóvenes rurales y jóvenes ambientales.</t>
  </si>
  <si>
    <t>Redes departamentales conformadas</t>
  </si>
  <si>
    <t>3 Redes departamentales activadas y funcionadoVinculación al proyecto de la secretaria de agricultura y la Oficina de Bienestar y protección animalEl personal profesional contratado para las actividades de esta meta se realizo con recursos del plan de desarrollo unidos podemos mas</t>
  </si>
  <si>
    <t>Falta de acceso a internet y dificultad de conectividad</t>
  </si>
  <si>
    <t>Conformacion de redes Departamentales.</t>
  </si>
  <si>
    <t xml:space="preserve">Conformación de dos redes departamentales de comunicacion juvenil 1. Red de jovenes por los derechos huamnos 2. Red juvenil de talentos emregentes 3. Fortalecimiento y acompañamiento a las redes juveniles </t>
  </si>
  <si>
    <t>Asistencia técnica a la Red Juvenil de talentos Emergentes Juveniles. Se elaboro el documento técnico  para la conformación de las redes juveniles de comunidades afro  e indígenas.Se llevó a cabo la primer fase de la concertación para la creación de la Red de comunicación con las comunidades indígenas de Cundinamarca, en el marco de sus usos y costumbres, llegando a un 30% dando cumplimiento a la meta 122, Fortalecimiento de las Redes Departamentales en Comunicación popular juvenil, del Plan de Desarrollo Cundinamarca Región que Progresa. Se realiza divulgación de las plataformas en las diferentes actividades juveniles realizadas por la Gerencia de Juventud.</t>
  </si>
  <si>
    <t>GR5:1-02-02-123</t>
  </si>
  <si>
    <t>123</t>
  </si>
  <si>
    <t>Vincular a 10.000 adolescentes o jóvenes de las provincias del departamento a la estrategia "Juntos hacemos combo- recargado" para el intercambio de vivencias y experiencias.</t>
  </si>
  <si>
    <t>Jóvenes vinculados al programa</t>
  </si>
  <si>
    <t>Intercambios de vivencias y experiencias juveniles en los eventos</t>
  </si>
  <si>
    <t>XXX jóvenes vinculados a la estrategia juntos hacemos combo recargadoIntercambios de vivencias y experiencias juveniles en los eventosReconocimiento a los jóvenes victimas del conflicto y privados de la libertadmotivación a los jóvenes para que exploren sus talentos y así orientar su proyecto de vidaEl personal profesional contratado para las actividades de esta meta se realizo con recursos del plan de desarrollo unidos podemos mas</t>
  </si>
  <si>
    <t>Limitado acceso a la conectividad</t>
  </si>
  <si>
    <t>Implemnetacion de la estrategia "Juntos hacemos combo recargado"</t>
  </si>
  <si>
    <t xml:space="preserve"> La estrategia "Juntos Hacemos Combo Recargado" se implementó en las 15 provincias del Departamento, impactando a la fecha en el año 2021 a una población de 3279 jóvenes con su núcleo familiar, comunitario y social </t>
  </si>
  <si>
    <t>Realización de mesa de trabajo con el equipo del bienestar familiar y elaboración del plan de acción de estrategias para prevención del consumo de SPA y de apoyo a los jóvenes del sistema de responsabilidad penal. Adicional se realizaron charlas de prevención del consumo de SPA y proyecto de vida a 704 jóvenes de los municipios de Alban, Pasca, Fusagasugá y Bojacá.Se articulo mesa de trabajo con la Universidad de Cundinamarca y de la Sabana para realizar las capacitaciones de prevención del consumo de SPA y proyecto de Vida.Enfocados a la prevención de consumo de Spa y construcción de proyecto de vida dirigida a jóvenes de Cundinamarca se ha realizado jornadas de prevención con la vinculación de 1208 jóvenes estudiantes y 626  jóvenes de instituciones educativas públicas y privadas en 18 municipios.  En el Mes de mayo visitamos 7 Municipios en donde se capacitó a 1208 estudiantes.</t>
  </si>
  <si>
    <t>GR5:1-02-02-124</t>
  </si>
  <si>
    <t>124</t>
  </si>
  <si>
    <t>Beneficiar 100 proyectos juveniles a través del banco de iniciativas.</t>
  </si>
  <si>
    <t>Proyectos juveniles beneficiados</t>
  </si>
  <si>
    <t>Seguimiento a las iniciativas del año 2019Socialización en los municipios del decreto que reglamenta el banco de iniciativas juvenilesEntra de beneficios a 15 iniciativas juvenilesEl personal profesional contratado para las actividades de esta meta se realizo con recursos del plan de desarrollo unidos podemos mas</t>
  </si>
  <si>
    <t xml:space="preserve">Entrega de Incentivos </t>
  </si>
  <si>
    <t>Entrega de incentivos económicos a las iniciativas beneficiadas de la convocatoria 2020. Seguimiento a Iniciativas 2020 (desembolsadas en marzo de la vigencia actual) . Formulación de Convocataria 2021. Apertura de la convocatoria del banco de iniciativas juveniles.</t>
  </si>
  <si>
    <t>Se realizó actas de liquidación de las iniciativas 202 y 2021 se tenían fecha de vencimiento el a febrero y marzo de 2022Capacitación de las 15 provincias del departamento de Cundinamarca en cuanto al banco iniciativas juveniles y preparación de la documentación para la apertura de la convocatoria el día 3 de junio de 2022.</t>
  </si>
  <si>
    <t>1263</t>
  </si>
  <si>
    <t>UNIDAD ADM.ESPECIAL DE PENSIONES DEL DEP</t>
  </si>
  <si>
    <t>EXPERIENCIA Y SABIDURÍA</t>
  </si>
  <si>
    <t>GR5:1-02-00-535</t>
  </si>
  <si>
    <t>Aumentar el número de personas vinculadas al sistema de seguridad social y BEPS.</t>
  </si>
  <si>
    <t>GR5:1-02-03-125</t>
  </si>
  <si>
    <t>125</t>
  </si>
  <si>
    <t>Asesorar a los 116 municipios del departamento en materia pensional.</t>
  </si>
  <si>
    <t>Municipios asesorados en materia pensional</t>
  </si>
  <si>
    <t>Asesoría en materia pensional</t>
  </si>
  <si>
    <t>En coordinación con el fondo de prestaciones sociales del magisterio( FOMAG –FIDUPREVISORA-  entre el 28 de mayo y 2 de junio – se efectuó acompañamiento  en el proceso de conciliación y empalme para las entidades territoriales , donde se socializo  el informe referente a la aplicación de aportes FONPET , para establecer de manera clara los saldos a favor o en contra de la entidad territorial según el resultado del cálculo actuarial vigencia 2018 a las 116 alcaldías del Departamento de Cundinamarca.Adicionalmente en el marco de la Ruta del Pensionado se asesoró a 17 hospitales municipales en lo concerniente al estado actual de su pasivo pensional y calculo actuarial de conformidad con el proyecto pasivocol del Ministerio de Hacienda y Crédito Público.Se realizaron visitas presenciales con la estrategia Ruta del Pensionado  a 12 de los 15 municipios previstos, los tres municipios restantes están programados para ser visitados en las dos primeras semanas del mes de diciembre.Municipio de Fomeque: 40 asesorías, 15 vinculaciones a BEPS 31/10/2020Municipio de San Antonio: 40 asesorías, 10 vinculaciones a BEPS 05/11/2020Municipio de Mosquera: 40 asesorías, 10 vinculaciones a BEPS 07/11/2020Municipio de El Colegio: 74 asesorías, 50 vinculaciones a BEPS 13/11/2020Municipio de La Mesa: 30 asesorías, 15 vinculaciones a BEPS 18/11/2020Municipio de Guasca: 30 asesorías, 10 vinculaciones a BEPS 19/11/2020Municipio de Quipile: 25 asesorías, 7 vinculaciones a BEPS 19/11/2020Municipio de Guayabetal: 45 asesorías, 6 vinculaciones a BEPS 20/11/2020Municipio de Pacho: 40 asesorías, 10 vinculaciones a BEPS 25/11/2020Municipio de Ubaté: 50 asesorías, 11 vinculaciones a BEPS 27/11/2020Municipio de Chocontá: 11 asesorías, 50 vinculaciones a BEPS 02/12/2020Municipio de Gachalá: 24 asesorías, 50 vinculaciones a BEPS 04/12/2020Municipio de Gachetá: 35 asesorías, 9 vinculaciones a BEPS 9/12/2020Municipio de Carmen de Carupa: 55 asesorías, 19 vinculaciones 10/12/2020Municipio de La Palma: 70 asesorías, 31 Vinculaciones a BEPS 21/12/2020</t>
  </si>
  <si>
    <t>Adaptación del servicio de asesoría a la virtualidad durante el periodo de cuarentena estricta.</t>
  </si>
  <si>
    <t>Asesoria en materia pensional</t>
  </si>
  <si>
    <t>Asesoria a comunidad general y entes territoriales de  39 municipios del departamento de Cundinamarca brindando información sobre el reconocimiento de prestaciones, programa BEPS, actualización del pasivo pensional y recursos del FONPET .</t>
  </si>
  <si>
    <t xml:space="preserve">Reducción en la cantidad de población asistente a eventos debido a la situación generada por el COVID-19 y necesidad de implementar nuevos protocolos para atención de cundinamarqueses. Restricciones y cerramientos en vias debido a manifestaciones a lo largo del pais. </t>
  </si>
  <si>
    <t>GR5:1-02-03-126</t>
  </si>
  <si>
    <t>126</t>
  </si>
  <si>
    <t>Realizar 20 eventos de capacitación de seguridad social en el club del pensionado.</t>
  </si>
  <si>
    <t>Eventos de capacitación en seguridad social</t>
  </si>
  <si>
    <t>Realizamos 5 eventos de capacitación en seguridad social a mujeres lideresas y agricultoras del departamento de Cundinamarca, solicitando el acompañamiento de otras secretarías con su oferta institucional para robustecer las jornadas con capacitaciones en temas de interes para las mujeres como lo son la felicidad, el empoderamiento femenino y el emprendimiento, y la realización de actividades de recreación activa y pasiva.</t>
  </si>
  <si>
    <t xml:space="preserve">Dificultad para realizar las convocatorias y la losgistica dando cumplimiento a los protocolos de bioseguridad </t>
  </si>
  <si>
    <t>Asesoría en materia pensional y actividades de bienestar</t>
  </si>
  <si>
    <t>Se realizaron los eventos con los cuales se impactó a 136 liderezas de los diferentes municipios del departamento de Cundinamarca. Los eventos se realizaron durante el mes de junio en el municipio de Tocaima Cundinamarca en la sede del Club del Pensionado Cundinamarques Casa Acuaries, en dónde se brindó capacitación en seguridad social con un enfoque en temas pensionales y la importancia de la vinculación al sistema de seguridad social para asegurar una vejez y envejecimiento protegida y feliz. Adicionalmente a esto las sesiones contaron con actividades de bienestar como yoga, cuidado personal (manicura, peluquería y otros) y el aprovechamiento de las actividad ofrecidas por Casa Acuaries.</t>
  </si>
  <si>
    <t>GR5:1-02-03-127</t>
  </si>
  <si>
    <t>127</t>
  </si>
  <si>
    <t>Beneficiar al 100% de los afiliados al Club del Pensionado con actividades de bienestar.</t>
  </si>
  <si>
    <t>Afiliados al Club del Pensionado beneficiados</t>
  </si>
  <si>
    <t>Bienestar y acompañamiento a los pensionados del Departamento de Cundinamarca</t>
  </si>
  <si>
    <t>Nuestros usuarios y pensionados son adultos mayores, población vulnerable al Covid 19 y la prestación del servicio de la Entidad es esencial para garantizar su mínimo vital. Desde el 20/03/2020 la entidad no suspendió términos y siguió trabajando de manera virtual también para proteger a sus colaboradores, logrando la continuidad en la prestación del servicio al ciudadano, realizando el pago anticipado de mesadas a los 7018 pensionados en marzo  para provisión de alimentos y elementos esenciales para la cuarentena.El CLUB DEL PENSIONADO siguió prestando su servicios a través de llamadas telefónicas y WhatsApp; se hacen actividades de bienestar(clases de yoga, psicología) a través de las redes sociales y educativas (utilización de la tecnología);se hace acompañamiento psicosocial y llegamos al territorio, de manera virtual, asesorando en materia pensional a la comunidad y entidades. El día 14 de diciembre se realizara el evento del día del pensionado, al cual han sido invitados todos los pensionados del fondo de pensiones de Cundinamarca, en este evento se realizaran diversas actividades de bienestar como se indica en el Contrato 87 de 2020 con el cual se realizó la ejecución financiera del 100% del presupuesto de inversión destinado a la meta.Resultados en cifras:•Atención de 4.666  llamadas recibidas.•Acompañamiento psicosocial a 4.067 pensionados. •4675 llamadas realizadas, 2849 saludos de cumpleaños. •2.535 comunicaciones vía whatsapp•Emisión de 1.023 certificados. •200 adultos mayores que no contaban con pensión de vejez, ahora son beneficiados con un auxilio vitalicio dentro del programa BEPS para gestores culturales•Radicación y trámite de más de 2.000 solicitudes. •Asesoría a las 116 alcaldías en materia pensional y seguridad social para la comunidad.•Los adultos mayores, pensionados y usuarios no han tenido que  desplazarse a la entidad, para poder realizar trámite alguno, ni incurrir en gastos. •Gracias a las capacitaciones impartidas a adultos mayores y discapacitados  tenemos contacto permanente con nuestros usuarios, de manera rápida e inmediata, pudiendo llegar a miles de ellos, sin importar el lugar en donde se encuentren, fuera o dentro del país.•Se ha acompañado psicosocialmente a nuestros usuarios, adultos mayores, altamente vulnerables, algunos de ellos en condiciones de soledad, depresión, y confinamiento total, que no contaban con el conocimiento y las habilidades para poder realizar trámites virtuales.•Hemos afianzado nuestra red de comunicaciones con los usuarios internos y externos.•A pesar de la grave crisis económica, logramos que los rendimientos del patrimonio autónomo que administra los recursos del Fondo de Pensiones de Cundinamarca, tuvieran un incremento del 6.02% gracias a las estrategias de inversión adoptadas.•Hemos logrado que más de 7000 pensionados, de los cuales 6693 son mayores de 60 años, no tuvieran que salir de sus hogares para tramitar una solicitud. • Hemos realizado 64  campañas pedagógicas acerca de la prevención del COVID 19 a adultos mayores y discapacitados, logrando prevenir de manera eficaz el contagio.</t>
  </si>
  <si>
    <t>El mayor reto fue acompañar durante ese cambio tan drástico de migración a lo virtual a nuestros pensionados, enseñándoles a utilizar herramientas como el whatsapp y el correo electrónico para poder adelantar sus trámites sin salir de casa, a su vez que se les brindaban tips de seguridad en el manejo de estas aplicaciones y se les acompañaba psicosocialmente para hacer más llevaderos los periodos de cuarentena estricta.</t>
  </si>
  <si>
    <t>Actividades de bienestar para los pensionados</t>
  </si>
  <si>
    <t xml:space="preserve">Acompañamiento psicosocial a 51 pensionados a través de zoom y llamadas telefónicas, actividades de bienestar realizadas a través de nuestras redes sociales, 12 jornadas de bienestar realizadas en el Club del Pensionado "Casa Acuaries" y celebración del día del pensionado en dónde se realizaron actividades de bienestar y un Bingo con incentivos para los pensionados. </t>
  </si>
  <si>
    <t>Actividades de bienestar</t>
  </si>
  <si>
    <t>Se han realizado actividades de bienestar para toda la comunidad de pensionados y adulto mayor cundinamarques en modalidad presencial y virtual, entre las cuales se destacan el club de ingles, club de lectura, actividades físicas guiadas, coaching, yoga, fisioterapia, intervención social, charlas de empoderamiento femenino, charlas de masculinidades positivas y charlas de felicidad.</t>
  </si>
  <si>
    <t>Baja penetración digital de la población de adulto mayor en Cundinamarca</t>
  </si>
  <si>
    <t>GR5:1-02-00-536</t>
  </si>
  <si>
    <t>Disminuir la tasa de mortalidad por enfermedades hipertensivas.</t>
  </si>
  <si>
    <t>GR5:1-02-03-128</t>
  </si>
  <si>
    <t>POLÍTICA PÚBLICA DE ENVEJECIMIENTO Y VEJEZ._x000D_
POLÍTICA PÚBLICA MUJER, EQUIDAD DE GÉNERO E IGUALDAD DE OPORTUNIDADES.</t>
  </si>
  <si>
    <t>128</t>
  </si>
  <si>
    <t>Realizar la detección temprana de hipertensión en un 14% de población entre los 20 y 69 años.</t>
  </si>
  <si>
    <t>Población con detección temprana de hipertensión</t>
  </si>
  <si>
    <t>sistema de información con la Población con detección temprana de hipertensión</t>
  </si>
  <si>
    <t>Total de poblacion Tamizada (caracterizada) para detección del riesgo cardio vascular y metabolico (hipertesnicón) 9,528   Total de población  con Riesgo  clasificado  1.079</t>
  </si>
  <si>
    <t>Inoportunidad en el envío de la  información por parte de los entes territoriales ya que no se cuenta con un Sistema de Información en la Dirección de Salud Pública</t>
  </si>
  <si>
    <t>Población con Detección Temprana de Hipertensión</t>
  </si>
  <si>
    <t>La implementación de la Estrategia “Conoce Tu riesgo, Peso saludable” permitió detectar tempranamente el Riesgo Cardiovascular (Hipertensión) en 14.124 hombres y mujeres en edades desde los 18 años, así como la promocion  de estilos de vida saludables como factores protectores generadores de una Cultura de Autocuidado, en el marco de La Ruta de Promoción y Mantenimiento de la Salud</t>
  </si>
  <si>
    <t xml:space="preserve">1. Inoportunidad en el envío de la información para monitoreo de indicadores
2. Rotación del talento humano en los Planes de intervenciones Colectivas e Instituciones de Salud </t>
  </si>
  <si>
    <t>Colgate Palmolive Kits De Higine Oral</t>
  </si>
  <si>
    <t>La implementación de la Estrategia “Conoce Tu riesgo, Peso saludable” permitió detectar tempranamente el Riesgo Cardiovascular (Hipertensión) en 7.062 hombres y mujeres en edades desde los 18 años, así como la promocion  de estilos de vida saludables como factores protectores generadores de una Cultura de Autocuidado, en el marco de La Ruta de Promoción y Mantenimiento de la Salud</t>
  </si>
  <si>
    <t>1. Inoportunidad en el envío de la información para monitoreo de indicadores2. Rotación del talento humano en los Planes de intervenciones Colectivas e Instituciones de Salud</t>
  </si>
  <si>
    <t>GR5:1-02-03-129</t>
  </si>
  <si>
    <t>129</t>
  </si>
  <si>
    <t>Realizar la detección temprana de diabetes en un 12,4% de la población entre los 20 y 69 años.</t>
  </si>
  <si>
    <t>Población con detección temprana de diabetes</t>
  </si>
  <si>
    <t>sistema de información sobre la Población con detección temprana de diabetes</t>
  </si>
  <si>
    <t>Como Fase de Alistamiento para  el Cumplimento de esta meta se adapto la Estrategia "Conoce tu riesgo peso saludable" al Departamento para tamización, clasificación y atención del Riesgo Metabólico,  la cual fué presentada y avalada satisfactoriamente por el Ministerio de Salud</t>
  </si>
  <si>
    <t>Falta la actualización del  sistema de información y  monitoreo a los indicadores de Detección Temprana de la  Diabetes</t>
  </si>
  <si>
    <t>Población con Detección Temprana de Diabetes</t>
  </si>
  <si>
    <t>Se Detecto Tempranamente  el  Riesgo Metabólico  (Diabetes), en un total de 16.478  hombres y mujeres de 18 años en adelante, cumpliendose de esta manera  la Meta programada para el año 2021</t>
  </si>
  <si>
    <t>1. Inoportunidad en el envío de la información para monitoreo de indicadores
2. Rotación del talento humano en los Planes de Intervenciones Colectivas e Instituciones de Salud</t>
  </si>
  <si>
    <t>Se Detecto Tempranamente  el  Riesgo Metabólico  (Diabetes), en un total de 7.062 hombres y mujeres de 18 años en adelante, cumpliendose de esta manera  la Meta programada para el año 2021</t>
  </si>
  <si>
    <t>1207</t>
  </si>
  <si>
    <t>BENEFICENCIA DE CUND. (702-Ordz30-2006)</t>
  </si>
  <si>
    <t>GR5:1-02-00-537</t>
  </si>
  <si>
    <t>Implementar la política pública de envejecimiento y vejez.</t>
  </si>
  <si>
    <t>GR5:1-02-03-130</t>
  </si>
  <si>
    <t>130</t>
  </si>
  <si>
    <t>Brindar protección social integral a 790 personas adultas mayores cada año en los centros de protección de la Beneficencia de Cundinamarca.</t>
  </si>
  <si>
    <t>Personas adultas mayores protegidas</t>
  </si>
  <si>
    <t>Las personas mayores protegidas por la Beneficencia reciben alojamiento, vestido, dotación personal de elementos de aseo, atención especializada en trabajo social, psicología, terapias física y ocupacional, nutrición, gerontología, enfermería, talleres productivos, recreación y ocupación del tiempo libre, servicio funerario a personas sin familia</t>
  </si>
  <si>
    <t>Protección y restablecimiento de derechos en modalidad institucionalizada a 300 mujeres y 394 hombres mayores de 60 años, víctimas de una o más violencias entre ellas, económica, física, sexual, psicológica, conflicto armado, negligencia, abandono social y familiar, desastres naturales. La meta 130 en el nuevo Plan Departamental de Desarrollo es continuación de la meta 282 del Plan de Desarrollo Unidos Podemos Más. Los recursos ejecutados para dar cumplimiento a esta meta se han comprometido desde febrero de 2020 hasta enero de 2021, a través de contratos con operadores privados que administran los centros de protección de la Beneficencia.</t>
  </si>
  <si>
    <t>insuficientes recursos financieros de la Beneficencia para cumplir con su misión institucional</t>
  </si>
  <si>
    <t>Protección integral institucionalizada donde reciben alojamiento, alimentación, vestido, dotación personal de elementos de aseo, atención especializada en trabajo social, psicología, terapias física y ocupacional, nutrición, gerontología, enfermería, talleres ocupacionales, recreación, acceso a servicios de salud y funerarios</t>
  </si>
  <si>
    <t>Se atendieron de manera integral durante la vigencia 286 mujeres y 365 hombres mayores de 60 años, víctimas de una o más violencias, quienes disfrutan de sus derechos fundamentales en 5 centros de la Beneficencia de Cundinamarca.
En el cuatrienio se han atendido 1345 adultos mayores, equivalente al 43% de avance de la meta 130</t>
  </si>
  <si>
    <t>Los recursos económicos propios de la entidad son insuficientes  y se requiere de la articulación y cofinanciación con el Departamento para cumplir a cabalidad con la inversión social en estas metas</t>
  </si>
  <si>
    <t>Los contratistas (comunidades religiosas y fundaciones) mediante convenios de Asociación aportan entre el 7,5 y 8,6% sobre el valor del contrato representados en 15  días de operación en enero de 2022 y aporte en dinero o especie como dotación, contratación recurso humano, mantenimiento y decuación física de los centros de protección que administran cada uno.</t>
  </si>
  <si>
    <t>Servicios de protección social integral a 260 mujeres y 346 hombres mayores de 60 años, víctimas de una o más violencias, quienes han recibido en 5 centros de la Beneficencia alojamiento, alimentación, dotación personal de vestido y útiles de aseo, lavandería y servicios especializados en trabajo social, psicología, psiquiatría, gerontología, nutrición, terapias física, ocupacional, respiratoria, enfermería, educación especial, educación física, recreación, cultura, deporte, desarrollo de proyectos ocupacionales, buen uso del tiempo, acceso a servicios de salud y funerarios.</t>
  </si>
  <si>
    <t>606 adultos mayores de 60 años, víctimas de una o más violencias, viviendo en un medio seguro, agradable y disfrutando de sus derechos fundamentales. Reducción del contagio de covid con respecto a 2021 del 90%, una disminución en la tasa de mortalidad del 90%, y una tasa de recuperación del 100%, como resultado de las medidas de atención y prevención adoptadas por la entidad, que incluyen protocolos de bioseguridad, medios diagnósticos, remisión oportuna a centro de atención, manejo terapéutico en los centros, intervención por parte del recurso humano calificado, la articulación con secretarías de salud, EPS s, ARL, laboratorios para toma de muestras, participación en el Comité Departamental de Covid, enseñanza y aprendizaje de las experiencias exitosas, retroalimentación continua, acompañamiento y la supervisión por parte de la entidad.</t>
  </si>
  <si>
    <t>Por ley de garantías no se han suscrito contratos con alcaldías para incrementar los ingresos de personas procedentes de los municipios ni se están recibiendo cuotas de corresponsabilidad para cofinanciar el programa</t>
  </si>
  <si>
    <t>GR5:1-02-03-131</t>
  </si>
  <si>
    <t>131</t>
  </si>
  <si>
    <t>Vincular a 12.000 personas mayores de 65 años a la estrategia "Adultos en Acción", a través de la recreación y la actividad física.</t>
  </si>
  <si>
    <t>Personas mayores de 65 años vinculadas</t>
  </si>
  <si>
    <t>Se desarrolló el reinado del adulto mayor “Programa un nuevo comienzo” donde participaron 67 municipios de Cundinamarca que contaban con grupo de 15 personas involucradas directamente en las diferentes expresiones artísticas.Mediante un Facebook live se conmemora el Día del Adulto Mayor con una recopilación de videos de algunos adultos mayores del departamento, los municipios que participaron fueron: La Vega, Gachancipá, El Peñón, Mosquera, Guachetá, Pandi, Villeta, Madrid y Ricaurte, resaltando el trabajo, liderazgo y participación en el programa nuevo comienzo, así como también participaron los referentes de adulto mayor del Ministerio del Deporte y la coordinadora departamental del adulto mayor.  Alcances: Facebook live Indeportes: 2.7 mil reproducciones  86 comentarios</t>
  </si>
  <si>
    <t>Se realizarón mesas técnicas, y se definio la participación de 30 adultos mayores por Municipio, para los encuentros provicniales intergeneracionales, esto con el fín de garantizar los protocolos de bioseguridad. Iniciamos nuetsros encuentros intergeneracionales el 18 de agosto con la provincia de Almeidas, municipio anfitrión Manta conm una participación de 235 adultos mayores. Ese mismo día realizamos el encuentro en la provincia del Guavio con Muniicpio anfitrión Guasca con una participación de 163 adultos mayores. El 19 de agosto llegamos a la provincia de Sabana Centro, municipio anfitrión Tenjo con una participación de 272 adultos mayores. El 20 de agosto llegamos a la provincia de Rionegro, municipio anfitrión Yacopí con una participación de 258 adultos mayores. El 23 de agosto llegamos a la provincia de Gualivá, municipio anfitrión San Francisco con una participación de 377 adultos mayores. El 23 de agosto llegamos a la provincia de Sabana Occidente, municipio anfitrión Facatativá con una participación de 285 adultos mayores. El 24 de agosto llegamos a la provincia de Ubaté, municipio anfitrión Guachetá con una participación de 272 adultos mayores.El 25 de agosto llegamos a la provincia del Tequendama, municipio anfitrión San Antonio con una participación de 280 adultos mayores. El 26 de agosto llegamos a la provincia de Sumapaz, municipio anfitrión Silvania con una participación de 250 adultos mayores. El 27 de agosto llegamos a la provincia de Alto Magdalena, municipio anfitrión Girardot con una participación de 227 adultos mayores. El 28 de agosto llegamos a la provincia de Magdalena Centro, municipio anfitrión San Juan de Rioseco (Cambao) con una participación de 120 adultos mayores. El 30 de agosto llegamos a la provincia de Magdalena Centro, municipio anfitrión Bituima con una participación de 271 adultos mayores.El 31 de agosto llegamos a la provincia de Oriente, municipio anfitrión Chipaque con una participación de 263 adultos mayores, y finalmente terminamos nuestro evento en la provincia de Medina, con muniicpio anfitrión Medina y una participación de 77 adultos mayores</t>
  </si>
  <si>
    <t>GR5:1-02-03-132</t>
  </si>
  <si>
    <t>132</t>
  </si>
  <si>
    <t>Beneficiar 2.500 adultos mayores con subsidio económico.</t>
  </si>
  <si>
    <t>Personas adultas beneficiados con subsidio económico</t>
  </si>
  <si>
    <t>El pago de subsidios pendientes del periodo mayo y junio  del programa de gobierno Unidos Podemos masSe elaboro el proyecto de Ordenanza para la continuidad de los subsidios de Adulto Mayor y persona con discapacidad que fue aprobada el 28 de noviembre de 2020</t>
  </si>
  <si>
    <t>Subsidio</t>
  </si>
  <si>
    <t xml:space="preserve">socialización de la ordenanza 037 de 2020, aprobacion ordenanza 054 de 2021 inicio de pagos a beneficiarios y validacion de los requisitos para los beneficarios de la meta
Caracterizaciones de los posibles nuevos beneficiarios.
Cruce de datos entre Colombia Mayor y Posibles beneficiarios de la Gobernación
Se aprobo proyecto de ordenanza 054 por parte de la Asamblea Departamental para la ejecucion de los recursos </t>
  </si>
  <si>
    <t xml:space="preserve">Cambio de clasificación </t>
  </si>
  <si>
    <t>Asignación de subsidios.</t>
  </si>
  <si>
    <t>Asignacion de subsidios a 2 beneficiarios, a partir de enero de 2022 para un total de 2481 los subsidios - Se realizó la dispersión del giro en los 116 municipios del Departamento a 2.486 personas correspondiente al bimestre enero-febrero de 2022.Se realizó el alistamiento de la base de datos para la plataforma del banco agrario correspondiente al giro del bimestre marzo-abril de 2022, se validaron novedades en 32 municipios Cogua, Tenjo, Tocancipá, Tibirita, Villapinzón, Nilo, Caparrapí, Puerto Salgar, San Francisco, Supatá, Ubalá, Gachalá, Guasca, Beltrán, Chaguaní, Paratebueno, Fomeque, Gutiérrez, Une, La Palma, Facatativa, Mosquera, Madrid, Subachoque, Zipacón, Arbeláez, Fusagasugá, San Bernardo, Apulo, Anapoima, Viotá, Guachetá, Simijaca.Reunión con los referentes de las provincias para socializar información respecto al seguimiento que se está realizando del giro enero- febrero del cual a la fecha se tiene 19 fichas de seguimiento de los siguientes municipios: Medina, Chía, Cota, Tocancipá, Sopo, Tenjo, Tabio, Gachancipá, Guaduas, Anapoima, Beltrán, Anolaima, Pandi, San Bernardo, San Juan de Rioseco, Paime, Ubalá, El Peñón, Subachoque.  5 asistencias técnicas de los municipios de: Medina, Anolaima, San Bernardo, Pandi y Guaduas y con respecto a la recepción de novedades para el pago mayo- junio, se encuentra en proceso de validación los municipios de Cota, Cucunuba y Sopo.</t>
  </si>
  <si>
    <t>GR5:1-02-03-133</t>
  </si>
  <si>
    <t>133</t>
  </si>
  <si>
    <t>Garantizar el transporte en el área rural dispersa al 100% de los beneficiarios de subsidios económicos, priorizando a los adultos mayores que reciben subsidios entregados por el departamento.</t>
  </si>
  <si>
    <t>Beneficiarios de subsidios económicos con garantía de transporte.</t>
  </si>
  <si>
    <t>Se estableció la exposición de motivos y el articulado del proyecto de ordenanza para ser aprobada por la oficina jurídica de la Gobernación, y ser presentado dentro de los primeros meses del año 2020 a la Asamblea Departamentalse definió la mitología para la asignación del subsidio para el año 2021</t>
  </si>
  <si>
    <t>Dentro del presupuesto del año 2020 nos e asignaron recursos en su debido tiempo para dar inicio a esta meta</t>
  </si>
  <si>
    <t>Se logro identificar a 1.365 personas residentes en el area rural dispersa, de los cuales 1.335 recibieron el beneficio de transporte, generando un cumplimiento del 98%</t>
  </si>
  <si>
    <t>Se apobo ordenanza 055 de 2021 Por la cual se reglamenta el otorgamiento de beneficios que garanticen el transporte a las personas beneficiarias del subsidio monetario para  persona Mayores de 60 años que residan en el sectro rural del territorio del departamento de Cundinamarca. Socialización y e inicio de recoleccion de información para el pago del beneficio. se realizo resolución para el  reconocimeinto del beneficio para cada uno de los municipios</t>
  </si>
  <si>
    <t>Asignación de Beneficio de transporte a nuevos beneficiarios .</t>
  </si>
  <si>
    <t>Se adelanto el giro del subsidio monetario a 1370 personas mayores, de igual manera se recibieron novedades y fueron aprobadas - Se realizó el giro del beneficio de transporte correspondiente al periodo enero- febrero del año 2022, beneficiando un total de 1349 personas del sector rural, llegando a un 100 de los benefiados.En el mes de abril se realizó el alistamiento de la base de datos para la plataforma del banco agrario correspondiente al giro del bimestre marzo-abril de 2022, se validaron novedades de 16 municipios (Villapinzón, Nilo, Caparrapí, Albán, San Francisco, Ubalá, Gachalá, Beltrán, Une, Gutiérrez, Fúquene, Cogua, Zipacón, Facatativa, Arbeláez y San Bernardo).Se inició el proceso de recepción de novedades para el giro correspondiente al bimestre mayo-junio, a la fecha, solo el municipio de Sopo ha presentado novedades.</t>
  </si>
  <si>
    <t>GR5:1-02-03-134</t>
  </si>
  <si>
    <t>134</t>
  </si>
  <si>
    <t>Beneficiar a 250 cuidadores o adultos mayores vulnerables con proyectos productivos.</t>
  </si>
  <si>
    <t>Personas adultos mayores o cuidadores beneficiarios de proyectos productivos</t>
  </si>
  <si>
    <t>Capacitación dirigida a los MunicipiosReglamento  de convocatoria para proyectos productivosSe realizó convocatoria, preselección y selección de los proyectos productos para adultos mayores y/o cuidadores para entrega en el año 2020Identificación y Caracterización de iniciativas de proyectos productivos en los municipios del Departamento</t>
  </si>
  <si>
    <t>El aislamiento obligatorio de las personas mayores en todo el departamento debido a la Pandemia del COVID-19Los potenciales beneficiarios no tienen claridad de sus necesidades</t>
  </si>
  <si>
    <t>contrato entrega -30 proyectos productivos</t>
  </si>
  <si>
    <t>. Se focalizaron 33 proyectos productivos. que se encuentran en proceso contractual</t>
  </si>
  <si>
    <t>Insumos.</t>
  </si>
  <si>
    <t>Se beneficiaron 80 personas con apoyo a 20 proyectos productivos - Se solicitó CDP para la adquisición de elementos para la entrega de proyectos productivos a personas mayores, proyectando beneficiar a los municipios de: San Antonio del Tequendama, Choachí, Arbeláez, Soacha, Vianí, Guayabal de Siquima, Silvania, Paratebueno, Fusagasugá, Sesquilé, Pasca, Facatativa, Guayabetal y San Juan de Rioseco.</t>
  </si>
  <si>
    <t>GR5:1-02-03-135</t>
  </si>
  <si>
    <t>135</t>
  </si>
  <si>
    <t>Cofinanciar en los 116 municipios acciones sociales de adulto mayor.</t>
  </si>
  <si>
    <t>Municipios beneficiados con estampilla adulto mayor</t>
  </si>
  <si>
    <t>$4.500.000..000 entregados a los 116 municipios del Departamento</t>
  </si>
  <si>
    <t>Liquidación convenios de estampilla 2019 (73 de 116)116 convenios firmados del año 2020 ejecutando $4.500.000.000</t>
  </si>
  <si>
    <t>La disminución del recaudo por parte de la Gobernación de CundinamarcaEn los municipios de sexta categoría el difícil acceso a los medios virtuales y la no entrega de los documentos soporte segun lo establecido en el cronograma</t>
  </si>
  <si>
    <t>La suscripcion de convenios de adicione N° 1 y N° 2</t>
  </si>
  <si>
    <t>Seguimiento a loa 116 convenios de estampilla realizados en el año 2020, se realizó proceso para adicional los recursos de excedentes financieros del año 2020 y $4.000.000.000 del año 2011</t>
  </si>
  <si>
    <t>Recursos.</t>
  </si>
  <si>
    <t>Realizado el giro de la totalidad de la estampilla de adulto mayor en los 116 municipios, se adelanta el proceso de asistencia técnica a los mismos sobre inversión de los recursos de acuerdo a la ficha del proyecto. Beneficiando así a 40.124 adultos mayores de centro día y 2.097 en centros de larga estancia. Pandi y San juan de Rios seco solicitaron modificación de ficha proyecto que fue aceptada y modificada mediante documento, adicionalmente se está brindando asistencia para el proceso de focalización y caracterización de beneficiarios para celebración de nuevo convenio a partir de junio del 2022. - En el mes de marzo se culminó la tarea de confirmación con los municipios del giro correspondiente a la segunda adición, quedando pendiente la confirmación por parte de  Zipaquirá y Chaguaní, se realizaron mesas técnicas de trabajo con los municipios de: La Calera, La Mesa, Tena, Anolaima, Fusagasugá (presencial), Tibacuy (presencial), Facatativa, Mosquera, Zipacón, Anolaima, Pacho, La Palma, El Peñón, Topaipí, Villagómez, Susa, Tausa, Carmen de Carupa, Sutatausa, Cogua (presencial), Zipaquirá (presencial), Quetame, Chipaque, Caparrapí, Guaduas, Puerto Salgar, Ubalá, Girardot, Guasca, Ubaté, Guachetá, Medina, Supatá, Beltrán, San Juan de Rioseco.se realizaron mesas técnicas virtuales con los municipios de Tibirita, Macheta, Junín, Chocontá, El Rosal, Gachalá, Granada, San Bernardo, Utica, Villeta, Topaipi, Albán, Cajicá, El Peñón, Paratebueno, La Palma, Nilo, Nimaima, Tocaima, Vergara, Arbeláez, El Colegio, Jerusalén, Quebradanegra, Anapoima, La Mesa, Subachoque y mesas técnicas presenciales con los municipios de Viotá - El Colegio - Gama Gacheta, Soacha, Sibaté, Fúquene, Ubaté, Silvania, Cota, Tabio, Tenjo, Gachancipá, Tocancipá, Sopo, Chía, Bojacá, Madrid, con el fin de hacer seguimiento a la ejecución del convenios de estampilla para el bienestar del adulto mayor. (45 municipios) en el mes de mayo se realizaron 116 requerimientos a los municipios frente a la documentación que se tenía pendiente, en relación con la ejecución de los recursos de los convenios de estampilla 2020, se hicieron 36 mesas técnicas con los municipios de: Medina, Paratebueno, Anolaima, Guaduas, San Juan de Rioseco, Beltrán, Villagómez, Yacopí, Paime, Sasaima, Villeta, La Vega, La Peña, Pandi, San Bernardo, Susa, Guachetá, Simijaca, Cucunuba, Guayabetal, Quetame, Gutiérrez, Fosca, Chipaque, Choachí, Junín, Guatavita, Nariño, Nilo, Manta, Chocontá, Tibirita, Macheta, Suesca, Villapinzón y Sesquilé,  de los cuales 26 fueron presenciales en territorio y 10 virtuales.</t>
  </si>
  <si>
    <t>GR5:1-02-03-136</t>
  </si>
  <si>
    <t>136</t>
  </si>
  <si>
    <t>Coadyuvar en la operación de los Centros Vida en las 15 provincias del departamento.</t>
  </si>
  <si>
    <t>Provincias con coadyuva para operación de centros vida.</t>
  </si>
  <si>
    <t>equipos entregados</t>
  </si>
  <si>
    <t>Identificación de los centros vida día y la población beneficiaria Diagnostico del estado actual y las necesidades de dotación de los centros vida díaEntrega de implementos necesarios para los centro de vida requeridos en época de pandemia</t>
  </si>
  <si>
    <t>Se realzo entrega para centros vida  municipios de cundinamarca</t>
  </si>
  <si>
    <t>Se realizo la entrega de dotacion para centros vida en 40 municipios: ( Macheta, Manta, Sesquile, Guataqui, Jerusalen, Nilo, Ricaute, Puerto Salgar, La Peña, Sasaima, Vergara, Gacheta, Gachala, Ubala, Beltran, Caqueza, Fomeque, Gutierrez, La Palma, Pacho, Paime, San Cayetano, Yacopi, Gachancipa, Bojaca, Zipacón, Sibate, Arbelaez, Cabrera, San Bernardo, Silvania, Cachipay, El Colegio, La mesa, Quipile, Guacheta, Simijaca, Sutatausa, Nariño, cubriendo las provincias del Gualiva, Sabana Centro, Sabana Occidente, Ubate, Sumapaz, Oriente, Rionegro, Soacha, Tequendama, Bajo Magdalena , Magdalena Centro.
Actualización por parte de los municipios sobre las necesidades de los centros vida. este contartofue adjudicado y se encuentra en ejecución</t>
  </si>
  <si>
    <t>Dotación.</t>
  </si>
  <si>
    <t>Para la operación  de los centros vida/Dia de adulto mayor en cumplimiento de la meta se entregó dotación a los municipios de Guacheta, Sutatausa, Jerusalen, Tibirita, Villapinzon, San Antonio de Tequendama, Silvania y Ubala, cubriendo las provincias de Ubate, alto magdalena, Almeidas, Tequendama, Sumapaz y Guavio, siendo de anotar se impactaron 2 provincias más (Guavio y Almeidas). - Para la operación  de los centros vida/Dia de adulto mayor en cumplimiento de la meta se entregó dotación a los municipios de Guacheta, Sutatausa, Jerusalen, Tibirita, Villapinzon, San Antonio de Tequendama, Silvania y Ubala, cubriendo las provincias de Ubate, alto magdalena, Almeidas, Tequendama, Sumapaz y Guavio, siendo de anotar se impactaron 2 provincias más (Guavio y Almeidas). - se realizaron 6 asistencias técnicas en los municipios de:  Cabrera: Se realizó asistencia técnica virtual donde se identificó la atención a 400 personas beneficiadas con la dotación entregada el 14 de diciembre de 2021. -La Palma: Se realizó asistencia técnica virtual donde se identificó la atención 122 personas beneficiadas con la dotación entregada - Pacho: Se realizó asistencia técnica presencial donde se identificó la atención a  220 personas beneficiadas con la dotación entregada - El Colegio: Se realizó asistencia técnica virtual donde se identificó la atención a 418 personas beneficiadas con la dotación entregada - Simijaca: Se realizó asistencia técnica presencial donde se identificó la atención a 360 personas beneficiadas con la dotación entregada - Macheta: Se realizó asistencia técnica virtual donde se identificó la atención a  323 personas beneficiadas con la dotación se coadyudo en la operacion de los centros de vida sensorial de las provincias de  Gualiva - Ubate -Sumapaz y Oriente.Abril: Entrega de dotacion de carpa al municipio de tibacuy En el mes de mayo se realizó seguimiento de dotación a los municipios de Gutiérrez, Sutatausa y Cachipay, se recibió registros fotográficos donde se evidencia el uso de la dotación entregada por parte de las personas mayores de los municipios de Gutiérrez y Sutatausa, se realizaron 2 asistencias técnicas de manera virtual sobre el seguimiento de dotación a los municipios de Sutatausa y Cachipay.</t>
  </si>
  <si>
    <t>GR5:1-02-03-137</t>
  </si>
  <si>
    <t>137</t>
  </si>
  <si>
    <t>Brindar asistencia emocional y psicológica a 4.000 adultos mayores.</t>
  </si>
  <si>
    <t>Adultos mayores asistidos</t>
  </si>
  <si>
    <t>Asistencia Psicosocial y emocional a 400 adultos mayores</t>
  </si>
  <si>
    <t>Conmemoración de la semana del adulto mayor: Actividades recreativas, deportivas, culturales, experiencias de vida, musicales y conferencias.Capacitaciones en temas de covid dirigidas a los centros de protección y centros vida díaTrabajo interdisciplinario con secretaria de salud en tema de red de apoyoEl personal contratado para el desarrollo de las actividades de esta meta con vigencia del plan de desarrollo 2016-2020Asistencias técnicas a través de charlas de maltrato en adulto mayorApoyo a adultos Mayores en tips para una vejez saludable</t>
  </si>
  <si>
    <t>La dificultad de los adultos mayores a los medio virtualesEl aislamiento obligatorio de los adultos mayores</t>
  </si>
  <si>
    <t>Se brindo asistencia a un total de 1.659 adultos mayores</t>
  </si>
  <si>
    <t xml:space="preserve">Se esta prestando asistencia a personas mayores en el proceso de vacunación adelantado por el Departamento. se atendieron los 1656 adultos mayores en capacitaciones sicologicas y emocionales y Se socializó la ruta de apoyo sicosocial a 58 cuidadores. </t>
  </si>
  <si>
    <t>Asistencia Técnica.</t>
  </si>
  <si>
    <t>Se brindó asistencia técnica a 4 centros de protección de larga estancia en los municipios de Facatativá, Sesquile,  Cajicá, Zipaquirá, en articulación con la secretaria de salud. - Se brindó asistencia emocional y psicológica a 200 personas mayores de los municipios de Topaipi, Funza, Alban, Caparrapi y Cajica.Se brindó asistencia emocional y psicológica a 158 personas mayores de las provincias de Bajo Magdalena, sabana centro, almeidas y Sumapaz.se brindó asistencia emocional y psicológica a 248 personas mayores en 2 provincias (Sabana Centro, Sabana Occidente), igualmente se realizó por parte del equipo psicosocial taller en prevención de violencia intrafamiliar dirigido al club del pensionado y del adulto mayor en Cundinamarca el 16 de mayo contando con la participación de 38 personas mayores.</t>
  </si>
  <si>
    <t>GR5:1-02-03-139</t>
  </si>
  <si>
    <t>POLÍTICA PÚBLICA DE ENVEJECIMIENTO Y VEJEZ.</t>
  </si>
  <si>
    <t>139</t>
  </si>
  <si>
    <t>Garantizar anualmente el pago del 100% de la nómina de pensionados y sustitutos del magisterio.</t>
  </si>
  <si>
    <t>Nómina de pensionados y sustitutos del magisterio pagada</t>
  </si>
  <si>
    <t>Se ha logrado durante la vigencia 2020  el pago de la nómina del 100% de pensionados y sustitutos del magisterio, así mismo el pago de auxilio funerario y pago de sentencias.</t>
  </si>
  <si>
    <t>Pago de Nómina de Pensionados</t>
  </si>
  <si>
    <t>Se ha realizado el pago oportuno al 100% del  personal que pertenece a la nómina de pensionados del magisterio que corresponde a  1.458 pensionados.</t>
  </si>
  <si>
    <t>Pago de nomina a pensionados</t>
  </si>
  <si>
    <t>Se logró el pago del 100% de la nomina de pensionados equivalente a 1.428 personas de la nomina de pensionados del magisteri</t>
  </si>
  <si>
    <t>GR5:1-02-03-140</t>
  </si>
  <si>
    <t>140</t>
  </si>
  <si>
    <t>Implementar en los 116 municipios los criterios de atención integral en los centros de bienestar del anciano.</t>
  </si>
  <si>
    <t>Municipios con criterios de atención integral implementados</t>
  </si>
  <si>
    <t>Elaboración y entrega de los 13 lineamientos para los centros de Bienestar del Anciano en el Departamento de acuerdo con la Ley 1276 del 2009. Asistencia técnica a los coordinadores PIC, Secretarios de Desarrollo Social, Coordinadores de Centro de protección del Anciano de los 116 municipios en la implementación de los criterios de atención para los centros de Bienestar del Anciano a 500 personas.</t>
  </si>
  <si>
    <t>•La pandemia por COVID 19 suspendió los servicios de los centros día por 8 meses.•Aislamiento obligatorio en los centros de larga estancia.•Falta de acceso a internet de la población mayor por desconocimiento en el manejo de la tecnología o por estar solos sin apoyo de cuidadores.•Falta de caracterización de personas mayores que vienen solas.</t>
  </si>
  <si>
    <t>• fortalecimiento de comités gerontológicos como instancias institucionales para la población mayor,  conformación de redes sociales de apoyo a la población mayor, estrategias de APS para cuidadores de personas mayores y cuidados paliativos, estrategias institucionales en los municipios para la no violencia contra la persona mayor.
• Se realiza  acompañamiento en la implementación de la política municipal de envejecimiento y vejez, con el objetivo de garantizar a las personas mayores el acceso a servicios y/o programas promoviendo el envejecimiento activo, articulando con las diferentes secretarias, oficinas a nivel municipal y departamental.</t>
  </si>
  <si>
    <t xml:space="preserve">Por la pandemia COVID las actividades se realizan de manera virtual, se priorizó la vacunación en población mayor,  con el único talento humano contratado, </t>
  </si>
  <si>
    <t>Se implementaron los criterios de atención para las personas mayores en los municipios de  Anapoima, Bojaca,  Cachipay, Cajicá,  Caqueza, Chocontá, El colegio, El Peñon, El Rosal, Facatativa, Gachancipa,   Gachancipa, Girardot, GuataquÍ,  Guaduas,  Jerusalen, La Mesa,  Villagomez,Viota, Yacopí, Zipaquirá</t>
  </si>
  <si>
    <t>GR5:1-02-03-141</t>
  </si>
  <si>
    <t>ODS 10 - REDUCIR LA DESIGUALDAD EN Y ENTRE LOS PAÍSES</t>
  </si>
  <si>
    <t>141</t>
  </si>
  <si>
    <t>Atender a 200 personas mayores de 18 años consumidoras de sustancias psicoactivas.</t>
  </si>
  <si>
    <t>Personas consumidoras de SPA atendidas</t>
  </si>
  <si>
    <t>No se ha iniciado con el programa de atención a personas consumidoras de sustancias psicoactivas</t>
  </si>
  <si>
    <t>Los recursos económicos propios de la entidad son insuficientes y se requiere de la articulación y cofinanciación con el Departamento para cumplir a cabalidad con la inversión social en estas metas</t>
  </si>
  <si>
    <t>GR5:1-02-00-538</t>
  </si>
  <si>
    <t>Mantener la tasa de incidencia de intoxicaciones por consumo de sustancias psicoactivas.</t>
  </si>
  <si>
    <t>GR5:1-02-03-142</t>
  </si>
  <si>
    <t>142</t>
  </si>
  <si>
    <t>Implementar en 116 municipios estrategias de prevención de sustancias psicoactivas.</t>
  </si>
  <si>
    <t>Municipios con estrategias de prevención de sustancias psicoactivas implementadas</t>
  </si>
  <si>
    <t>Se hizo el lanzamiento de la estrategia preventiva: " Mi fortaleza mi familia" el 22 de julio del 2020 donde se incluyeron los cinco municipios: Guacheta, Simijaca, Tena, Topaipi y Nocaima, en el marco de ésta estrategia se finalizó el curso de prevención el 11 de septiembre del 2020,  se sacaron los posters de divulgación de la estrategia, que ademas sirven como material educativo para ser utilizado por los otros sectores. Esta estrategia se esta desarrollando articuladamente con Educación, Desarrollo social, Gobierno, Indeportes y Cultura, como actividad del plan de acción del comité departamental de prevención y control de oferta de sustancias psicoactivas. Se ha articulado con las EAPBS las acciones de promoción y prevención del consumo de SPA, se brindó asistencia técnica a los municipios priorizados en la implementación de la estrategia  Premio Nacional a entidad comprometida con la prevención del consumo, abuso y adicción de sustancias psicoactivas otorgado al municipio de Gachancipá por el Ministerio de Salud.</t>
  </si>
  <si>
    <t>•Por la Asistencia técnica virtual y las fallas en la conectividad se dificulta la comprensión de los procesos en los municipios.</t>
  </si>
  <si>
    <t>Se logro implementar la La estrategia preventiva: " Mi fortaleza mi familia", con sius tres areas tematicas: Comunicativa, supervision control, y expresion del afecto en los municipios de Anolaima, Apulo, Cachipay, Chaguaní, Chipaque,El colegio, EL peñon, Fomeque, Guaduas, Guataqui, Guayabal de siquima, Gutierrez, La palma, La Peña, Leguazaque, Medina, Nariño, Pandi, Paratebueno, Ricaurte,  San Antonio del Tequendama, San Cayetano, Sasaima, Supata,  Tausa,Tibacuy, Tocaima, Utica, Villa Gomez, Villapinzón,  Vergara,    Venecia, Yacopi, Zipacon , Cabrera.</t>
  </si>
  <si>
    <t>Rotaciòn del talento humano encargado de coordinar o ejecutar las actividades de salud mental</t>
  </si>
  <si>
    <t>Se realizó inducción  a los  municipios del departamento de Cundinamarca en lineamientos que permiten lograr, la implementación de estrategias de prevención de consumo de Sustancias psicoactivas. Se realizó articulación y concertación con el Ministerio de Salud y Protección Social y se dictó el curso de prevención de consumo de SPA con actores de los 30 municipios priorizados para la implementación de la estrategia "Mi fortaleza, mi Familia", con el fin de desarrollar capacidades en los territorios que les permita identificar las necesidades y características poblacionales y generar acciones de prevención. Se ha realizado asistencia técnica en los municipios de Caqueza, Lenguazaque, Susa, Chipaque, Choachi, Ubaque, Gutiérrez, Fosca, Une, Cucunuba, Anapoima, La mesa, Albán, Arbeláez, Granada, La Peña, La Vega, Pasca, Quebradanegra, San Francisco, Subachoque, Supatá, Tibacuy, Útica, Venecia, Paratebueno, Medina, Guayabal de Siquima, Bituima, Chaguani, Viani, Puli, Beltrán, San Antonio del Tequendama, La Calera y Viota, San Juan de Río seco, Nemocon, Topaipi, El Peñon, Villagomez, Paime, San Cayetano, Manta.</t>
  </si>
  <si>
    <t>Alta rotación del personal a cargo de las acciones de salud pública, incluyendo SPA en los municipios. Demora en la contratación de los ejecutores de concurrencia en los municipios.</t>
  </si>
  <si>
    <t>GR5:1-02-00-539</t>
  </si>
  <si>
    <t>Reducir la tasa de mortalidad por canceres prevalentes.</t>
  </si>
  <si>
    <t>GR5:1-02-03-143</t>
  </si>
  <si>
    <t>143</t>
  </si>
  <si>
    <t>Garantizar que el 100% de las aseguradoras implementen una ruta de atención en cáncer para atender la población en riesgo.</t>
  </si>
  <si>
    <t>Aseguradoras en proceso de implementación de la ruta de cáncer</t>
  </si>
  <si>
    <t>Se cuenta con un documento técnico  sobre la ruta de atención en cáncer  para  socializarlo durante los siguientes años</t>
  </si>
  <si>
    <t>Aseguradoras en proceso de implementación de la Ruta Integral de Atención del cáncer</t>
  </si>
  <si>
    <t xml:space="preserve">Se implementaron las Fases de Alistamiento (con sus componentes: caracterización situacional, levantamiento de barreras) y el Desarrollo de Capacidades con los actores del sistema General de Salud a nivel departamental y municipal, lográndose un avance del 45% en la Implementación de las Rutas Integrales de Atención del cáncer.
POBLACION BENEFICIADA:
116 Entes Territoriales Municipales con sus IPS 
9 EAPB
1033 Hombres y mujeres capacitados </t>
  </si>
  <si>
    <t xml:space="preserve">1.Disponibilidad de tiempo por parte del Talento humano para el desarrollo de las diferentes Fases. 
2.Escasa participación por parte de algunas Direcciones del Ente Territorial Departamental para el desarrollo de las fases propuestas
3.Implementación de la Ruta de Promoción y mantenimiento de la Salud </t>
  </si>
  <si>
    <t>Se establecieron procesos de coordinacion con las  EAPBs  1. CONVIDA, 2. FAMISANAR, 3. SALUD TOTAL,  4. SANIDAD MILITAR, 5. ECOOPSOS, 6. NUEVA EPS, 7. COOSALUD, 8. COMPENSAR, 9. SANITAS , 10. SURA, 11. NUEVA EPS, 12. FAMISANAR 13. ECOOPSOS 14. FAMISANAR 15. CONIDA  dirigidos al desarrollo de la Fase de Gestión Estrategica para la Implementación de las Rutas Integrales de Atención del Cancer</t>
  </si>
  <si>
    <t>1.La no disponibilidad de tiempo por parte del Talento humano para atender solicitudes de Asistencia Técnica2.La no Implementación de la Ruta de Promoción y mantenimiento de la Salud</t>
  </si>
  <si>
    <t>1105</t>
  </si>
  <si>
    <t>SECRETARIA DE GOBIERNO</t>
  </si>
  <si>
    <t>CUNDINAMARCA SINESTEREOTIPOS</t>
  </si>
  <si>
    <t>MUJER EMPODERADA Y CON DERECHOS</t>
  </si>
  <si>
    <t>GR5:1-03-00-621</t>
  </si>
  <si>
    <t xml:space="preserve">Reducir la tasa de violencia intrafamiliar hacia mujeres a 300 casos por cada 100.000 habitantes </t>
  </si>
  <si>
    <t>GR5:1-03-01-144</t>
  </si>
  <si>
    <t>144</t>
  </si>
  <si>
    <t>Garantizar el funcionamiento de 2 casas acogida para mujeres víctimas de violencias basadas en género y sus dependientes.</t>
  </si>
  <si>
    <t>Casas de acogida en funcionamiento</t>
  </si>
  <si>
    <t>Casas de acogida en funcionamiento.</t>
  </si>
  <si>
    <t>Se garantiza el funcionamiento de 2 casas de acogida las cuales tienen como propósito garantizar a las mujeres que viven situaciones de violencia o que han vivido hechos victimizante, cuenten con un lugar para salvaguardarse temporalmente en el que les sea posible a ellas y a sus personas dependientes proteger su vida e integridad personal. Hasta la fecha han sido beneficiados 123 personas, entre ellos 40 mujeres y 73 niños, niñas y adolescentes. Adicional a ello, se ha logrado aumentar el número a 25 cupos más con relación al cuatrienio anterior de las casas de acogida, propiciando entornos de bienestar en el territorio en pro de las mujeres y fortalecimiento a la dignidad e integridad personal de las mismas. Adicional a ello, se benefician 73 niños, niñas y adolescentes hijos de estas mamás víctimas de violencia. La casa de acogida, presta servicios de alojamiento, alimentación, kit de aseo, traslado, vestuario de ser necesario, seguridad, orientación psicológica, jurídica y de trabajo social, además de disponibilidad de área de enfermería. El funcionamiento de las casas se realiza mediante el convenio de la Cruz Roja el cual se suscribió en el mes del 10 de junio de 6 meses y 20 días por lo cual el funcionamiento se garantiza hasta el 31 de diciembre de la presente vigencia (convenio 175 de 2020). Adicional a ello se brinda asistencia técnica para la ruta y servicio de la casa de acogida a 33 municipios de 10 provincias asesorando a los mismos a cómo funciona el servicio brindado.</t>
  </si>
  <si>
    <t>Si bien ha venido aumentando los cupos, no se han presentado suficientes mujeres por lo que no se ha utilizado el aumento de cupos.</t>
  </si>
  <si>
    <t xml:space="preserve">Durante los meses de enero a abril el programa casa de acogida funcionó mediante el convenio de asociación 175 del 2020, el convenio ya se encuentra firmado SGO-CDCASO-298-2021 con la cruz roja colombiana seccional Cundinamarca y Bogotá para el programa en la vigencia 2021.
En la actualidad existen dos inmuebles para el funcionamiento de las Casas de Acogida, uno de los inmuebles lo dispone la Secretaria General y el otro por parte del asociado.
Los Inmuebles están adecuados para el alojamiento de mujeres víctimas y sus dependientes, los cumplen con los requisitos mínimos de infraestructura contemplados en la resolución 595 del 2020, se remite certificación a ministerio de salud para solicitar focalización del departamento en asignación de recursos para medidas de atención en la vigencia 2021 (actividad que se desarrolla en un solo momento del año).
El programa de casa de acogida se dividen 2 infraestructuras e identificadas como: Casa Azul y Casa amarilla, en la casa azul cuenta con población distribuida así: 5 Mujeres, 6 NNA, para un total de 11 personas, dicha casa cuenta con 9 cupos disponibles. Se realiza ingreso de sistema familiar proveniente de Girardot, En la casa de acogida amarilla, la población está distribuida así: 5 Mujeres, 5 NNA, 5 Sistemas familiares, para un total de 10 personas atendidas.   25 cupos disponibles. 
Para el  31 de Octubre la casa de acogida azul cuenta con poblacion distribuida asi: 5 Mujeres, 9 NNA, 5 Sistemas familiares, para un total de 14 personas, dicha casa cuenta con 6 cupos disponibles. Se realiza ingreso de sistema familiar proveniente de La Mesa , Frente a la casa de acogida amarilla, la poblacion esta distribuida asi: 6 Mujeres, 6 NNA, 6 Sistemas familiares, para un total de 12 personas atendidas y 23 cupos disponibles.   
En el periodo al 30 de Noviembre  la casa de acogida azul cuenta con poblacion distribuida asi: 4 Mujeres, 8 NNA, 5 Sistemas familiares, para un total de 12 personas, dicha casa cuenta con 8 cupos disponibles. Se realiza egreso de sistema familiar proveniente de La Mesa, En la casa de acogida amarilla, la poblacion esta distribuida asi: 6 Mujeres, 6 NNA, 6 Sistemas familiares, para un total de 12 personas atendidas y 23 cupos disponibles, se establece que ingresa un sistema familiar compuesto por 1 mujer y 1 menor provenientes de Sibate.       
Para el cierre de vigencia 2021 las casas de acogida garantizaron el 100%  de su funcionamiento con los cupos dispobibles y los sistemas familiares a los cuales se les brindó estadía temporal y de protección a mujeres, niños y niñas menores  a su cargo, dandonles acompañamiento que permitió salvaguardar las vidas y contribuir de manera efectiva a disminuir las situaciones de riesgo que enfrentan las mujeres y cuyos casos pueden derivar en feminicidio.
                                                                                                                                       </t>
  </si>
  <si>
    <t>Atención Integral a mujeres víctimas de violencias basadas en género y sus dependientes, mediante el funcionamiento del programa Casas de Acogida</t>
  </si>
  <si>
    <t>Se suscribió convenio con la Cruz Roja Colombiana con el fin de garantizar la operación de las dos casas de acogida, las cuales se encuentran en funcionamiento y en las que se brinda protección y atención inmediata a 27 mujeres y sus núcleos familiares con alto riesgo feminicida. Adultos atendidos: 11; NNA: atendidos: 13; Sistemas familiares: 11; Total, población atendida: 24</t>
  </si>
  <si>
    <t>Los municipios no activan la ruta en los tiempos esperados, por lo que algunos casos no logran ingresar al programa</t>
  </si>
  <si>
    <t>1130</t>
  </si>
  <si>
    <t>SECRETARIA DE LA MUJER Y EQUIDAD DE GENE</t>
  </si>
  <si>
    <t>GR5:1-03-00-626</t>
  </si>
  <si>
    <t>Disminuir la tasa de presuntos delitos sexuales hacia mujeres.</t>
  </si>
  <si>
    <t>GR5:1-03-01-145</t>
  </si>
  <si>
    <t>145</t>
  </si>
  <si>
    <t>Intervenir a través de mejoramiento y dotación 13 casas sociales de la mujer de empoderamiento y emprendimiento.</t>
  </si>
  <si>
    <t>Casas intervenidas</t>
  </si>
  <si>
    <t>ELEMENTOS DE APOYO PARA EL FORTALECIMIENTO DE LAS CASAS SOCIALES DE ESTOS MUNICPIOS BENEFICIADOSS</t>
  </si>
  <si>
    <t>CASAS SOCIALES ADECUADAS EN EL DEPARTAMENTO DE LAS CUALES SE BENEFICIARON LOS MUNICIPIOS DE ZIPAQUIRA, SAN FRANCISCO, TOCANCIPA, SIBATE</t>
  </si>
  <si>
    <t>FALTA DE APOYO MUNICIPAL PARA EL MEJORAMIENTO DE CASAS SOCIALES</t>
  </si>
  <si>
    <t>Dotación de materiales e insumos para el funcionamiento de los programas desarrollados en las Casas Sociales de los municipios.</t>
  </si>
  <si>
    <t>Entrega de dotación a las casas sociales de los municipios: Tena, San Juan de Rioseco, El Colegio, Facatativá y El Rosal. Municipios de Soacha, Cota y Tocaima efectuan entrega de dotacion en el mes de enero de 2022.</t>
  </si>
  <si>
    <t>na</t>
  </si>
  <si>
    <t>GR5:1-03-00-540</t>
  </si>
  <si>
    <t>Disminuir los casos de violencia contra la mujer.</t>
  </si>
  <si>
    <t>GR5:1-03-01-146</t>
  </si>
  <si>
    <t>146</t>
  </si>
  <si>
    <t>Realizar un evento anual para reconocer a las mujeres líderes en el sector deporte, recreación y actividad física.</t>
  </si>
  <si>
    <t>Eventos realizados anualmente</t>
  </si>
  <si>
    <t>GR5:1-03-01-147</t>
  </si>
  <si>
    <t>147</t>
  </si>
  <si>
    <t>Cofinanciar 50 carreras atléticas de la mujer para fomentar el deporte, la recreación y la actividad física.</t>
  </si>
  <si>
    <t>Carreras atléticas realizadas</t>
  </si>
  <si>
    <t xml:space="preserve">Se firmo contrato interadministrativo con el Municipio de Sopó, por un valor de $10.000.000 para desarrollar la carrera de la mujer durante el mes de julio. Durante el mes de noviembre se suscribieron los siguientes contratos interadministrativos:
 Zipaquirá por un valor de $20.000.000, para la realización de la carrera atlética de la mujer.
Fusagasugá por un valor de $24.000.000, para la realización de la carrera atlética de la mujer.
San Juan de Rioseco por un valor de $10.000.000, para la realización de la carrera atlética de la mujer.
Adicional a los convenios suscritos anteriormente, se ha brindado la cofinanciación a través de la entrega de camisetas, gorras y diferentes implementos deportivos a los municipios de Guaduas inspección La Paz, Guaduas centro, Cachipay, San Antonio del Tequendama, Apulo, Nemocón, y Guasca.
</t>
  </si>
  <si>
    <t>Se realizó el apoyo en 5 municipios y una carrera que se realizó en la Gobernación en el Marco del desafio 2022</t>
  </si>
  <si>
    <t>GR5:1-03-01-148</t>
  </si>
  <si>
    <t>148</t>
  </si>
  <si>
    <t>Actualizar la Política pública departamental de Mujer y equidad genero e igualdad de oportunidades.</t>
  </si>
  <si>
    <t>Política actualizada</t>
  </si>
  <si>
    <t>Avance de la primera fase cumplimento al 100%, y los 116 municipios recibieron información de los lineamientos de la PPMEGIO.Adicionalmente se ha logrado articulación permanente con la Direccion de Politica Pública del Departamento de Cundinamarca con el fin de tener el primer borrador de la Ordenanza para la presentación a la Señora Secretaria de la Mujer y Equidad de Genero para su aprobación</t>
  </si>
  <si>
    <t>Falta de integralidad con las Direcciones del Goberno Nacional, con el fin de lograr una mayor interacción de las politicas a nivel Nacional.</t>
  </si>
  <si>
    <t>Entrega de los componentes: Diagnóstico de los enfoques de la Política, Mapeo del sistema de actores y analisis de la información primaria recolectada.</t>
  </si>
  <si>
    <t>Ejecucion primera etapa de convenio UdeC para actualización de la Politica Pública.</t>
  </si>
  <si>
    <t>GR5:1-03-01-149</t>
  </si>
  <si>
    <t>149</t>
  </si>
  <si>
    <t>Crear el observatorio de mujer y equidad de género.</t>
  </si>
  <si>
    <t>Observatorio creado</t>
  </si>
  <si>
    <t>Definición de la Lineas e indicadores a Investigar desde el Observatorio de la Mujer. se logrado que las Entidades del Departamento tengan funcionalidad para la creación del Observatorio de la Mujer.</t>
  </si>
  <si>
    <t>Entrega de los documentos técnicos requeridos para el funcionamiento del OmeG</t>
  </si>
  <si>
    <t>Ejecución convenio UdeC para la estructuración de los documentos requeridos para el OmeG</t>
  </si>
  <si>
    <t>GR5:1-03-01-150</t>
  </si>
  <si>
    <t>150</t>
  </si>
  <si>
    <t>Potencializar 30 organizaciones de mujer y género existentes en el departamento.</t>
  </si>
  <si>
    <t>Organizaciones de mujeres y genero potencializadas</t>
  </si>
  <si>
    <t>TABLETA-CARTILLAS Y CAPACITACIONES</t>
  </si>
  <si>
    <t>PARA DAR CUMPLIMIENTO A LA META 150, ORGANIZACIONES SOCIALES SE HIZO FORTALECIMIENTO Y CAPACITACIÓN CON LA ENTREGARON MATERIAL TECNOLÓGICO Y DIDÁCTICO CON EL FIN DE DAR HERRAMIENTAS PARA LA PROTECCION DE LOS DERECHOS HUMANOS DE LAS MUJERES</t>
  </si>
  <si>
    <t>LA FALTA DE INFORMACION DE ORGANIZACIONES SOCIALES LAS CUALES NO ESTAN DEBIDAMENTE ACTULIAZADA</t>
  </si>
  <si>
    <t>entrega de apoyos economicos a las organizaciones sociales.</t>
  </si>
  <si>
    <t>Ddesarrollo del primer concurso para el fortalecimiento de organizaciones sociales.</t>
  </si>
  <si>
    <t>GR5:1-03-01-151</t>
  </si>
  <si>
    <t>151</t>
  </si>
  <si>
    <t>Promover la operación de las 117 instancias de participación de la mujer en el departamento.</t>
  </si>
  <si>
    <t>Instancias de participación de la mujer promovidas</t>
  </si>
  <si>
    <t>APOYO PROFESIONAL Y TECNICO</t>
  </si>
  <si>
    <t>SE ESTA CUMPLIMIENDO CON LO PROGRAMADO PARA ESTA VIGENCIA, LAS ENTIDADES TERRITORIALES DEL DEPARTAMENTO DE CUNDINAMARCA HAN LOGRADO LA INTERACCIÓN CON LA GERENCIA DE ASISTENCIA TECNICA PARA LOGRAR QUE ESTA META FLUYA SOLA.</t>
  </si>
  <si>
    <t>POCO CONOCIMIENTO DE LAS ENTIDADES TERRITORIALES PARA CONOCER LA FUNCIONALIDAD DE LOS CONCEJOS CONSULTIVOS DE LA MUJER EN DEPARTAMENTO DE CUNDINAMARCA</t>
  </si>
  <si>
    <t>Asistencia técnica Y elección y posesión del Consejo Consultivo Departamental de Mujeres</t>
  </si>
  <si>
    <t>Se adelantan asistencias técnicas a diferentes municipios con el personal adscrito a la secretaría. Elecciones del Consejo consultivo Departamental realizadas en el mes de Noviembre.</t>
  </si>
  <si>
    <t>GR5:1-03-01-152</t>
  </si>
  <si>
    <t>152</t>
  </si>
  <si>
    <t>Implementar en los 116 municipios una estrategia de garantía de derechos de la mujer.</t>
  </si>
  <si>
    <t>Municipios con estrategia de garantía de derechos de la mujer implementada</t>
  </si>
  <si>
    <t>ANUAR ESFUERZOS PARA EL BENEFICIO DE LAS DERECHOS DE LAS MUJERES EN CUNDINAMARCA</t>
  </si>
  <si>
    <t>Articulación de una Estrategia de Comunicaciones con el Nivel Central y los 116 Municipios, con el fin del cumplimento de la políticas públicas dentro de los procesos de emprendimiento y empoderamiento de las mujeres dentro del PLAN DE GOBIERNO CUNDINAMARCA REGIÓN QUE PROGRESA, impulsando los nueve derechos de las mujeres en departamento de Cundinamarca.</t>
  </si>
  <si>
    <t>Las dificultades, de este proceso no fueron de grandes procesos ya que ha contado con el apoyo de los consejos consultivos y de las polticas públicas implementadas por la secreraria</t>
  </si>
  <si>
    <t>Capacitaciones a través de la "Escuela de Liderazgo" y otros programas en siferentes provincias del departamento e implementación de la "Ruta M" en la provincia del Sumapaz"</t>
  </si>
  <si>
    <t>Desarrollo de en todo el departamento en el marco de la Escuela de Liderazgo 6818 beneficiarios a la fecha. Ruta M implementada en provincia Sumapaz.  Actividad recreodportiva para la implementación de la estrategia de derechos en 2 provincias.</t>
  </si>
  <si>
    <t>CORPORACIÓN UNIFICADA NACIONAL DE EDUCACIÓN SUPERIOR</t>
  </si>
  <si>
    <t>Activación de la Ruta para la garantía de derechos.</t>
  </si>
  <si>
    <t>Implementación de la Ruta M en 4 provincias del departamento, articulando instancias y autoridades para la promoción de la garantía de derechos de las mujeres en 34 municipios.</t>
  </si>
  <si>
    <t>CUNDINAMARCA DIVERSA</t>
  </si>
  <si>
    <t>GR5:1-03-00-541</t>
  </si>
  <si>
    <t>Alcanzar el 100% de la población LGBTIQ+ beneficiada con estrategias que dignifiquen su identidad.</t>
  </si>
  <si>
    <t>GR5:1-03-02-153</t>
  </si>
  <si>
    <t>153</t>
  </si>
  <si>
    <t>Implementar un proyecto de presupuesto participativo para la comunidad LGTBIQ+.</t>
  </si>
  <si>
    <t>Proyecto de presupuesto participativo para la comunidad LDTBIQ+ implementado</t>
  </si>
  <si>
    <t>Creación de mesas en diferentes municipios para construcción del proyectoDefinición del uso de los recursos a invertir durante los próximos tres años</t>
  </si>
  <si>
    <t>Escasa participación de lideres LGBTI</t>
  </si>
  <si>
    <t>Participación del sector social LGBTI en el segundo encuentro de proyecto participativo  donde se detrmino los proyectos para votación y ejecución  en el periodo de gobierno - se realizo la seleccion de los proyectos casa refugio y atencion a personas de LGTBI</t>
  </si>
  <si>
    <t>Asistencia técnica - Proceso precontractual en curso.</t>
  </si>
  <si>
    <t>Definición de proyecto de presupuesto participativo concertado con la comunidad en los componentes: atención integral; atención pacientes terminales de VIH; formación académica para el trabajo. Avance en el 80% de la etapa precontractual, con el objeto de brindar atención integral a personas víctimas de agresión o maltrato, mediante 10 cupos en casa de refugio por periodos entre dos y veinte días de estancia en el componente atención integral. Encuentro con  la comunidad LGTBI para ajuste en el alcance del proyecto en el componente de atención pacientes terminales de VIH, para sustituirlo por definición de un proyecto productivo. Mesa de trabajo con la universidad UNIMINUTO para explorar la posibilidad de celebrar alianza con el fin de beneficiar comunidad LGBTI en programas educativos.Abril: Se avanzó en la solicitud de ofertas de estudio de mercado por medio de la plataforma SECOP, adicionalmente se ha realizado solicitudes de cotizaciones a 4 entes externos de la gobernación para avanzar en la implementación del proyecto de presupuesto participativo.Encuentro con  la comunidad LGTBI para ajuste en el alcance del proyecto en el componente de atención pacientes terminales de VIH, para sustituirlo por definición de un proyecto productivo. Se solicitó el aval a la unidad de contratación para la validación, adjudicación y posterior ejecución del proyecto de presupuesto participación para la comunidad LGTBIQ .Con las observaciones realizadas por la unidad de contratación, se requiere hacer ajustes pertinentes, para continuar con el proyecto de presupuesto participativo.</t>
  </si>
  <si>
    <t>GR5:1-03-02-154</t>
  </si>
  <si>
    <t>154</t>
  </si>
  <si>
    <t>Implementar una estrategia para la vinculación laboral de la población LGTBIQ+.</t>
  </si>
  <si>
    <t>Estrategia para la vinculación laboral de la población LGTBIQ+ implementada</t>
  </si>
  <si>
    <t>Vinculación de la Gobernación de Cundinamarca a la estrategia laboral de la comunidad LGBTI del Min Interior; con dos cupos laborales con el sector privadoarticulación con el SENA para formación y cualificación del Sector SocialArticulación con la agencia de empleo del Sena en temas de LGBTICapacitación en normatividad LGBTI a los 116 Municipios y personerías.Documento borrador de la estrategia de vinculación Laboral que implementara la Gobernación de Cundinamarca</t>
  </si>
  <si>
    <t>Poca acogida del sector privado</t>
  </si>
  <si>
    <t>Estregia de Vinculacion laboral.</t>
  </si>
  <si>
    <t>1. Se realizó la convocatoria para la  socialización de la oferta laboral en articulación con  la caja de compensación familiar Compensar para  los grupos étnicos y comunidad LGBTi, para los 116 municipios del departamento.  donde se han contratado 5 personas de la comunidad LGBTI. Se gestionó con el director de planeación distrital Dr. Marcial el 31 de marzo solicitud para proceso educativo de la comunidad y el proceso de caraterización de organizaciones sociales LGBTI. 3. Con el Alcalde de Tocancipa y su  Director de Planeación para revisar ofertas laborfales de las empresas del sector. 4. Socialización de oferta educativa institucional con el Sena y Secretaria de Educacion Departamental para programas de educacion superior.</t>
  </si>
  <si>
    <t>Se avanza en la estructuración de un proceso eficaz para el diseño y gestión del sistema de inclusión en ofertas laborales. Adicionalmente se trabaja en el uso de la plataforma de empleabilidad de entidades como Colsubsidio y Compensar. 2. Actualización de la base de  datos de enlaces municipales  LGBTI, con miras a  realizar las actividades de socialización de convocatorias y requisitos para las mismas.- Planeacion para la implementación de estrategia para la vinculación laboral de población LGTBIQ  en articulación con el ICBF y Distrito en los municipios de Cajica y Tocancipa-Primer FORO CUNDINAMARCA SIN ESTEREOTIPOS contó con 173  participantes de 65 municipios (Alban, Anolaima, Cachipay, Chía, Choachí, Chocontá, Cota, El Colegio, Facatativá, Fomeque, Funza, Fusagasugá, Gachalá, Gacheta, Girardot, Guachetá, Guasca, Guayabetal de Siquima, La Calera, La Peña, La Vega, Madrid, Madrid, Manta, Mesitas, Medina, Mosquera, Nilo, Nimaima, Nocaima, Pacho, Quebrada negra, Quetame, Ricaurte, San Bernardo, San Francisco, Sasaima, Sesquilé, Sibaté, Silvania, Soacha, Subachoque, Supatá, Susa, Tocancipá, Ubalá, Vergara, Villa Gómez, Villa pinzón, Villeta, Yacopí, Zipacón, Zipaquirá.Se estableció agenda de trabajo con la Agencia de Empleo de Cundinamarca para la apertura de cupos y la sensibilización de las empresas entorno a la implementación de la estrategia para la vinculación laboral de personas con identidad sexual diversa.Se estableció comunicación con el ministerio de trabajo para mesa de trabajo con el fin de lograr cupos para la vinculación laboral de personas con identidad sexual diversa.Se realizó solicitud para conformación de banco de hojas de vida a los entes territoriales (a 116 enlaces municipales), adicionalmente se realizó solicitud para conformación de banco de hojas de vida a los entes territoriales vía correo electrónico (a 116 enlaces municipales) se hizo articulación con la caja de compensación Cafam, para darle cumplimiento en la implementación de la estrategia para la vinculación 14 municipios participaron de la invitación del Ministerio del Interior para que designaran una persona para participar en algunos de los 8 diplomados con enfoque de derechos humanos a dictarse por la ESAP, como respuesta se inscribieron  5 personas formalmente de los municipios de (FACATATIVA, SAN BERNARDO, CACHIPAY SIBATE Y LA PEÑA).</t>
  </si>
  <si>
    <t>1202</t>
  </si>
  <si>
    <t>AGENCIA DPTAL PARA LA PAZ Y POSTCONFLICT</t>
  </si>
  <si>
    <t>CUNDINAMARQUESES INQUEBRANTABLES</t>
  </si>
  <si>
    <t>RUTA DE PAZ</t>
  </si>
  <si>
    <t>GR5:1-04-00-542</t>
  </si>
  <si>
    <t>Alcanzar el 100% de la población víctima beneficiada con estrategias que reivindiquen sus derechos.</t>
  </si>
  <si>
    <t>GR5:1-04-01-155</t>
  </si>
  <si>
    <t>155</t>
  </si>
  <si>
    <t>Desarrollar un sistema estratégico para la consolidación de la paz en Cundinamarca.</t>
  </si>
  <si>
    <t>Sistema estratégico desarrollado</t>
  </si>
  <si>
    <t>Se realizó asistencia técnica para la conformación de los CMPRC en las provincias del DepartamentoSe inició articulación con la provincia de magdalena centro para la recuperación de la memoria histórica Se avanzó en el diseño metodológico del sistema de monitoreo y análisis de conflictividades.se elaboró justificación de la formulación de la política pública de paz y se sustentó esta ante el CODEPS y se recibió visto bueno de este para realizar formulación. Se diseñó plan de trabajo para la formulación.</t>
  </si>
  <si>
    <t>Se realizó asistencia técnica para la creación y actualización de los CMPRC, se consolido y envió documento a la universidad de cundinamarca  con el fin de que esta universidad presente una propuesta para la segunda etapa de recolección de información diagnóstica para la Formulación de la Política Pública que tiene como objetivo "Identificar, analizar y priorizar los problemas, necesidades, que se presentan en el departamento de Cundinamarca respecto a la construcción de paz desde la perspectiva de las comunidades, Se consolido y envió documento a la universidad de cundinamarca con el fin de que esta universidad presente una propuesta para operar plan piloto del sistema de monitoreo que tiene como objetivo "Identificar y analizar las conflictividades sociales territoriales, y su vinculación con movilizaciones sociales y alteración de la orden pública presentada durante el 2021 en diez municipios del Departamento con mayor presencia de ellas. fue firmado convenio con la universidad de cundinamarca y se avanzó en cada uno de los procesos propios de la meta sus componentes especificos para su avance y complimiento. se firmo Contrato interadministrativo entre ACPC y Red Colombiana de Instituciones de Educación Superior - EDURED, Se termino a entrea satisfaccion el contrato interadministrativo entre ACPC y EDURED cumpliento asi con el porcentaje que faltaba para el cierre del 35%en la meta llevando el cumplimiento de avance d ela politica publica de Paz , el Sistema de Monitoreo y Analisis de Participantes</t>
  </si>
  <si>
    <t>GR5:1-04-01-156</t>
  </si>
  <si>
    <t>156</t>
  </si>
  <si>
    <t>Desarrollar una estrategia que promueva la implementación del Acuerdo de Paz en Cundinamarca.</t>
  </si>
  <si>
    <t>Estrategia Desarrollada</t>
  </si>
  <si>
    <t>Realización de mesas técnicas para la Formulación y presentación de proyectos al mecanismo OXI en los municipios de Paratebueno y Medina, Seguimiento en la presentación de la manifestación de interés para la ejecución del proyecto de Dotación de los CDI en los municipios Zomac (La Palma,  Cabrera, Puli, Viota, Medina),  Alianza con la Fundacion Catalina Muñoz, alcaldia Municipal de Viotá, Fundación Arturo calle, en la gestión de recursos para la  construcción de dos (2) viviendas para la poblacion vulnerable del Departamento de Cundinamarca,  Asistencia Técnica  para fortalecimiento organizacional de las asociaciones en el Departamento de Cundinamarca.
Dotación no fungible para modalidad institucional de CENTROS DE DESARROLLO INFANTIL para el desarrollo integral de primera infancia en 5 municipios ZOMAC, tales como LA PALMA, CABRERA, MEDINA, PULI  Y VIOTA, con cada uno de los municipios se avanza en mesas tecnicas con el fin de aterrizar y estructurar proyecto de inversion mediante el mecanismo OxI, se ejecuto todas las obras mediante el mecanismo OxI por un valor aproximado de gestion no incorporada por 9mil millones de pesos</t>
  </si>
  <si>
    <t>no se ha presentado dificultades para el cumplimiento de la meta</t>
  </si>
  <si>
    <t>AGENCIA DE RENOVACION DEL TERRITORIO</t>
  </si>
  <si>
    <t>GR5:1-04-01-157</t>
  </si>
  <si>
    <t>157</t>
  </si>
  <si>
    <t>Implementar en las 15 provincias una estrategia para la promoción de la cultura de paz.</t>
  </si>
  <si>
    <t>Provincias con estrategia implementada</t>
  </si>
  <si>
    <t>Para el avance en la ejecución de esta meta, desde al área técnica de la Agencia, se diseñó una estructura de proyecto formativo en Cultura de Paz. Posteriormente se realizó un proceso de identificación de instituciones de educación superior, con quienes establecer una alianza para adelantar procesos formativos. Luego de un sondeo se focalizó a la Universidad de Cundinamarca como el aliado más estratégico para el establecimiento de dicha alianza, a partir de lo cual se adelantaron varias mesas técnicas donde se acordó adelantar un diplomado en “Cultura de Paz, Ciudadanía y derechos Humanos”; el cual, según lo establecido en el indicador de la meta, así como en el plan de acción del presente año, será desarrollado en una provincia del departamento. Para la focalización de la provincia se tuvieron varios criterios como son: Articulación existente entre la ACPP y las Administraciones Municipales, articulación institucional entre municipios de la provincia, y la realización de acciones de construcción de paz en los municipios; a partir de estos criterios fue seleccionada la provincia de Sumapaz, en la cual próximamente se iniciará el proceso de formación virtual con líderes sociales de los municipios, quienes ya se encuentran focalizados y preinscritos al diplomado. Se estableció articulación con JEP y FARC para la implementación de los TOAR con el acompañamiento de la ARN y misión de observación de la ONU.</t>
  </si>
  <si>
    <t>Asistencia técnica para la formulación de proyectos, Acompañamiento a la presentación de proyectos TOAR ante la JEP Acompañamiento y asesoría de los informes destino JEP, se finaliza el cumplimiento de las atencion de las provincias 6 programadas  de 15 y fueron atendidas en cada uno de los componentes establecidos para su avance y proposito de cumplimiento en las provincias</t>
  </si>
  <si>
    <t>GR5:1-04-01-158</t>
  </si>
  <si>
    <t>158</t>
  </si>
  <si>
    <t>Realizar 40 eventos recreo deportivos con la población víctima del conflicto armado en los diferentes municipios del departamento.</t>
  </si>
  <si>
    <t>Eventos recreo deportivos VCA</t>
  </si>
  <si>
    <t>Se han realizado 6 eventos para la población Víctima del Conflicto Armado en los municipios de San Francisco, Paratebueno, Chaguani, Caqueza, Gutierrez y Quebrada Negra. En dichos eventos se han realizado torneos de Rana, Mini Tejo y Fútbol Tenis. Se han beneficiado cerca de 500 personas. RECREANDO NUESTRAS VIDAS DEL CONFLICTO ARMADO POR LA PAZ: Convenio Interadministrativo, cuyo objetivo es la realización de un evento recreo deportivo dirigido a las víctimas del conflicto residentes del municipio de Pacho.</t>
  </si>
  <si>
    <t xml:space="preserve">En el mes de septiembre realizamos reunión con la mesa departamental de participación de víctimas del conflicto armado, para definir el cronograma de ejecución de la meta de producto.
El 9 de septiembre se realizó evento dirigido a los niños y niñas víctimas del conflicto armado en el parque Mundo Aventura, con una participación de 250 niños, niñas jóvenes y adolescentes, provenientes de los municipios de: San Juan de Rioseco, Sesquilé, Agua de Dios, Guaduas, Fómeque, Nocaima, Pacho, Vergara, Viotá y Vianí.
En el mes de octubre realizamos eventos deportivos y recreativos con la población víctima del conflicto armado de los municipios de Gama, Chocontá, San Juan de Rioseco y Cambao, Une, Zipacón, Supatá, Beltrán, Guataquí y Caparrapí.
En el mes de noviembre realizamos eventos deportivos y recreativos con la población víctima del conflicto armado de los municipios de Quipile, Cabrera y Silvania. Se tiene programado realizar el último evento en el municipio del Peñón el 09 de diciembre.
</t>
  </si>
  <si>
    <t>GR5:1-04-01-159</t>
  </si>
  <si>
    <t>159</t>
  </si>
  <si>
    <t>Implementar en 12 provincias del territorio la estrategia de reconstrucción del tejido social en el marco de posconflicto y memoria histórica.</t>
  </si>
  <si>
    <t>Se ajustó y actualizó la estrategia de reconstrucción del tejido social al marco del posconflicto y la memoria histórica. El logro ha sido la articulación interinstitucional con la Agencia de Cundinamarca para la Paz y el Posconflicto para que la estrategia sea integral así como la presentación ante la mesa departamental de víctimas para aprobar la estrategia.</t>
  </si>
  <si>
    <t>Debido a la pandemia no hubo posibilidad de realizar la estrategia en alguna provincia ya que se requiere presencialidad.</t>
  </si>
  <si>
    <t xml:space="preserve">Asistencia técnica </t>
  </si>
  <si>
    <t>Implementar la estrategia de tejido social, en el marco del posconflicto y memoria historica.</t>
  </si>
  <si>
    <t>Estrategia de reconstrucción del Tejido Social ajustada.</t>
  </si>
  <si>
    <t>Se realizó la proyección de las provincias a beneficiar en la vigencia 2022, ajustando la estrategia de reconstrucción del Tejido Social. Se elaboró el estudio previo para la contratación de los servicios pedagógicos, artísticos y culturales orientados a la reconstrucción del tejido social.Se elaboró el estudio previo y creo la ficha técnica para el contrato y publicación de evento de cotización en SECOP para la contratación de los servicios pedagógicos, artísticos y culturales orientados a la reconstrucción del tejido social.</t>
  </si>
  <si>
    <t>GR5:1-04-01-160</t>
  </si>
  <si>
    <t>160</t>
  </si>
  <si>
    <t>Brindar asistencia al 100% de los planes de prevención, protección y de contingencia, así como las alertas tempranas que se generen en el departamento para garantizar la protección de los líderes sociales y personas expuestas.</t>
  </si>
  <si>
    <t>Asistencia brindada</t>
  </si>
  <si>
    <t>Se realizó asistencia técnica a 360 funcionarios de los 116 municipios en las plataformas de información de la política pública de víctimas, dando a conocer los lineamientos de la política e impartiendo directrices normativas y el acompañamiento a los planes de prevención y protección de los 116 municipios junto con su caracterización. A través de la capacitación de 116 municipios en temas de sistemas de información, se fortaleció el departamento en herramientas digitales como son RUSICST, tablero PAT Vivanto, PAT, herramienta de caracterización y SIGO. De igual forma, se acompañaron 6 municipios en jornadas de caracterización con todos los protocolos de bioseguridad (Chaguaní, Vianí, Topaipí, Cabrera, Gutiérrez y Soacha). A su vez, se realizó el acompañamiento a los planes de prevención y protección a los 116 municipios.</t>
  </si>
  <si>
    <t>Existen municipios como Soacha que sobrepasan la capacidad técnica y administrativa del municipio y el departamento para cumplir al 100% su caracterización.</t>
  </si>
  <si>
    <t xml:space="preserve">Solicitudes atentidas </t>
  </si>
  <si>
    <t>Se realizó actualización del plan de contigencia del departamento el cual está para su aprobación en el marco del subcomité de prevención y protección de no repetición.  Adicional a ello se ha canalizado 25 solicitudes de presuntas amenazas de activación de ruta y la impresión de 500 cartillas de la ruta de prevención y protección en el departamento. Se realizo capacitación a la vez que se entrego cartillas como refuerzo de la inducción.  Se realizo seguimiento a alerta temprana 010 - 21 y  Se celebró el Segundo Subcomité de Prevención y Protección de Garantías de no Repetición. Se celebró la Sexta Sesón de la Mesa Técnica de Amanezados y se llevo a cabo seguimiento a alerta temprana 010 - 21, los Municipios beneficiados fueron Mosquera, Funza, Cota, Chía, Sopo, La Calera, Guasca, Choachií Ubaque, chipaque, se solicitaron los CDP Número: 7100011759 $31231847  - 7100012018 $31231847  - 7100012387 $ 4984281 - 7100015863 $ 7552025, con el fin de asesorias, asistencias tecnicas en la formulacion y actualizacion de los planes de prevencion, proteccion y de contingencia de los municipios y del departamento, Acompañamiento y asesoramiento a Comites de Justicia Transicional, Impresión y publicación documentos.</t>
  </si>
  <si>
    <t>Asistencia Presencial y Virtual</t>
  </si>
  <si>
    <t>Se han recepcionado las alertas tempranas 004 con relación al proceso electoral 2022 para su estudio y activación de ruta.   Se logró atender y activar la ruta para 13 casos en 8 municipios de presuntas amenazas en el marco de la 2 Mesa Técnica Departamental de Amenazados (incluyendo una de Bogotá)   Se elaboró el Plan de Contingencia de la Gobernación de Cundinamarca, el cual deberá ser aprobado en el Subcomité de Prevención y Protección del 10 de marzoSe está acompañando la elaboración de los Planes de Contingencia y Planes de Prevención en 16 municipios. Se recepcionó la alerta temprana 005 con relación al proceso localización geográfica de reclutamiento de NNA 2022 para su estudio y activación de ruta.   Se logró atender y activar la ruta para 12 casos en 11 municipios de presuntas amenazas en el marco de la tercera Mesa Técnica Departamental de Amenazados (Incluyendo una de Bogotá).Se elaboró el Plan de Contingencia de la Gobernación de Cundinamarca, el cual fue socializado en el Subcomité de Prevención y Protección de Garantías de No Repetición, el día 10 de marzo de 2022. Se está acompañando la elaboración de los planes de contingencia y planes de prevención en 20 municipios. Se acompañó el primer Subcomité de Prevención y Protección de Garantías de No Repetición. Se atendió y activó la ruta para 16 casos en 6 municipios de presuntas amenazas en el marco de la 4 Mesa Técnica Departamental de Amenazados (incluyendo dos de Bogotá).Se acompañó el segundo Subcomité de Prevención y Protección de Garantías de no Repetición del municipio de Bituima.  Se está acompañando la elaboración de los Planes de Contingencia y Planes de Prevención en 13 municipios del Departamento.Se atendió y activó la ruta para 8 casos en 6 municipios de presuntas amenazas en el marco de la 5ª Mesa Técnica Departamental de Amenazados (incluyendo dos de Bogotá) Se logró acompañar el primer Subcomité de Prevención y Protección de Garantías de No Repetición en el municipio de Fusagasugá.Se está acompañando a 10 municipios en la elaboración de los Planes de Contingencia y Planes de Prevención.Se  acompañó  el segundo Comité de Justicia Transicional en el municipio de Fosca.  Se asistió al plenario de la Mesa Departamental de Víctimas para socializar la ruta departamental de protección a lideres sociales y defensores de derechos humanos y personas en situación de riesgo de amenazas.Se acompañó el Subcomité de Reparación Integral del municipio de Girardot.Se acompaño la Mesa Extraordinaria de Amenazados en los municipios de Soacha, Sibaté y Venecia.Se desarrolló la 6ª Mesa Técnica Departamental de Amenazados.</t>
  </si>
  <si>
    <t>GR5:1-04-01-161</t>
  </si>
  <si>
    <t>161</t>
  </si>
  <si>
    <t>Atender el 100% de los procesos de asistencia humanitaria de la población víctima del conflicto armado en el territorio.</t>
  </si>
  <si>
    <t>Mercados (ayudas humanitarias)</t>
  </si>
  <si>
    <t>Se han entregado 4400 ayudas humanitarias a población víctima del conflicto armado en articulación con la unidad de gestión de riesgos de desastres, lo anterior benefició a 13.200 víctimas del conflicto armado de 38 municipios. Adicional a ello, se realizó oferta y asistencia por parte de los profesionales a los 3 centros regionales en temas relacionados con asistencia humanitaria.</t>
  </si>
  <si>
    <t xml:space="preserve">Mercados </t>
  </si>
  <si>
    <t>Se está adelantando el proceso a través de la plataforma colombia compra eficiente por un valor de 195.000.000 con dos CDP No. 7100012311 por valor de  $ 100.000.000 y CDP No. 7100012685 por valor de $ 95.000.000 para 2.000 mercados y se han visitado 20 municipios (Soacha, Albán, Fusagusagá, Vianí, Villapinzón, PuertoSalgar, Caparrapí, Pulí,Pasca, Guaduas, San Juan de Rioseco, Nilo, Ricaurte, La Peña, Quebradanegra, Guataquí, Sasaima, Utica, Facatativá y Girardot) y se han entregado  505 mercados y se focalizo a la población mas vulnerable. Se está realizando el proceso contractual para la adqusicion de cerca de dos mil ayudas humanitarias en la vigencia del año 2021. Ya se cuenta con CDP, los respectivos conceptos precontractuales y estudios previos, se tienen priorizados los Municipios de:  Nocaima, Apulo, Silvania, Villagomez, Cachipay, Simijaca, Venecia, Pandi, Guatavita, San Cayetano, Granada, Agua De Dios, Villeta, Chipaque, Medina, Guayabetal. Se realizó la suscripcion del contrato sgo-sasi-302-2021 para la adquisicion de mercados como ayuda humanitaria para la poblacion victima. Los Municipios beneficiados estan por definirse, se estan ejecutando el contrato SGO-SASI-302-2021, por valor de $ 99.961.091 para la adquisición y entrega de mercados a victimas del conflcto armado, las cuales han sido previamente priorizadas.</t>
  </si>
  <si>
    <t>Atención a Solicitudes</t>
  </si>
  <si>
    <t>Se ha dado respuesta a las solicitudes de asistencia humanitaria realizadas por los municipios de Facatativá, Boyacá, El Colegio, Guatavita, Albán, Ubaque, Anolaima, Quipile, Bituima, Zipacón, Quebradanegra, Paratebueno, Supatá, Tocaima y San Cayetano a quienes se les brindó respuesta en términos de oportunidad y se les indicó que a la fecha no se ha realizado proceso contractual para la adquisición de las ayudas humanitarias (mercados), con las  que se brinda apoyo a las administraciones municipales.                              Se adelantó proceso precontractual para la adquisición de ayudas humanitarias (mercados).Se logró desarrollar, el 14 de febrero, reunión de oferta Apoyo Subsidiario 2022, para acordar la estrategia de corresponsabilidad entre la Unidad Nacional de Atención a Víctimas y la Dirección de Atención a Víctimas de Cundinamarca.Se dió respuesta a la solicitud de asistencia humanitaria realizada por los municipios de Nocaima, Cucunubá y Junín, a quienes se les brindó respuesta en términos de oportunidad y se les indicó que a la fecha no se ha realizado proceso contractual para la adquisición de las ayudas humanitarias (mercados), con las que se brinda apoyo a las administraciones municipales.</t>
  </si>
  <si>
    <t>GR5:1-04-01-162</t>
  </si>
  <si>
    <t>162</t>
  </si>
  <si>
    <t>Atender el 100% de solicitudes de generación de ingresos y cumplimiento de disposiciones legales de las familias víctimas del conflicto armado del departamento.</t>
  </si>
  <si>
    <t>Solicitudes articuladas</t>
  </si>
  <si>
    <t>En cumplimiento a la meta producto se ha realizado 21 mesas conjuntas de trabajo en 17 municipios del departamento 1 mesa de trabajo con el Ministerio de Medio ambiente, 1 mesa de trabajo con el juzgado de restitución de tierras y se ha hecho registro, seguimiento, control y asesoría en el cumplimiento de las ordenes emitidas dentro de los 166 procesos de restitución de tierras donde el departamento o sus entidades territoriales tiene ordenes judiciales por cumplir y apoyado a 20 municipios con procesos de restitución de tierras y actualización de rutas de cumplimiento judiciales logrando que las familias víctimas tengan mejorías con la informalidad en la tenencia de la tierra y en la estructura agraria inequitativa.Referente a asesorías, acompañamientos, estudios y análisis técnicos de los proyectos de generación de ingresos se han realizado el acompañamiento a 25 solicitudes.</t>
  </si>
  <si>
    <t>No se han realizados hasta la fecha proyectos de generación de ingreso, y al ser una actividad de cumplimiento de esta meta, no se ha logrado el 100%.</t>
  </si>
  <si>
    <t>Se brindó asistencia técnica a los 116 municipios con una asistencia de 127  enlaces municipales de víctimas para lo relacionado con los trámites del proceso de restitución de tierras y se realizó una capacitación de la ruta y la metodología para la presentación de proyectos de generación de ingresos con una asistencia de 97 enlaces. Se realizan asesorias y acompañamientos relacionados con la formulacion de proyectos de generacion de ingresos en MGA para vincular en el banco de proyectos a 5 municipios  a de Viota, Gutierrez, Pandi, Facatativa y Gachala.  Mesas técnicas con la URT, la Procuraduría, la Defensoría del Pueblo y el Juzgado de restitución de tierras con la finalidad de revisar la estrategia y evento de la feria de servicios en los municipios de La Palma y Yacopí donde se va a capacitar a la población sobre los proyectos de generación de ingresos. revisión, registro y traslado de los autos y sentencias notificadas al departamento de Cundinamarca provenientes de los juzgados de restitución de tierras, revisión de los procesos de restitución de tierras donde los municipios han reportado que no han podido cumplir la orden de exoneración del pago del impuesto predial a causa de la falta de actualización por parte del IGAC o de notariado y registro. Mesa de trabajo con la Agencias para la Paz y el Posconflicto de Cundinamarca para revisar el cumplimiento de las ordenes emitidas dentro de los procesos de justicia y paz. aAesoría al enlace para el proceso de restitución de tierras del ICCU respecto del cumplimiento y reporte de las ordenes emitidas dentro del proceso de restitución de tierras número 2019-00026. Comité Territorial de Justicia Transicional del departamento de Cundinamarca, donde la Dirección de víctimas realizó el reporte del avance en el cumplimiento de las metas del plan de desarrollo. SeCONTRATO- Sonia Lizeth Lombana
RPC 4600006338 SONIA LIZETH LOMBANA AMORTEGUI. Se realizo mesa de trabajo con el enlace municipal de víctimas de Yacopí donde revisamos unos a unos los procesos de restitución de tierras donde se tienen pendientes por cumplir, Asistí a la mesa técnica con la CAR, Gestión del Riesgo, Secretaría del Medio Ambiente y Gobierno para revisar los avances en el cumplimiento del proceso 2015-00015-00.
Asistí a mesa técnica convocada por la URT, el Juzgado de Restitución de Tierras, la Procuraduría, la Agencia Catastral de Cundinamarca y Dirección de Víctimas para revisar el avance en el cumplimiento de ordenes respecto de catastro. Convoque y realicé la primera sesión del  grupo interinstitucional para el seguimiento  cumplimiento de las ordenes judiciales emanadas de los procesos de restitución de tierras del departamento de Cundinamarca. Asistí a la continuación del Comité Territorial de Justicia Transicional del municipio de La Palma. Brinde asesoría a los enlaces municipales de víctimas de Bituima y La Calera sobre el proceso y procedimiento que se debe adelantar para la exoneración del pago del impuesto predial de los predios restituidos.  Realice la revisiónen la plataforma de la rama judicial de los procesos de restitución de tierras donde los municipios han reportado imposibilidad en la exoneración del pago del impuesto predial, Municipios beneficiados La Palma, Yacopí, Quipile, Puerto Salgar, Bituima y Pacho. Se realizo solicitud de CDP Número 7100017788 por valor de $ 50.000.000 para el Municipio de Pulí dentro del Proyecto de generación de ingresos para familias victimas de la violencia, así mismo se solicicto RPC Número 4600007812 para el Municipio de Granada por valor de $ 32.000.000 con el fin de apoyar proyectos de generación de ingresos para familias victimas del conflicto armado.</t>
  </si>
  <si>
    <t>•Asistencias técnicas y capacitaciones. •Seguimiento a los proyectos en ejecución.•Entrega de Bonos redimibles a familias restituidas•Asistencia técnica en mesas de trabajo para el programa lluvia para la vida.•Matriz de registro y seguimiento actualizada a la fecha, sobre procesos de restitución de tierras.•Gestiones para la entrega de 3 kits de lluvia para la vida•Entrega de proyecto de generación de ingresos en el marco del Convenio 338-2021 con en el municipio de Pulí.</t>
  </si>
  <si>
    <t>Se brindó asistencia técnica y capacitaciones a los municipios de Ubalá, Sibaté, Bojacá y Chía, lo cual permitió que se compartiera la ruta de proyectos; igualmente se realizó seguimiento a los convenios ejecutados en los municipios de Viotá, Gutiérrez, Granada, Albán, Pandi, Simijaca y Pulí. Se han entregado 21 bonos redimibles en apoyos alimenticios para la población víctima beneficiaria de un proceso de restitución de tierras en los municipios de La Palma, Caparrapí y Topaipí; se apoyó la postulación de 93 víctimas de Cundinamarca al programa de lluvia para la vida de la CAR a través de la realización de mesas de trabajo.Se logró recibir, trasladar y registrar las órdenes judiciales emitidas dentro de los procesos de restitución de tierras. Se avanzó en un 50% en la revisión general de los procesos de restitución de tierras que tienen órdenes en el departamento de Cundinamarca, con la finalidad de rendir un informe general al Juzgado. Se realizó asistencia técnica al municipio de Quetame. Se socializó la ruta de proyectos a 59 enlaces municipales. Se actualizó la ruta de proyectos con las solicitudes recibidas por los municipios. Se realizó seguimiento a la ejecución de los convenios celebrados con los municipios de Granada, Gutiérrez, Guaduas, Guachetá, Viotá, Pandi, Pulí, Simijaca y Albán.  Se actualizó y dio respuesta a las solicitudes de prorrogas de convenios de los municipios de Gutiérrez, Viotá, Pandi, Pulí, Simijaca y Albán.  Se entregó el convenio en el municipio de Gutiérrez. Se actualizó la base de datos sobre los procesos de restitución de tierras y el estado actual de cumplimiento que se han notificado al departamento o que las entidades reportan avance al respectivo juzgado.Se logró contar con una base de datos actualizada sobre los procesos de restitución de tierras y su estado actual de cumplimiento. Se logró hacer entrega de beneficios a las personas víctimas restituidas, a saber: 13 bonos Sodexo por valor de $497.000 c/u a familias restituidas; 3 kits de lluvia para la vida que fueron gestionados ante la Corporación Autónoma Regional bajo su programa "Luvia para la vida". Se logró entregar el proyecto de generación de ingresos en el marco del convenio 338-2021 con en el municipio de Pulí, beneficiando a 21 familias cada una con 100 gallinas e insumos para los galpones requeridos. Se logró actualizar la matriz de seguimiento de proyectos 2021-2022.Se logró adelantar el seguimiento de ejecución a los convenios de los municipios de Granada, Gutiérrez, Guaduas, Viotá, Pandi, Pulí, Simijaca y Albán   Se inicia revisión de propuestas para proyectos de generación de ingresos municipios de Soacha, Ubalá, Gachalá, Nemocón.   Se actualizó la matriz de seguimiento de proyectos 2021-2022 Se actualizó la base de datos sobre los procesos de restitución de tierras y el estado actual de cumplimiento.Se gestiónó la participación y capacitación con la CAR para la entrega de los kits de lluvia para la vida en los municipios de la Palma y Guaduas.Se entregaron 14 bonos Sodexo a familias restituidas.</t>
  </si>
  <si>
    <t>GR5:1-04-01-163</t>
  </si>
  <si>
    <t>163</t>
  </si>
  <si>
    <t>Financiar la realización del 100% de las actividades de la mesa departamental de víctimas del conflicto armado.</t>
  </si>
  <si>
    <t>Actividades Mesa Departamental</t>
  </si>
  <si>
    <t>Reconocimiento y garantías VCA</t>
  </si>
  <si>
    <t>Durante la vigencia se ha realizado el reconocimiento y garantía frente a los escenarios de participación a las víctimas enmarcados en las disposiciones legales. Asimismo se realizó la conmemoración del día de la memoria y la solidaridad de las víctimas de conflicto armado, y se ha brindado apoyo, asistencia técnica, asesorías y capacitación a los 25 miembros de la mesa de participación. A su vez, se realizó rendición de cuentas en el marco del diálogo de más bienestar.</t>
  </si>
  <si>
    <t>Se garantizó la participación de la mesa de victimas, se realizó la elección de la mesa Departemantal.</t>
  </si>
  <si>
    <t>Se ha avanzado en 3 asistencias técnicas a los miembros de la mesa departamental de víctimas. Se ha realizado el pago de tres resoluciones a los miembros de la mesa departamental de Participación efectiva de victimas. Se han pagado las garantias de participacion de las actividades del mes de marzo, abril y mayo del 2021 de los miembros de la Mesa Departamental de Participación efectiva de victimas. Estas garantías se traducen en pago del apoyo compensatorio, alimentación, conectividad y plataforma digital. Los pagos se realizan a las cuentas bancarias de los miembros de la MDPEV,  por medio de una resolución de pago. A la fecha, se han remitido 4 resoluciones de pago. Se adelantó la adqusicion de 26 equipos de computo (portatiles) como dotacion de la herramienta tecnologica para garantizar la conexión de los miembros de la Mesa Departamental de Participación Efectiva de Victimas, a los diferentes espacios institucuionales a los que sean convocados y se procedió a realizar la entrega de los equipos a los miembros de la MDEPV. Tambien se adelantó el proceso contractual para la adqusicion de 26 carnets y 26 chalecos para la identificacion de los miembros de la MDPEV. Se han pagado las garantias de participacion de las actividades del mes de marzo, abril y mayo del 2021 de los miembros de la Mesa Departamental de Participación efectiva de victimas. Estas garantías se traducen en pago del apoyo compensatorio, alimentación, conectividad y plataforma digital. Los pagos se realizan a las cuentas bancarias de los miembros de la MDPEV,  por medio de una resolución de pago. A la fecha, se han remitido 4 resoluciones de pago. Los beneficiarios son los 26 miembros de la Mesa Departamental de Participación Efectiva de Victimas, de acuerdo a la ley 1448 de 2011 y sus decretos reglamentarios. Desde la Dirección de Atención Integral a Victimas se adelantó la adqusicion de 26 equipos de computo (portatiles) como dotacion de la herramienta tecnologica para garantizar la conexión de los miembros de la Mesa Departamental de Participación Efectiva de Victimas, a los diferentes espacios institucuionales a los que sean convocados y se procedió a realizar la entrega de los equipos a los miembros de la MDEPV. Tambien se adelantó el proceso contractual para la adqusicion de 26 carnets y 26 chalecos para la identificacion de los miembros de la MDPEV. Se realizó convenio con los municipios de VILLETA y RICAURTE para la conmemoracion del dia de la memoria y solidaridad con las victimas. Los beneficiarios son los 26 miembros de la Mesa Departamental de Participación Efectiva de Victimas, de acuerdo a la ley 1448 de 2011 y sus decretos reglamentarios, se ejecutarón los contratos Número: SGO-CDCVI-309-2021 con el Municipio de Villeta por valor de $ 20.000.000 para la conmemoración del día de la memoría y solidaridad con las victimas y contrato Número SGO-CDCVI-310-2021 con el Municipio de Ricaurte por valor de $ 20.000.000 para la conmemoración del día de la memoría y solidaridad con las victimas, se realizo contrato Número SGO-CMC-270-2021 con Excellence Colombia SAS por valor de $ 4.000.000 para el Desarrollo de los requerimientos para la ejecucion del plan de trabajo de la Mesa Departamental. pago de la resolución Número 68 de 2021 por valor de $ 30.570.713 para los integrantes de la Mesa Departamental de Victimas.</t>
  </si>
  <si>
    <t>Pago de las garantías de participación a los integrantes de la Mesa Departamental Efectiva de las Victimas (MDPEV).</t>
  </si>
  <si>
    <t>Se ha venido dando cumplimiento al derecho de participación de los integrantes de la  Mesa Departamental Efectiva de las Victimas (MDPEV) a través del pago de garantías</t>
  </si>
  <si>
    <t>GR5:1-04-01-164</t>
  </si>
  <si>
    <t>POLÍTICA PÚBLICA DE PARTICIPACIÓN CIUDADANA._x000D_
POLÍTICA PÚBLICA PARA LA INCLUSIÓN SOCIAL DE LAS PERSONAS CON DISCAPACIDAD</t>
  </si>
  <si>
    <t>164</t>
  </si>
  <si>
    <t>Implementar en 6 municipios priorizados el protocolo de atención integral en salud con enfoque psicosocial y diferencial diseñado por el Ministerio de Salud con base en la ley 1448 de 2011.</t>
  </si>
  <si>
    <t>Municipios prioridades con implementación de protocolo</t>
  </si>
  <si>
    <t>Municipios con implementación de protocolo de atención integral en salud con enfoque psicosocial y diferencial</t>
  </si>
  <si>
    <t>•Elaboración del Plan de implementación del protocolo de atención integral en salud con enfoque psicosocial para la población victima del conflicto armado localizada en el municipio de la palma. Desarrollo de las fases de coordinación, divulgación formación y caracterización del plan de implementación, en el municipio de la Palma.  Conformación de la mesa interna departamental de gestión integral en salud de las víctimas de conflicto armado de la secretaria de Salud de Cundinamarca.  Entrega de lineamientos técnicos para el reporte de las acciones en salud publica dirigidas a la población víctima de conflicto armado y de aquellas víctimas reconocidas y en sentencias y órdenes judiciales y administrativas.</t>
  </si>
  <si>
    <t>•Rotación de talento humano en la ESE.•El hacer las asistencias técnicas de manera virtual afecta el interés y el compromiso de los asistentes del municipio.•La mesa municipal de víctimas solicita el pago para la reunión en las mesas de participación ya que la secretaria de Salud no cuenta con el presupuesto para hacerlo.</t>
  </si>
  <si>
    <t>municipio con la implementación del protocolo  atención integral en salud con  enfoque psicosocial y diferencial diseñado por el Ministerio de Salud con base en la ley 1448 de 2011.</t>
  </si>
  <si>
    <t>Se logro la implementacion del protocolo de atención en salud para las victimas del conflicto armado en los municipios de  soacha y zipaquira.
Se avanzo en asistenciatecnica en los municipios de Lenguazaque, Simijaca, Susa, Fuquene, Sutatausa, Machta, Manta, Tiirita, Villapinzon, Choconta, Ubate, Cajica, chia cota, Pasca, Nemocon, Arbelaez, cabrera, Granada, Gachancipa, Pandi.,  Vergara, Viani, Supata; en la asistencia tecnica en la socialización del protocolo, seguimiento al PAS, decreto 780, circulares 206 y 207.</t>
  </si>
  <si>
    <t>Se construyen los lineamientos y se da linea tecnica sobre el protocolo de atencion integral con enfoque psicosocial</t>
  </si>
  <si>
    <t>CUNDINAMARCA ACCESIBLE</t>
  </si>
  <si>
    <t>GR5:1-04-00-622</t>
  </si>
  <si>
    <t>Reducir en  2.455personal la población en condición de discapacidad con Pobreza multidimensional</t>
  </si>
  <si>
    <t>GR5:1-04-02-165</t>
  </si>
  <si>
    <t>165</t>
  </si>
  <si>
    <t>Brindar protección social integral a 650 personas mayores de 18 años con discapacidad mental cada año en los centros de protección de la Beneficencia de Cundinamarca.</t>
  </si>
  <si>
    <t>Personas con discapacidad mental protegidas</t>
  </si>
  <si>
    <t>Las personas con discapacidad mental protegidas por la Beneficencia reciben alojamiento, vestido, dotación personal de elementos de aseo, atención especializada en trabajo social, psicología, terapias física y ocupacional, nutrición, gerontología, enfermería, talleres productivos, recreación y ocupación del tiempo libre, servicio funerario a personas sin familia</t>
  </si>
  <si>
    <t>Protección y restablecimiento de derechos a 680 mujeres y 685 hombres mayores de 18 años y con discapacidad mental y cognitiva, víctimas de una o más violencias entre ellas, económica, física, sexual, psicológica, conflicto armado, negligencia, abandono social y familiar, desastres naturales. La meta 165 en el nuevo Plan Departamental de Desarrollo es continuación de la meta 291 del Plan de Desarrollo Unidos Podemos Más. Los recursos comprometidos y ejecutados para dar cumplimiento a esta meta, se han contratado desde febrero de 2020 hasta enero de 2021, a través de convenios de asociación con entes privados que administran los centros de atención a personas con discapacidad de la Beneficencia.</t>
  </si>
  <si>
    <t>La dificultad de la Beneficencia de Cundinamarca para cumplir a cabalidad con las metas del Plan Departamental de Desarrollo es no contar con suficientes recursos financieros para el sostenimiento de sus programas sociales, ya que no cuenta con ingresos fijos y sus ingresos dependen de venta de servicios, arrendamientos y venta de activos.  Estos dos últimos se han visto muy afectados en la presente vigencia, producto de la pandemia del covid 19</t>
  </si>
  <si>
    <t>Protección integral institucionalizada donde reciben alojamiento, alimentación, vestido, dotación personal de elementos de aseo, atención especializada en psiquiatría,  psicología, trabajo social, gerontología, enfermería, terapias física y ocupacional, nutrición, talleres ocupacionales, recreación, acceso a servicios de salud y funerarios</t>
  </si>
  <si>
    <t>Se atendieron de manera integral durante la vigencia 664 mujeres y 685 hombres mayores de 18 años, con discapacidad mental y cognitiva, víctimas de una o más violencias, quienes disfrutan de sus derechos fundamentales en 3 centros de la Beneficencia de Cundinamarca.
En el cuatrienio se han atendido 2714 personas con discapacidad mental, equivalente al 45% de avance de la meta 165</t>
  </si>
  <si>
    <t>Protección integral institucionalizada brindada a 502 personas con discapacidad mental y cognitiva, que comprende alojamiento, alimentación, vestido, dotación personal de elementos de aseo, atención especializada en trabajo social, psicología, terapias física y ocupacional, nutrición, gerontología, enfermería, talleres ocupacionales, recreación, acceso a servicios de salud y funerarios</t>
  </si>
  <si>
    <t>Se han atendido de manera integral durante la vigencia 224 mujeres y 278 hombres mayores de 18 años de edad, víctimas de una o más violencias, quienes reciben en 2 los centros de protección social de la Beneficencia de Cundinamarca, donde han recibido alojamiento larga estancia, alimentación (5 raciones dia), vestido, dotación personal de elementos de aseo, atención especializada en psiquiatría, trabajo social, psicología, terapias física y ocupacional, nutrición, gerontología, enfermería, talleres ocupacionales, recreación, acceso a servicios de salud y funerarios , logrando el restablecimiento de sus derechos fundamentales.  Tres de estas personas son víctimas del conflicto armado.Reducción del contagio con respecto a 2021 del 90%, una disminución en la tasa de mortalidad del 90%, y una tasa de recuperación del 100%, como resultado de las medidas de atención y prevención adoptadas por la entidad, que incluyen protocolos de bioseguridad, medios diagnósticos, remisión oportuna a centro de atención, manejo terapéutico en los centros, intervención por parte del recurso humano calificado, la articulación con secretarías de salud, EPS s, ARL, laboratorios para toma de muestras, participación en el Comité Departamental de Covid, enseñanza y aprendizaje de las experiencias exitosas, retroalimentación continua, acompañamiento y la supervisión por parte de la entidad.La inversión para la vigencia está proyectada en $21.000.000.000 y el Departamento ha transferido $6.682.000.000 equivalentes al 32% del total para a vigencia.</t>
  </si>
  <si>
    <t>La Beneficencia de Cundinamarca no tiene ingresos propios que a través de ordenanza le garanticen el recaudo de impuestos, tasas y/o contribuciones, y los ingresos por arrendamientos y venta de servicios no son suficientes para la inversión social y su funcionamiento.  En 2022 El Departamento ha transferido  $6.682.000.000 equivalentes al 32% del total para a vigencia.</t>
  </si>
  <si>
    <t>GR5:1-04-02-166</t>
  </si>
  <si>
    <t>166</t>
  </si>
  <si>
    <t>Apoyar 6 procesos que permitan la participación de la población con discapacidad a las prácticas artísticas y culturales.</t>
  </si>
  <si>
    <t>Procesos con la participación de la población con discapacidad a las prácticas artísticas y culturales</t>
  </si>
  <si>
    <t>Se aunó esfuerzos con el municipio de Fusagasugá para el fortalecimiento de los procesos de formación artística dirigida a la población en condición de discapacidad a través de la suscripción de un convenio para la  dotación de elementos acorde con las necesidades de las áreas artísticas, con el cual se benefició a 278 personas en condición de discapacidad física, sensorial auditiva, sensorial visual, sistémica, cognitiva, mental, psicosocial y múltiple.</t>
  </si>
  <si>
    <t>Demoras en los procesos administrativos a causa de la emergencia.</t>
  </si>
  <si>
    <t>Proceso</t>
  </si>
  <si>
    <t>En la vigencia 2021, con el municipio de Funza se ha culminado el proceso de convocatoria y trámite administrativo para su posterior suscripción que tiene como objeto la creación de un proyecto llamado "el vuelo de las aves" para la creación de artes escénicas y medios de comunicación con personas en discapacidad.</t>
  </si>
  <si>
    <t>GR5:1-04-02-167</t>
  </si>
  <si>
    <t>167</t>
  </si>
  <si>
    <t>Cofinanciar 13 eventos deportivos o recreativos anuales para la población con discapacidad.</t>
  </si>
  <si>
    <t>Eventos deportivos y/o recreativos realizados anualmente</t>
  </si>
  <si>
    <t>ACTIVATE LIVE: Actividad dirigida a personas con discapacidad y /o movilidad reducida la cual se transmite los días Lunes y miércoles de 3:00pm a 4:00 pm, esta sesión de entrenamiento se realiza por parte de los profesionales de cada municipio y está dividida en tres partes, parte inicial (calentamiento), parte central (contenido de la sesión) y parte final (elongación-estiramiento).ACTIVATE SIN LÍMITES: esta actividad se realizó en las vacaciones recreativas de nuestros niños, la cual consistió en la realización de diferentes sesiones de entrenamiento como; rumba kids, rumba aeróbica, aeróbicos, entre otras, contando con la participación de los siguientes municipios: Tocancipa, Ubaque, Carmen de Carupa, Sesquile, Madrid, Villeta, Soacha, San Juan de Rioseco y Mosquera.MESAS TECNICAS: Conferencias trasmitidas en vivo por medio de la página del Facebook de Indeportes, en donde se tratan temas de interés acerca del deporte social comunitario y deporte paralímpico, teniendo como invitados, talentos deportivos, profesionales en áreas a fines a la discapacidad y pioneros del futbol para ciegos, donde presentaron la metodología, entrenamientos, competencias, experiencias deportivas y personales.MARATON AEROBICA: Maratón aeróbica realizada el 19 de septiembre de 8:00 am a 4:00 pm, dirigida a personas con discapacidad, cuyo objetivo es brindar espacios recreo deportivos a esta población con diferentes habilidades y capacidades, contando con la participación de los siguientes municipios; El Colegio, Sequile, Caqueza, Topaipi, Carmen de Carupa, Cajica, Tocaima, Albán, Madrid, Fusagasugá, La Calera y La Vega, beneficiando a 900 personas. DIA DEL DEPORTISTA CUNDINAMARQUEZ: Encuentro deportivo con la Liga de futbol para ciegos, el cual se llevó a cabo en el municipio de la Mesa.ACTIVIDAD RECREODEPORTIVA: Actividad dirigida a las personas con discapacidad del municipio de Guayabal de Siquima.</t>
  </si>
  <si>
    <t xml:space="preserve">Se suscribieron convenios con los Municipios de San Juan de Rioseco, Guayabal de Síquima, Machetá y Chaguaní.
Se entregaron dotaciones compuestas de balones medicinales, mancuernas, balón de futbol de salón laminado, balón de baloncesto, Ula Ula, pelotas de caucho, conos de 20 cm, escaleras de agilidad, vallas de saltabilidad y colchonetas a las escuelas de formación deportiva discapacidad de Cota, Silvania, Soacha, Sibaté, Fusagasugá, Fúquene y Ubaté.
</t>
  </si>
  <si>
    <t>A través de seis formadores que se contrataron para el apoyo a las escuelas de formación deportiva en deporte paralimpico, hemos concentrado nuestras acciones en dos municipios, donde hemos venido fortaleciendo los eventos de la población en situación de discapacidad, se realizaron 12 ferias de servicio, y en Mosquera se realizo festival de natación</t>
  </si>
  <si>
    <t>GR5:1-04-02-168</t>
  </si>
  <si>
    <t>168</t>
  </si>
  <si>
    <t>Garantizar el funcionamiento de 116 consejos de discapacidad.</t>
  </si>
  <si>
    <t>Consejos de discapacidad con garantía de funcionamiento</t>
  </si>
  <si>
    <t>Funcionamiento de 116 Consejos Municipales de Discapacidad</t>
  </si>
  <si>
    <t>Diagnostico del funcionamiento de los consejos de discapacidadCapacitación en el tema de registro de localización y caracterización de personas con discapacidad.El personal contratado para el desarrollo de las actividades de esta meta con vigencia del plan de desarrollo 2016-2020Creados y funcionando los 116 consejos municipales de DiscapacidadSe capacitaron en "Fortalecimiento De la Política Pública nacional de discapacidad e Inclusión Social" a los 116 Municipios</t>
  </si>
  <si>
    <t>se realizaron 102 certificaciones de Consejos de discapacidad con garantía de funcionamiento</t>
  </si>
  <si>
    <t>Se elaboró cronograma para la realización de asistencias técnicas, así mismo se realizaron 8 asistencias técnicas a los municipios de: Guataquí, San Juan de Rioseco, Topaipí, Quetame, Nemocón, Subachoque, San Bernardo y Tena, socializando la presentación elaborada por el equipo de trabajo, la Ley 1145 de 2007 y la Resolución 3317 de 2012, información que fue enviada mediante correo electrónico.se realizó cronograma para ser ejecutado en los diferentes municipios con respecto a seguimiento de los consejos de discapacidad, desarrollando las  25 asistencias técnicas a los municipios programados de las diferentes provincias, los cuales son: Agua de Dios, Guataquí, Caparrapí, San Francisco, Sasaima, Beltrán,, San Juan de Rioseco, Paratebueno, Gutiérrez, Quetame, Pacho, Paime, Topaipí, Cajicá, Nemocón, Subachoque, Sibaté, Apulo, San Antonio del Tequendama, Silvania y Ubaté con respecto al tema de consejos de discapacidad (Ley 1145 de 2017 y Resolución 3317-2012).Se realizaron 9 asistencias técnicas a los municipios: Nariño, La Vega, Viani, Venecia, Facatativa, Bojacá, Lenguazaque, Anolaima y Ubaté con respecto al tema de consejos de discapacidad (Ley 1145 de 2017 y Resolución 3317-2012).Al concluir el proceso de acompañamiento a los municipios para activación de los consejos de discapacidad a 30 de abril los 116 de municipios consejos municipales se encuentran activados, se continúa con el proceso de asistencia técnica de acuerdo con el plan de asistencia técnica.se realizaron 9 asistencias técnicas referente al tema de consejos de discapacidad a los municipios de Cucunuba, Villeta, Pulí, Guayabal de Siquima, El Peñón, Facatativa, Tabio, La Mesa y Chipaque, se elaboró formato de actualización de comités de discapacidad el cual se encuentra en revisión, a la fecha se cuenta con garantía de funcionamiento los 116 consejos de discapacidad que corresponden a los 116 municipios.</t>
  </si>
  <si>
    <t>GR5:1-04-02-169</t>
  </si>
  <si>
    <t>169</t>
  </si>
  <si>
    <t>Beneficiar a 2.500 cuidadores o personas con discapacidad con el subsidio monetario.</t>
  </si>
  <si>
    <t>Cuidadores o personas con discapacidad con subsidio monetario</t>
  </si>
  <si>
    <t>1970  subsidios entregados por el Valor de</t>
  </si>
  <si>
    <t>Se garantizo el giro del periodo de mayo y junio Caracterización de los beneficiariosDiagnostico del funcionamiento de los consejos de discapacidadCapacitación en el tema de registro de localización y caracterización de personas con discapacidad.El personal contratado para el desarrollo de las actividades de esta meta con vigencia del plan de desarrollo 2016-2020se aprobo por parte de la Asamblea Deparatmental la ordenanza 037 que garantiza el subsidio para los años 2021a 2024</t>
  </si>
  <si>
    <t>Falta de recursos para el segundo semestre del año 2020</t>
  </si>
  <si>
    <t>subsidio</t>
  </si>
  <si>
    <t xml:space="preserve">Actualización de Base de datos de beneficiarios. Se realizo giros a 1982 personas con discapacidad o cuidadres
Socializacion ordenanza 037 a los 116 municipios
Se aprobó proyecto de ordenanza 054 por parte de la asamblea departamental para poder ejecutar los recursos </t>
  </si>
  <si>
    <t>Asignación de Recursos y Asistencias Técnicas</t>
  </si>
  <si>
    <t>Se realizó giro correspondiente al mes de octubre, noviembre y diciembre beneficiando a2.289 personas con discapacidad o sus cuidadores. Se elaboró cronograma para brindar asistencias técnicas, a la fecha se han realizado 9.Se realizó giro correspondiente al mes de enero  beneficiando a 2.216 personas con discapacidad o sus cuidadores.Se  realizaron asistencias técnicas en los municipios de: Cajicá, Chía, Cogua, Cota, El Peñón, El Rosal, Granada, Guasca, Guataqui, Madrid, Mosquera, Nemocón, Pacho, Paime, Pandi, San Cayetano, Subachoque, Supatá, Sutatausa, Tabio, Tena, Topaipí, Utica y Viotá.Se actualizo la caracterización de la población con discapacidad de los municipios de Macheta, Sesquilé, Suesca, Tibirita, San Francisco, Supatá, Utica, Pacho, Topaipi, Pasca, San Bernardo, Beltrán y Chaguaní, a la fecha se tienen 62 municipios con caracterización actualizada.Abril: Se realizó giro correspondiente al mes de Febrero  beneficiando a 2.226 personas con discapacidad o sus cuidadores.se tiene información completa y validada de las personas postuladas para el ingreso al programa por parte de los municipios de El Peñón, San Cayetano, Cajicá, Cogua, Nemocón, Tabio, El Rosal, Subachoque, Funza, Madrid, Mosquera, Tena y Une. Se actualizo la caracterización de la población con discapacidad de los municipios de Macheta, Sesquilé, Suesca, Tibirita, San Francisco, Supatá, Utica, Pacho, Topaipi, Pasca, San Bernardo, Beltrán y Chaguaní, a la fecha se tienen 62 municipios con caracterización actualizada.</t>
  </si>
  <si>
    <t>GR5:1-04-02-170</t>
  </si>
  <si>
    <t>170</t>
  </si>
  <si>
    <t>Garantizar el funcionamiento de 15 nuevos Centros provinciales de Vida Sensorial.</t>
  </si>
  <si>
    <t>Centros de vida sensorial en funcionamiento</t>
  </si>
  <si>
    <t>se elaboro proyecto de infraestructuraSe estableció un modelo tipo de acuerdo a la población a atender con el presupuesto estimado para cada unose identificaron los municipios que cuentan con inmueble y están interesados</t>
  </si>
  <si>
    <t xml:space="preserve">Registro completo del proyecto del municipio de Silvania, y en verificación por parte del ICCU los municippios de Alban y Guasca  </t>
  </si>
  <si>
    <t>Asistencia Tecnica.</t>
  </si>
  <si>
    <t>e brindo asistencia técnica a los municipios de Guachetá, Guasca y Alban de las provincias de Ubate, Guavio y Gualiva para actualización de los proyectos de construcción de CVS.Envío de parámetros de construcción de los centros de vida sensorial al municipio de Paratebueno y se envió el proyecto del municipio de Albán al ICCU con precios actualizados a 2022, Reunión con los municipios de Paratebueno, Sibate para revisión de los proyectos centros de vida sensorialAbril: Se encuentran en fase factibilidad los proyectos de construcción de centros provinciales de vida sensorial para los municipios de Silvania, Guacheta, Guasca y Alban. Y en fase de pre factibilidad se encuentran los proyectos de los municipios de Paratebueno, Tocaima y Sibate.Reunión presencial entre la secretaria de desarrollo e inclusión social, la secretaria de planeación y el ICCU, para coordinar la ruta a tomar para la viabilización de los proyectos del año 2022.</t>
  </si>
  <si>
    <t>GR5:1-04-02-171</t>
  </si>
  <si>
    <t>171</t>
  </si>
  <si>
    <t>Coadyuvar en la operación de los Centros de Vida Sensorial en las 15 provincias.</t>
  </si>
  <si>
    <t>Provincias con coadyuva para operación de centros de vida sensorial.</t>
  </si>
  <si>
    <t>Elaboración del análisis de la población atendida en los centros de vida sensorial en los municipios y georreferenciaciónse caracterizaron 91 centros de vida sensorialEl personal contratado para el desarrollo de las actividades de esta meta con vigencia del plan de desarrollo 2016-2020</t>
  </si>
  <si>
    <t>Los Centros de Vida Sensoriales se  encuentran cerrados  y hasta el momento no se tiene determinado cuando se abren</t>
  </si>
  <si>
    <t>Se reportan 6 provincias con coadyuda para operaciones centros vida sensorial.</t>
  </si>
  <si>
    <t xml:space="preserve"> Se determino el kit de dotacion para Centros de vida sensorial que se realizo contrato y se encuentra en ejecución para la posterior entrega </t>
  </si>
  <si>
    <t>Asistencia tecnica.</t>
  </si>
  <si>
    <t>Se realizo la construcción de instrumento de seguimiento y verificación del avance de la ejecución de los convenios referentes a los centros de vida sensorial adscritos con los municipios de: Sibaté, San Bernardo, Vergara, Macheta, Sesquilé, Gachalá y Beltrán. Se brindó asistencia técnica a los 116 municipios en la utilización de la plataforma de traducción de lenguaje de señas colombiano LSC SERVIR.</t>
  </si>
  <si>
    <t>GR5:1-04-02-172</t>
  </si>
  <si>
    <t>ODS 8 - PROMOVER EL CRECIMIENTO ECONÓMICO SOSTENIDO, INCLUSIVO Y SOSTENIBLE, EL EMPLEO PLENO Y PRODUCTIVO Y EL TRABAJO DECENTE PARA TODOS</t>
  </si>
  <si>
    <t>172</t>
  </si>
  <si>
    <t>Implementar un sistema de información departamental para la identificación de ofertas laborales promoviendo la responsabilidad social empresarial para la inclusión.</t>
  </si>
  <si>
    <t>Sistema de información departamental implementado</t>
  </si>
  <si>
    <t>mesa de trabajo con la alta consejería para la discapacidad, agencia nacional de empleo y el DAFF para acceder a la oferta laboral que tenia cada entidad</t>
  </si>
  <si>
    <t>La articulación para la publicación de hojas de vida en el portal de empleo a personas en condicion de discapacidad</t>
  </si>
  <si>
    <t>Capacitaciones con alta Consejeria para la Discapacidad y se establecio mediante acta de compromiso de cooperación con colsubsidio la implementación de envio de hojas de vida para la vinculación laboral en la plataforfa de la caja de compensación familiar.</t>
  </si>
  <si>
    <t>Se avanza en la estructuración de un proceso eficaz para el diseño y gestión del sistema de inclusión en ofertas laborales. Adicionalmente se trabaja en el uso de la plataforma de empleabilidad de entidades como Colsubsidio y Compensar. - Reunion con la multinacional Mountain para posible alianza o convenio de empleabilidad para personas con discapacidad,  se realizó la proyección del formato para bases de datos de las personas con discapacidad para recolectar hojas de vida, se recibieron hojas de vida de los municipios de: Cota (1), Nimaima (3), La Palma (1), San Cayetano (1) y Anolaima (1), así mismo se realizó asistencia técnica al municipio de cota el día 30 de marzo y se continua en comunicaciones con la caja de compensación Colsubsidio. Se cuenta con el sistema de informacion de Hojas de Vida y Sistema de informacion de ofertas laborales.Elaboración y puesta en marcha del sistema de información para identificación de ofertas laborales de localización y caracterización de hojas de vida con personas en condición de discapacidad</t>
  </si>
  <si>
    <t>GR5:1-04-02-173</t>
  </si>
  <si>
    <t>173</t>
  </si>
  <si>
    <t>Atender el 90% de las solicitudes de personas en condición de discapacidad con la entrega de ayudas técnicas.</t>
  </si>
  <si>
    <t>Solicitudes de personas en condición de discapacidad atendidas</t>
  </si>
  <si>
    <t>Socialización del formato de ayudas técnicaslevantamiento de ayudas técnicas disponibleEl personal contratado para el desarrollo de las actividades de esta meta con vigencia del plan de desarrollo 2016-2020se entrego el banco de ayudas  a los 35 municipios</t>
  </si>
  <si>
    <t>Ayudas tecnicas</t>
  </si>
  <si>
    <t>Entrega de ayudas técnicas de solicitudes realizadas a la secretria durante el año 2021 y en los bancos de ayudas entregados a las alcaldias firma de contrato de ayudas en el 2021</t>
  </si>
  <si>
    <t>Ayudas técnicas.</t>
  </si>
  <si>
    <t>Fueron recibidas y atendidas 25 solicitudes de entrega de kit de ayudas técnicas para la conformación de los bancos de ayudas en los municipios de: Macheta, Suesca, Jerusalen, La Peña, Supata, Vergara, Granada, Villagomez, Chaguani, Sibate y San Cayetano. Así mismo se realizó las asistencias técnicas para la debida utilización de estos elementos. se realizaron asistencias técnicas a los municipios de Caparrapí, Guaduas, Guataqui, La Palma y Paime y se envió solicitud a los municipios que recibieron en el año 2021 ayudas técnicas para el diligenciamiento del formato de caracterización y seguimiento. -se recibió caracterización (2020-2021) del banco de ayudas técnicas de los municipios de GuataquÍ, Chaguaní, Bituima, Girardot y Cáqueza y se tiene concepto precontractual y CDP para la adquisición de ayudas técnicas.se realizó asistencia técnica virtual a los municipios de Bituima, Chaguaní y presencial a los municipios de Jerusalén y Tocaima, se recepcionó solicitud del municipio de San Antonio del Tequendama, se recibió caracterización de los municipios de Nimaima, Quebradanegra, Tocaima, Sasaima, La Palma, Simijaca, Sutatausa, Tausa, Arbeláez, Supatá, Vergara y Tabio para un total de 18 caracterizaciones de los 53 municipios beneficiados con ayudas técnicas (ayudas entregadas en los años 2020,2021 y 2022) se realizó entrega de ayudas técnicas a los municipios de Tocaima y Madrid el 25 de marzo de 2022. Se elaboró protocolo para la entrega de ayudas técnicas a los diferentes municipios y se realizó seguimiento telefónico a los beneficiarios del banco de ayudas técnicas en los municipios de Bituima y Guataqui.</t>
  </si>
  <si>
    <t>GR5:1-04-02-174</t>
  </si>
  <si>
    <t>174</t>
  </si>
  <si>
    <t>Desarrollar en las 15 provincias proyectos productivos dirigidos a la población en condición de discapacidad.</t>
  </si>
  <si>
    <t>Provincias con proyectos productivos de PCD.</t>
  </si>
  <si>
    <t>Materiales y equipos</t>
  </si>
  <si>
    <t>Reglamentación del proceso de selección de los proyectos productivos de personas con discapacidadEl personal contratado para el desarrollo de las actividades de esta meta con vigencia del plan de desarrollo 2016-2020Se ejecuto lo establecido en el plan indicativo atendiendo 2 provincias del Departamento  a personas con discapacidad</t>
  </si>
  <si>
    <t>Las personas con discapacidad tuvieron restricciones durante la pandemiael comité de contratación no aprobó el proceso para la entrega de estos aportes</t>
  </si>
  <si>
    <t>Se tienen priorizados 19 proyectos productivos y la contartación se encuentra publicación</t>
  </si>
  <si>
    <t>Se adelanto el proceso de asistencia técnica a la provincia de Magdaleno centro.Se realizaron 4 asistencias técnicas sobre el manual de accesibilidad a los municipios de Medina, Paratebueno, Nilo y Girardot, a la fecha se ha realizado la promoción del manual de accesibilidad impactando 2 provincias de Magdalena Centro y Medina.Se realizó asistencias técnicas presenciales sobre el manual de accesibilidad a los municipios de Tocaima y Jerusalén (provincia de Alto Magdalena), se realizó asistencia técnica virtual sobre el manual de accesibilidad al municipio de Guataquí (provincia Alto magdalena), y de igual manera la Doctora Karen Hernández realizó borrador de resolución para que los municipios adopten e implementen el manual de accesibilidad, la cual se encuentra en revisión.</t>
  </si>
  <si>
    <t>GR5:1-04-02-175</t>
  </si>
  <si>
    <t>175</t>
  </si>
  <si>
    <t>Promover en las 15 Provincias del departamento la implementación de los manuales de accesibilidad y planes integrales de accesibilidad.</t>
  </si>
  <si>
    <t>Provincias con promoción de implementación de manuales y planes integrales de accesibilidad</t>
  </si>
  <si>
    <t>socialización del modelo de manual de accesibilidad con que cuenta la SecretariaParticipo en el concurso de Urbanismo Incluyente</t>
  </si>
  <si>
    <t>Manueales de accesibilidad</t>
  </si>
  <si>
    <t>Socialización de los manuales de accesibilidad en todos los municipios de las provincias: de ubate, sumapaz y provincia del Guavio</t>
  </si>
  <si>
    <t>Se adelanto el proceso de asistencia técnica a la provincia de Magdaleno centro.se realizaron 4 asistencias técnicas sobre el manual de accesibilidad a los municipios de Medina, Paratebueno, Nilo y Girardot, a la fecha se ha realizado la promoción del manual de accesibilidad impactando 2 provincias de Magdalena Centro y Medina.se realizó asistencias técnicas presenciales sobre el manual de accesibilidad a los municipios de Tocaima y Jerusalén (provincia de Alto Magdalena), se realizó asistencia técnica virtual sobre el manual de accesibilidad al municipio de Guataquí (provincia Alto magdalena), y de igual manera la Doctora Karen Hernández realizó borrador de resolución para que los municipios adopten e implementen el manual de accesibilidad, la cual se encuentra en revisión.</t>
  </si>
  <si>
    <t>Reducir en 2.455 personal la población en condición de discapacidad con Pobreza multidimensional</t>
  </si>
  <si>
    <t>GR5:1-04-02-176</t>
  </si>
  <si>
    <t>176</t>
  </si>
  <si>
    <t>Implementar en el 100% de las IED de los municipios no certificados del departamento estrategias de educación inclusiva que garantice el acceso, la permanencia y la calidad de la población con discapacidad y talentos excepcionales.</t>
  </si>
  <si>
    <t>IED con estrategias de educación inclusiva implementada</t>
  </si>
  <si>
    <t>Implementación de estrategias de Educación Inclusiva</t>
  </si>
  <si>
    <t>Se han adelantado capacitaciones y asistencias técnicas frente a decreto 1421 de 2017.   Se realizó el acompañamiento a 270 IED  y 5820 estudiantes con profesionales de apoyo.Con la contratación de los profesionales de apoyo pedagógico se logró la vinculación de 272 IED en procesos de educación inclusiva; capacitación en inclusión educativa  o apoyo para la implementación del decreto 1421 de 2017, igualmente durante la vigencia se logró realizar procesos de valoración y caracterización pedagógica de estudiantes con discapacidad, registrados en el SIMAT, se avanzó en el proceso de formación y acompañamiento a los docentes en realización, seguimiento, conceptos y estrategias para elaboración del PIAR. Teniendo en cuenta la emergencia  generada por el Covid 19, se realizó  la orientación  con diferentes estrategias para  acompañamiento en casa, orientación de tareas, comunicación, pautas de crianza, hábitos de higiene, entre otras,  pese a la emergencia sanitaria por covid 19 se logró  la articulación con los centros de vida sensorial, secretarial de desarrollo social y de educación así como con comisarias de familia y hospitales. Mediante asistencias técnicas se logró orientar a la Institución Educativa en el registro de estudiante en el SIMAT sobre las nuevas  categorías de discapacidad, capacidades o talentos excepcionales y trastornos específicos en el aprendizaje escolar y el comportamiento finalizando con el acompañamiento de  5083  estudiantes con discapacidad y 373 con capacidades o talentos excepcionales, en 260 IED.</t>
  </si>
  <si>
    <t xml:space="preserve">Para la vigencia 2021 se logró  a acompañamiento de 71  IED con procesos de educación inclusiva para la implementación del  decreto 1421.  En total se beneficiaron 2,694 estudiantes con discapacidad, 146 estudiantes con capacidades y talentos excepcionales y 92 VCA con discapacidad registrados en SIMAT y un avance de la meta en un 25.72% De estas 71 IED con acompañamiento de docentes y profesionales de apoyo pedagógico quienes desarrollaron actividades  tales como: valoraciónes pedagógica, revisión de caracterización de los estudiantes con discapacidad capacidades o talentos excepcionales y trastornos específicos del aprendizaje escolar y el comportamiento, según las categorías y orientaciones técnicas emitidas por el Ministerio de Educación Nacional. Asistencia técnica y pedagógica a las instituciones educativas asignadas, en lo relacionado con el ajuste de las diversas áreas de la gestión escolar (Proyecto Educativo Institucional, Manual de Convivencia y Sistema Integrado de Evaluación), en especial en la consolidación del Plan Individual de Ajustes Razonables (PIAR) en los Planes de mejoramiento institucional (PMI) y la historia escolar. 
</t>
  </si>
  <si>
    <t xml:space="preserve">No se logro la contratacion de la totalidad de los  25 profesionales de apoyo pedagogico  proyectados por lo que no se logra acompañar a la totalidad de las IE en temas de inclusion educativa. </t>
  </si>
  <si>
    <t>Se logra continuar con el acompañamiento con docentes de apoyo pedagógico a las 28 IE focalizadas por planta temporal.  El Equipo técnico brindo asistencia en la línea técnica a 64 instituciones educativas con el fin de garantizar un adecuado reporte en el SIMAT de los estudiantes con discapacidad  y  90 docentes orientadores sobre ORIENTACIONES PARA LA ATENCION DE ESTUDIANTES CONDISCAPACIDAD, CAPACIDADES Y/O TALENTOS EXCEPCIONALES; dando inicio al plan de auditoria, se realizó visita al Municipio de Pasca donde se registra información de visita en matriz elaborada por el equipo técnico; se realiza visita a las IED Antonio Nariño del municipio de Apulo con el fin de brindar apoyo y orientaciones a padres sobre procesos de caracterización y realización de PIAR; de igual manera se realizó proceso de sensibilización acerca de imaginarios que se tienen en torno a la discapacidad, capacidad y /o talentos excepcionales; este proceso es acompañado equipo de inclusión, mientras se nombra por planta temporal el docente de apoyo para esta IE en cumplimiento fallo de tutela; de igual manera se logra dar asistencia técnica al Municipio de la calera con relación a la vinculación de un estudiante con síndrome de Down en lo relacionado con el grado o curso según directrices y ciclo vital del menos será incluido en el sistema educativo. Teniendo en cuenta la publicación en el SECOP II acerca del proceso de selección abreviada de mínima cuantía, se realizó la evaluación técnica de los 3 proponentes postulados el 25 de marzo de adjudico al operador que proveerá la contratación de 48 profesionales, para la atención en 65 municipios no certificados de Cundinamarca. En este periodo se benefician 2260 estudiantes con discapacidad, capacidades y talentos excepcionales. En este periodo se benefician 4.307 estudiantes con discapacidad, capacidades y talentos excepcionales.  Se logra continuar con el acompañamiento de profesionales de apoyo pedagógico en las 28 IED focalizadas por planta temporal.  El Equipo técnico brindó asistencia en la línea técnica a 59 instituciones educativas con la temática de capacidades y talentos excepcionales. Por medio del proceso de contratación pública ofertado en el SECOP II, se adjudicó este al proponente Fundación Progresa dando inicio del contrato el día 7 de abril del año en curso en el cual se proveerá la contratación de 48 profesionales, para la atención en 65 municipios no certificados de Cundinamarca. En este periodo se benefician 4474 estudiantes con discapacidad, capacidades y talentos excepcionales. Se logra continuar con el acompañamiento de profesionales de apoyo pedagógico en las 29 IED focalizadas por planta temporal.  El Equipo técnico brindó asistencia en la línea técnica a 54 instituciones educativas con la temática de capacidades y talentos excepcionales con relación a la conceptualización y  explicación de formatos para el registro de información relacionada con esta línea de inclusión educativa a través de envió de grabación de capacitación a los correos de las instituciones Educativas que no han asistido en los encuentros programados; continuando con el plan de auditoría planteado por la dirección de cobertura el equipo realizó visitas a los municipios de fosca, Madrid, Gutiérrez, Fomeque  información de visita contenida en matriz de consolidación de historias escolares y actas de asistencias técnicas; se realizó asistencia en la línea pedagógica  de manera presencial a los municipios de Caqueza y Chachi a docentes acerca de valoraciones pedagógicas y diligenciamiento del PIAR para estudiantes con discapacidad. Se continua con el acompañamiento de los 48 profesionales de apoyo y apoyos con la contratación de Fundación progresa para la atención a 95 instituciones educativas en 65 Municipios del Departamento no certificados en este periodo se 4950 estudiantes con discapacidad, capacidades y talentos excepcionales.</t>
  </si>
  <si>
    <t>GR5:1-04-02-177</t>
  </si>
  <si>
    <t>177</t>
  </si>
  <si>
    <t>Garantizar el 80% el cumplimiento de la política pública de discapacidad.</t>
  </si>
  <si>
    <t>Cumplimiento PP Discapacidad</t>
  </si>
  <si>
    <t>Se garantiza el cumplimiento de la política pública de discapacidad Ordenanza No. 0266 de 2015, garantizando el correcto funcionamiento de los comités municipales en pro de los derechos de la población en condición de discapacidad a través de la asistencia técnica. De acuerdo a las actividades del plan de trabajo, se cumplen los instrumentos que acrediten a las personas con discapacidad, mecanismos que prioricen acceso a la justicia de personas con discapacidad, se han facilitado espacios y dotación a personas con discapacidad, se han realizado acciones de rehabilitación integral, garantizando salud y cobertura a dichas personas, y a su vez, desde la secretaría de Gobierno como secretaría técnica de la política, se realizan los comités de discapacidad departamental y se realiza el acompañamiento y asistencia técnica a los consejos municipales de discapacidad. Asimismo, se han realizado jornadas de capacitación inclusión laboral para personas con discapacidad en el sector público.</t>
  </si>
  <si>
    <t>No hay mayor articulación institucional en materia de gestión para la inclusión laboral de personas con discapacidad en el departamento.</t>
  </si>
  <si>
    <t>24,00</t>
  </si>
  <si>
    <t xml:space="preserve">Asistencia técnica  en el eje No. 5 de Transformación de lo público de la Ordenanza No. 0266 de 2015 de la política pública de discapacidad departamental. </t>
  </si>
  <si>
    <t>Las asistencias técnicas que se realizaron durante el año  2021 ( corte 31 diciembre de 2021), llegaron a un total de 48 asistencias presenciales, 66 asistencias técnicas virtuales, para un total de 366 personas atendidas,  cuyo objetivo fue maximizar la calidad de la implementación de las Política Pública de Discapacidad ordenanza 0266/2015.  A la fecha, se realizaron para la vigencia 2021, tres (3) Comités Departamentales de Discapacidad para las fechas: 8 de septiembre de 2021, 14 de abril de 2021 y 15 de diciembre. Estos comités, fueron convocados por la Secretaría de Gobierno, en particular, Dirección de Convivencia, Justicia y Derechos Humanos. Al mismo tiempo, tuvo lugar dos (2)  Mesas Técnicas de Discapacidad Departamental, en las fechas:  9 de agosto de 2021 y 23 de noviembre de 2021</t>
  </si>
  <si>
    <t>Información limitada solicitada a la entidades para la vigencia 2020, debido a la pandemia COVID-19.</t>
  </si>
  <si>
    <t>•Revisión diagnóstico de la Política Pública de Discapacidad •Asistencia técnica virtual y en campo, correspondiente al eje No. 5 de la Política Pública de Discapacidad de Cundinamarca (Ordenanza No. 0266 de 2015) "Transformación de lo público", línea estratégica, "Gobernanza y Fortalecimiento Institucional".•Realización de la mesa de inclusión social CODEPS 2022 del Comité de Discapacidad Departamental (18 de mayo - de forma virtual) que contó con la participación de los enlaces de las entidades departamentales pertenecientes al Comité Departamental de Discapacidad.•Realización de forma virtual y presencial del Primer  Comité de Discapacidad departamental para la vigencia 2022, que  contó con la participación de los enlaces de las entidades departamentales pertenecientes al Comité Departamental de Discapacidad y los representantes de la sociedad civil.</t>
  </si>
  <si>
    <t>Articulación de la Política Pública Departamental de Discapacidad con la Política Pública Municipal de los municipios de Choachí, Ubaque, Arbeláez, Yacopí, La Palma, San Bernardo, Silvania, Fosca, Cáqueza Granada, Tibacuy, Pasca, Anapoima, Nimaima,  Vergara, Zipaquirá,Bituima, Cachipay, Cogua, Nilo, Quetame, San Francisco, Sibaté, Une,  Villeta, Agua de Dios, Chipaque, El Rosal, Facatativá, La Vega, Puerto Salgar, Quipile y Vianí. Al mismo tiempo, se verificó la operatividad de cada uno de los Comités Municipales de Discapacidad, brindando a los asistentes, una exposición acerca de la Oferta Institucional Departamental de Cundinamarca para la población con discapacidad.El 18 de mayo de 2022, se realizó de forma virtual, la mesa de inclusión social CODEPS 2022 del Comité de Discapacidad Departamental, que contó con la participación de los enlaces de las entidades departamentales pertenecientes al Comité Departamental de Discapacidad, en los que se trataron entre otros los siguientes temas: sustentación funcionalidad de la Secretaria de Gobierno con el Comité́ Departamental de  Discapacidad, explicación del instrumento de recolección de la información de la política pública y presentación ruta valoración de apoyosEn el marco del Primer Comité Departamental de Discapacidad, realizado el 25 de mayo de 2022, se logró socializar a los representantes de la sociedad civil miembros del comité, los avances de las metas y planes  relacionados con discapacidad de las entidades departamentales para la vigencia 2022,  en el que se contó con la participación del Secretario de Gobierno, la Consejería Presidencial para la Participación de Personas con Discapacidad y se llevó  acabo la elección del representante de la Política  Publica Departamental de Movilidad y la socialización de los integrantes del Comité́ sobre el avance del Plan de Acción de su competencia.</t>
  </si>
  <si>
    <t>GR5:1-04-00-543</t>
  </si>
  <si>
    <t>Alcanzar el 100% de cobertura con programas sociales dirigidos a la población en situación de discapacidad.</t>
  </si>
  <si>
    <t>GR5:1-04-02-178</t>
  </si>
  <si>
    <t>178</t>
  </si>
  <si>
    <t>Implementar en 116 municipios acciones de salud integral para personas con discapacidad.</t>
  </si>
  <si>
    <t>Municipios con acciones de salud integral para personas con discapacidad</t>
  </si>
  <si>
    <t>Realizar asistencia tecnica en la promoción del certificado de discapacidad y el RLCPD como herramientas de información e identificación de la PCD, de acuerdo con los lineamientos expuestos en la resolución 583 y 113 de 2020.</t>
  </si>
  <si>
    <t>El proceso del ingreso presupuestal para poder desarrollar el proceso de certificación con las IPS del Departamento.</t>
  </si>
  <si>
    <t>municipios con acciones integrales para las personas con discapacidad.</t>
  </si>
  <si>
    <t>Se realiza acciones integrales en la estrategia de rehabilitación basada en comunidad y la  Implementación  del certificado de discapacidad y el RLCPD en los 116 municipios.</t>
  </si>
  <si>
    <t>Se avanza en la asistencia tecnica en las  acciones integrales de salud  por medio de asistencia tecnica v relacionadas con discapacidad en Alban, Anapoima, Apulo, Bituima, Cajica, Caparrapí, Caqueza, Carmen de Carupa, Cogua, Chia, Fomeque, Fosca, Fuquene, Gachala, Guacheta, Guaduas, Guayabal de Siquima, Guayabetal, Gutierrez, La Mesa,  La Palma,  Manta, Paratebueno, Puerto Salgar, San cayetano, Sasaima, Simijaca, Soacha, Susa, Tena, Tibirita, Topaipi, Ubala, Ubaque, Villapinzon, Villeta, Yacopi, Zipaquira, el peñon. vergara, choconta, villagomez,San Juan de Rioseco, Agua de Dios, Viota, Tocaima, San Antonio  del Tequendama, El Colegio, Gacheta, Gama, Guatavita, Guasca, Junin. Quebrada Negra, Utica, Jerusalen, Nariño, Guataqui, Une, Sutatausa, Tausa</t>
  </si>
  <si>
    <t>SOCIOCULTURA, RAZA Y TRADICIÓN</t>
  </si>
  <si>
    <t>CUNDINAMARCA INDÍGENA</t>
  </si>
  <si>
    <t>GR5:1-05-00-623</t>
  </si>
  <si>
    <t>Disminur en 238 personas la  población con autorreconocimiento étnico indígena en Pobreza multidimensional</t>
  </si>
  <si>
    <t>GR5:1-05-01-179</t>
  </si>
  <si>
    <t>179</t>
  </si>
  <si>
    <t>Impulsar 6 proyectos productivos en la comunidad indígena acorde con los saberes tradicionales.</t>
  </si>
  <si>
    <t>Proyectos productivos impulsados</t>
  </si>
  <si>
    <t>1 telar e insumos</t>
  </si>
  <si>
    <t>Capacitación a 4 resguardos indígenas para la presentación de proyectos productivosproyecto productivo realizado en el resguardo de chía en el área textilparticipación en convocatoria del ministerio de Justicia y el Derecho para la financiación de tres proyectos los cuales fueron aprobados y asignados recursos</t>
  </si>
  <si>
    <t>el corto periodo del gobierno indígena</t>
  </si>
  <si>
    <t>Medina y 2 Sesquile (Muisca y Quechua)</t>
  </si>
  <si>
    <t xml:space="preserve"> se proyectaron para Firma de  convenios con los municipios de Sesquile y Medina para la compra delos proyectos productivos de la cumunidad Kichwa, Muisca y Je´eruriwa  - Ya se firmo el RPC</t>
  </si>
  <si>
    <t>Avance del 80% en el impulso a un proyecto productivo de la comunidad  Je´ruriwa del municipio de Medina.Se adelantó el acercamiento y socialización con las comunidades indígenas para la ejecución de proyectos productivos.En compañía de las comunidades muisca de Chía y Cota se asesoró en la formulación de los proyectos productivos de las comunidades indígenas.</t>
  </si>
  <si>
    <t>GR5:1-05-01-180</t>
  </si>
  <si>
    <t>180</t>
  </si>
  <si>
    <t>Articular el 100% de los asentamientos indígenas con los mecanismos de gobernabilidad indígena, municipal, departamental y nacional.</t>
  </si>
  <si>
    <t>Asentamientos indígenas con articulación de mecanismos de gobernabilidad indígena, municipal, departamental y nacional</t>
  </si>
  <si>
    <t>Asistencias, Capacitaciones</t>
  </si>
  <si>
    <t>Encuentro de intercambio cultural indígenaCapacitación en emprendimiento con los 3 resguardos indígenasCapacitación en política y consejo de juventudesCapacitación a los tres resguardos en sistema general de regalíasAcompañamiento en la formulación de proyectos a los 4 resguardos indígenasEl personal profesional contratado para el desarrollo de actividades se realizo con el plan de desarrollo juntos podemos masEncuentro de mujer IndígenaActivación de la mesa Interinstitucional de trabajo en el marco de la protección de los derechos de la comunidad indígena muisca de cota con relación al desalojo de una parte del territorioOferta interinstitucional por parte de la Gobernación de Cundinamarca y entidades de Nivel Nacional en los tres resguardos El acompañamiento en la formulación y presentación ante el ministerio de Justicio de proyectos con enfoque de DDHH prevención de violencia contra la mujer. Por un valor de $169.000.000 en los tres resguardo registrados</t>
  </si>
  <si>
    <t>La conectividad con el gobierno indigena</t>
  </si>
  <si>
    <t>encuentro de todas lac omunidades indigenas del Departamento de Cundinamarca, reconocidas por el  ministerio del Interior</t>
  </si>
  <si>
    <t>Planeacion y justificación de la solicitud de recurso para elaborar diagnostico y estados del arte del plan de vida indigena y continuidad cultural -encuentro intercultural de comunidades indiigenas de cuindinamarca "intercambiando saberes" 17/12/2021 en el muniicpio de facatativa parque ecologico piedra del TUNJO  (todas las 5 comunidades indigenas del departamento reconocidas por el ministerio del interior)</t>
  </si>
  <si>
    <t>Encuentro sobre mecanismos de gobernabilidad - Kits escolares</t>
  </si>
  <si>
    <t>En virtud de alianza de responsabilidad social y empresarial con la empresa Petroseismic se obtuvo la donación de 200 kits escolares que fueron entregados por la Gerencia en encuentro de mecanismos de gobernabilidad indígena. Con las comunidades indígenas kichuwa y Muisca de Sesquile, Yanacona de Chía y Muisca de Cota.Convocatoria y articulación de asentamientos indígenas para el reconocimiento de su proceso de gobernabilidad con la participación de los gobernadores de las comunidades muiscas, kichwa, paez, pijaó y waunan, para el fomento de espacios de no discriminación. Socialización de convocatoria que hace el IDECUT para presentar proyectos de patrimonio cultural.Se realizó proceso de mecanismos de gobernabilidad con el municipio de Cota y ChíaSe realiza la ejecución de la planeación de la asistencia técnica en mecanismos de gobernabilidad relacionados con los procesos electorales.</t>
  </si>
  <si>
    <t>GR5:1-05-01-181</t>
  </si>
  <si>
    <t>ODS 5 - LOGRAR LA IGUALDAD ENTRE LOS GÉNEROS Y EMPODERAR A TODAS LAS MUJERES Y LAS NIÑAS</t>
  </si>
  <si>
    <t>181</t>
  </si>
  <si>
    <t>Impulsar la participación de 4 asentamientos indígenas en eventos que resalten la identidad cultural indígena.</t>
  </si>
  <si>
    <t>Asentamientos indígenas que participan en eventos de identidad cultural</t>
  </si>
  <si>
    <t>Acompañamiento de eventos culturales</t>
  </si>
  <si>
    <t>intercambio cultural de los resguardos indígenas del departamento con muestras ancestralesEl personal profesional contratado para el desarrollo de actividades se realizo con el plan de desarrollo juntos podemos masIntercambio de saberes culturales de mujeres indígenasConmemoración del día internacional de los pueblos indígenas. Conmemoración del día internacional de la mujer  indígena 5 septiembreEncuentro de los saberes ancestrales en el marco del día de la Raza</t>
  </si>
  <si>
    <t>ConectividadDificil desplazamiento de comunidades</t>
  </si>
  <si>
    <t>Celebracion del Dia del niño - Encuentro Intercultural</t>
  </si>
  <si>
    <t>Celebración del mes del niño dirigido a las comunidad indígena Kichwa de Sesquile el dia 26 de abril en articulación con la Alcaldia Municipal y la Secretaria de Indeportes -1.  Encuentro intercultural de comunidades indigenas acentadas en el Deparatmento de cundinamarca que no estan reconocidas opor el ministerio en el parque Jaime Duque.
participación de NNA en el fortalecimiento en sus procesos de gobernabilidad. Niño gobernador por un dia  2. Encuentro de saberes y proceso de gobernabilidad de los pueblos indigenas reconocidos por el ministerio del interior en el Departamento de Cundinamarca.</t>
  </si>
  <si>
    <t>Dialogo con Gobernador indígena de la comunidad Muisca de Sesquile para la programación de evento de la exaltación de la identidad cultural.  Articulación con la secretaria de competitividad y desarrollo económico directamente con la Dra. Diana García para promover y desarrollar el primer FORO MUNDIAL INDIGENA en el departamento de Villavicencio En articulación con los asentamientos Muisca de Chia y Je´eruriwa se proyecta la participación de las comunidades en el festival San Pedro Muisca y festival Je´eruriwa.</t>
  </si>
  <si>
    <t>GR5:1-05-01-182</t>
  </si>
  <si>
    <t>182</t>
  </si>
  <si>
    <t>Adecuar una maloca en el resguardo indígena del municipio de Chía.</t>
  </si>
  <si>
    <t>Malocas adecuadas</t>
  </si>
  <si>
    <t>Visita de reconocimiento Visita Tecnica por Parte del ICCU quien ejecutara los recursos</t>
  </si>
  <si>
    <t>firma de convenio con la alcaldia de Chía y la RAPE regíon Cental para la ejecucion de la adecuacion de la maloKa - se Firmó el convenio interadministrativo entre la Alcaldia de Chia y La RAPE.</t>
  </si>
  <si>
    <t>Se realizó comité técnico con la administración municipal de Chía. Se brindó asistencia técnica y jurídica al municipio respecto de la modalidad de contratación a utilizar para ejecución de las actividades del convenio.Se realizó un comité técnico para el seguimiento del convenio 190Seguimiento al proceso de validación de las actividades que realiza la alcaldía de Chia para la adecuación de la maloca</t>
  </si>
  <si>
    <t>CUNDINAMARCA AFRO</t>
  </si>
  <si>
    <t>GR5:1-05-00-624</t>
  </si>
  <si>
    <t>Disminur en 171 personas la  población con autorreconocimiento étnicoafrodecendiente en Pobreza multidimensional</t>
  </si>
  <si>
    <t>GR5:1-05-02-183</t>
  </si>
  <si>
    <t>183</t>
  </si>
  <si>
    <t>Socializar a 8 grupos afrocolombianos del departamento la promoción y protección de sus derechos.</t>
  </si>
  <si>
    <t>Grupos afrocolombianos con socialización de promoción y protección de sus derechos</t>
  </si>
  <si>
    <t>capacitación a 46 organizaciones de comunidades NARP</t>
  </si>
  <si>
    <t>Formación de 100 integrantes dela comunidad NARP pertinentes a 9 municipios.Encuentro de la conmemoración de la mujer NARPReactivación de la consultiva departamental (2 Sesiones)Elección de delegados a lo diferentes establecimientos de participación departamentalEncuentro de saberes ancestrales dentro de la conmoración del día de la raza</t>
  </si>
  <si>
    <t>Conectividad</t>
  </si>
  <si>
    <t>Articulacion en capacitacion a comunidades Etnicas</t>
  </si>
  <si>
    <t>Articulación  y apoyo sobre la conmemoración del dia de la Afrocolombianidad con los 116 municipios. Articulación  y apoyo a la Secretaria de Educación y el Ministerio de Educación sobre Etnieducación y cátedras de estudios Afrocolombianos. Articulación  y apoyo con   la Secretaria de Mujer y Género sobre conversatorio de Mujeres Aftro Exitosas.</t>
  </si>
  <si>
    <t>Asistencia técnica y concertación de actividades.</t>
  </si>
  <si>
    <t>1. Reunión con lideresa Afro del municipio de Fusagasugá, con el propósito de precisar la oferta institucional y preparar encuentro con las organizaciones que forman parte de la consultiva afro en el marco de la protección de los derechos étnicos afro.2. Programación del foro Cundinamarca sin estereotipos para la promoción y protección de los derechos de los diferentes grupos sociales incluida  la comunidad afro a desarrollarse el 24 de marzo del 2022.Programación del foro Cundinamarca sin estereotipos para la promoción y protección de los derechos afrocolombianos a desarrollarse el 24 de marzo del 2022.3. Se realizó presentación de la normatividad Afrocolombiana y la propuesta de actividades a desarrollar en la vigencia 20224. FORO CUNDINAMARCA SIN ESTEREOTIPOS en modalidad presencial y virtual.2. Programación del foro Cundinamarca sin estereotipos para la promoción y protección de los derechos afrocolombianos a desarrollarse el 24 de marzo del 2022.abril: Se realizó socialización de asistencia técnica frente a temas de derechos en la creación, registro y actualización para organizaciones de comunidades negras.Se eligió el representante de población afrocolombiana para la junta departamental de educación de Cundinamarca. siendo una socialización de derechos.Expedición del Decreto 092 del 2022 que crea y reglamenta  la conformación de la Comisión Consultiva de Comunidades NARP de Cundinamarca.Se socializo con los 45 grupos afrocolombianos del departamento, el Decreto  092  del 2022,  que reglamenta  la Comisión Consultiva de Comunidades Negras de Cundinamarca,  con las  diferentes Organizaciones y expresiones organizativas  residente en  Cundinamarca, en conformidad a la promoción y protección de los derechos. Adicionalmente se hizo socialización ene l mismo sentido con las dependencias y entidades que forman parte de la consultiva Departamental de las comunidades afrocolombianas.</t>
  </si>
  <si>
    <t>GR5:1-05-02-184</t>
  </si>
  <si>
    <t>184</t>
  </si>
  <si>
    <t>Impulsar 8 proyectos productivos en la comunidad afrocolombiana acorde con los saberes tradicionales.</t>
  </si>
  <si>
    <t>Proyectos productivos impulsados de comunidad afrocolombiana</t>
  </si>
  <si>
    <t>Maquinaria, equipo y menaje</t>
  </si>
  <si>
    <t>Encuentros con las delegaciones afro para delimitar el tipo de proyecto productivo, los beneficiarios y la necesidad de formaciónApoyo con un proyecto productivo a la organización "Consejo de organizaciones afro de Soacha" que esta conformada por victimas del conflicto</t>
  </si>
  <si>
    <t>Entrega de Proyectos productivos a comunidad Afro.</t>
  </si>
  <si>
    <t>Se ecuentra en proceso de registro presupuestal la contratación de los elemntos de apoyo a los proyectos productivos - Ebtrega de Proyectos productivos comunidad Afro</t>
  </si>
  <si>
    <t>Asistencia Técnica</t>
  </si>
  <si>
    <t>Seguimiento al estado del proyecto productivo que fue objeto de la asignación de insumos en la vigencia anterior.Se realizó seguimiento a proyecto productivo "TEXTIL", a través de asistencia técnica con la comunidad gitana, para la verificación de cómo ha avanzado con los elementos e insumos que se otorgaron para el desarrollo del proyecto productivoSe socializa a la comunidad gitana sobre el diplomado en "CONSULTA PREVIA", en el marco de la estrategia " ESCUELAS DE FORMACIÓNDE DEFENSORES DE DERECHOS HUMANOS Y LIDERES SOCIALES", lo oferta el ministerio del interior en convenio con la ESAP.  Se socializa con la comunidad Gitana.Seguimiento y acompañamiento al proyecto productivo.</t>
  </si>
  <si>
    <t>CUNDINAMARCA RROM</t>
  </si>
  <si>
    <t>GR5:1-05-00-625</t>
  </si>
  <si>
    <t>Disminur en 8 personas la  población con autorreconocimiento étnico Rrom en Pobreza multidimensional</t>
  </si>
  <si>
    <t>GR5:1-05-03-185</t>
  </si>
  <si>
    <t>185</t>
  </si>
  <si>
    <t>Impulsar 2 proyectos productivos en la comunidad Rrom o gitana acorde con los saberes tradicionales.</t>
  </si>
  <si>
    <t>Proyectos productivos impulsados de comunidad Rrom.</t>
  </si>
  <si>
    <t>proyecto productivo spoysdo</t>
  </si>
  <si>
    <t>Capacitación en la presentación de proyectos productivos Desarrollo de un proyecto productivo</t>
  </si>
  <si>
    <t>Entrega de proyectos productivosde maquinaria a la comunidad Gitana del Departamento</t>
  </si>
  <si>
    <t xml:space="preserve">Se ecuentra en proceso de registro presupuestal la contratación de los elemntos de apoyo a los proyectos productivos - se hizo entrega de elementos proyectos productivos a comunidades Gitana </t>
  </si>
  <si>
    <t>GR5:1-05-03-186</t>
  </si>
  <si>
    <t>186</t>
  </si>
  <si>
    <t>Impulsar la participación de la kumpania Rrom en 4 eventos que resalten la identidad cultural del pueblo Rrom que transita el departamento.</t>
  </si>
  <si>
    <t>Eventos con participación de la kumpania Rrom</t>
  </si>
  <si>
    <t>Capacitación en la articulación de acciones culturales junto con el ministerio del interior</t>
  </si>
  <si>
    <t xml:space="preserve">Celebracion dia del niño comunidades Etnicas y Gobernador por un dia </t>
  </si>
  <si>
    <t xml:space="preserve">1. Conmemoracion del dia del niño en el municipio de sesquile, haciendo intercambio de grupos etnicos "saberes y cultura" 2. Participación de los NNA de la comunidad Room en la celebración del mes de abril mes del niño "NIÑO GOBERNADOR POR 1 DIA". - </t>
  </si>
  <si>
    <t>Se programó la realización de un primer  evento  en el marco de la conmemoración del Día de los pueblos gitanos en el mes de abril, para lo cual se identificó los requerimientos operativos y logísticos.  En entrevista presencial con directivos de la Empresa Inmobiliaria se solicitó la posibilidad de contar con espacio ya sea  en la plazoleta de comidas o en la Plaza de La Paz, para realización del evento.Se desarrolló el primer FORO CUNDINAMARCA SIN ESTEREOTIPOS en modalidad presencial y virtual.-Se está definiendo las actividades a realizar durante el evento.Se adelantó mesas de conservación con el municipio de Cota para la programación y realización articulada de la actividad Kumpania Rrom.</t>
  </si>
  <si>
    <t>MÁS COMPETITIVIDAD</t>
  </si>
  <si>
    <t>PRODUCTIVIDAD, UN CAMINO DE DESARROLLO</t>
  </si>
  <si>
    <t>CUNDINAMARCA PRODUCTIVA, REGIÓN QUE PROGRESA</t>
  </si>
  <si>
    <t>GR5:2-01-00-547</t>
  </si>
  <si>
    <t>Aumentar el indicador de complejidad del aparato productivo del índice Departamental de Competitividad.</t>
  </si>
  <si>
    <t>GR5:2-01-01-187</t>
  </si>
  <si>
    <t>187</t>
  </si>
  <si>
    <t>Implementar 3 estrategias para incentivar proyectos productivos de impacto social.</t>
  </si>
  <si>
    <t>Estrategias Implementadas</t>
  </si>
  <si>
    <t>Se implementaron 3 estrategias a saber: 1) Descentralización de la entidad, prestando el servicio en los 116 municipios del departamento: 2) Cofinanciación con otras entidades(sec Competitividad)  para ampliar la línea de crédito para la reactivación económica dirigido a las micro y pequeñas empresas del departamento; 3) Mantenimiento de las líneas de crédito existentes</t>
  </si>
  <si>
    <t>Se otorgan créditos en cofinanciación con otras entidades, devolución de ahorros e intereses</t>
  </si>
  <si>
    <t xml:space="preserve">Estrategia 1:Creditos otorgados 1844,Estrategia2: Creditos con Covenio .Estrategia 3:Devoluciòn de Ahorros </t>
  </si>
  <si>
    <t>otorgamiento de créditos</t>
  </si>
  <si>
    <t>Corte al 30 de junio, se ha logrado entregar: 1. Créditos paz y salvo o en cofinanciación a tres (3) afiliados de los Municipios de Sopo y Funza. 2. Créditos a los afiliados de la CSC se han desembolsado 1.124 afiliados.</t>
  </si>
  <si>
    <t>1290</t>
  </si>
  <si>
    <t>AGENCIA COMERCIALIZACION E INNOVACION PA</t>
  </si>
  <si>
    <t>GR5:2-01-01-188</t>
  </si>
  <si>
    <t>188</t>
  </si>
  <si>
    <t>Disponer de una transformadora de alimentos hortícola para que preste servicios a la región.</t>
  </si>
  <si>
    <t>Trasformadora de alimentos al servicio</t>
  </si>
  <si>
    <t>0,4</t>
  </si>
  <si>
    <t>0,4, reprogramado para 2022 0,6 und.</t>
  </si>
  <si>
    <t xml:space="preserve">suscripcion de convenio con munipio de Cota, pendiente que el municipio adelante proceso contractual para dotacion de la transformadora, ejecucion fisica, 0,4 (40%) 2021 Y 0.6 (60%) 2022 </t>
  </si>
  <si>
    <t>Disponer de una transformadora de alimentos hortícola</t>
  </si>
  <si>
    <t>La alcaldía Municipal de Cota el día 27 de mayo de 2022 hace apertura del proceso de Licitación Pública para la adquisición de los elementos objeto del convenio ACIDC-CDCVI-043-2021.Se realizó prórroga del convenio hasta 30 de junio de 2022, actualmente el municipio se encuentra adelantando el proceso precontractual para dar cumplimiento a las obligaciones derivadas del proceso.cumplimiento a las obligaciones derivadas del procesoDicho proceso se encuentra publicado con la siguiente información: Precio estimado total: $ 812.126.335 COP Número del proceso: SGG-LP-008-2022 Objeto: ADQUISICIÓN DE MAQUINARIA Y EQUIPOS -PARA LA PLANTA HORTICOLA PARA EL DESARROLLO DE LAS ACTIVIDADES Y EL CUMPLIMIENTO DEL CONVENIO INTERADMINISTRA TIVO ACIDC-CDCVl-043-2021. Fase: Presentación de observaciones Estado: publicado Tipo de Proceso: Licitación PúblicaCRONOGRAMAPublicación:                                                        27/05/2022Fecha límite para observaciones al pliego:13/06/2022Publicación del pliego definitivo:                15/06/2022Presentación de Ofertas:                                05/07/2022Audiencia de Adjudicación:                        18/07/2022Firma del Contrato:                                        19/07/2022De esta manera, el supervisor informa a la gerencia sobre el concepto positivo por parte de la Supervisión para la realización del respectivo documento modificatorio de las CLÁUSULAS OCTAVA, - PLAZO DE EJECUCIÓN Y VIGENCIA DEL CONVENIO,Dando como plazo de ejecución el día 31 de octubre de 2022, lo cual se fundamenta en el cronograma de ejecución de la licitación pública identificada en la plataforma SECOP 2 SGG-LP-008-2022, más el tiempo prudente para la instalación de la maquinaría y los equipos definidos en el Alcance del Convenio ACIDC-CDCVI-043-2021.</t>
  </si>
  <si>
    <t>Por parte del municipio Cota, se informa que el sitio donde se tiene proyectada la instalación de la planta de procesamiento de Hortalizas, se encuentra en fase de terminación de la obra, de tal manera que se cuenta con un espacio adecuado para el funcionamiento eficiente de los equipos, sin embargo, debido a contingencias propias de la obra se han tenido algunos retrasos en su ejecución, lo cual, ha retrasado un poco el proceso contractual de los equipos contemplados en el alcance del convenio ACIDC-CDCVI-043-2021.</t>
  </si>
  <si>
    <t>1124</t>
  </si>
  <si>
    <t>SECRETARIA DE AGRICULTURA Y DES.RURAL</t>
  </si>
  <si>
    <t>GR5:2-01-01-189</t>
  </si>
  <si>
    <t>189</t>
  </si>
  <si>
    <t>Implementar 700 proyectos productivos agropecuarios sostenibles dirigidos a la población víctima del conflicto armado.</t>
  </si>
  <si>
    <t>Proyectos productivos implementados</t>
  </si>
  <si>
    <t>Equipos y Elementos para desarrollo de proyectos productivos</t>
  </si>
  <si>
    <t>Se estableció el procedimiento para el sistema integrado de gestión y control SIGC.  Así mismo se socializo el procedimiento a los enlaces de víctimas de todos los municipios del departamento. Se preseleccionaron los municipios a beneficiar de acuerdo con los representantes de las víctimas a la mesa departamental.Se seleccionó a la empresa CI WARRIORS SAS, mediante un proceso de subasta inversa donde el proponente realiza un descuento del 44,49% sobre el valor inicial, de $270.000.000, lo cual permitió una optimización del recurso realizando una reinversión de $120.123.000 con la finalidad de beneficiar un mayor número de víctimas, pasando de un número inicial de 130 proyectos productivos a 202 proyectos productivos, quienes son elegidos por la mesa municipal del subcomité de víctimas, ante la secretaría de agricultura se suscribió el contrato de suministros SADR-CT-011-2020 donde se vincula la suma de $269.998.509.•Refuerzo de capacidades de nuestros productores VCA con la entrega  de equipos y elementos que les permiten disminuir sus costos de producción, volviéndolos más competitivos.</t>
  </si>
  <si>
    <t>Equipos y elementos para proyectos productivos</t>
  </si>
  <si>
    <t>144 familias víctimas del conflicto armado cundinamarquesas poseedoras de predios rurales beneficiadas a través del fortalecimiento de sus sistemas productivos con equipos y elementos para sus proyectos permitiendo disminuir sus costos de producción y volviéndolos más competitivos en el mercado. Se hizo entrega de: Guadañadoras, fumigadoras de espalda a motor, fumigadoras estacionarias,  tejas de zinc, comederos, bebederos para aves, rollos de malla, tanques plásticos, electrobomba periférica, aisladores, bandejas de germinación, estibas plásticas, entre   otros y por parte de los municipios acompañamiento técnico. La inversión en la vigencia 2021 fue de  $404.982.447 por parte del Departamento.</t>
  </si>
  <si>
    <t>Ya se consolidaron las fichas técnicas de los elementos solicitados por los 11 municipios que fueron seleccionados (Anolaima, Apulo, Guayabetal, La Palma, Quipile, Topaipí, Cogua, Vergara, Viotá, Tibacuy y Caparrapí) así mismo ya se tiene la caracterización completa de los beneficiarios y el proceso de cotizaciones se encuentra publicado en la plataforma SECOP 2 hasta el 8 de julio.</t>
  </si>
  <si>
    <t>1120</t>
  </si>
  <si>
    <t>SRIA COMPETITIVIDAD Y DES.ECONOMICO</t>
  </si>
  <si>
    <t>GR5:2-01-01-190</t>
  </si>
  <si>
    <t>190</t>
  </si>
  <si>
    <t>Promover 3 aglomeraciones económicas de los sectores priorizados en el departamento.</t>
  </si>
  <si>
    <t>Aglomeraciones económicas promovidas</t>
  </si>
  <si>
    <t>165 silos, 15 equipos para el manejo del despulpado, lavado y beneficio de café permitiendo el uso eficiente del recurso hídrico y el beneficio del grano, Kits de trilla y un Kit de torrefacción a la Cooperativa de caficultores de Cundinamarca – COODECAFEC se adelantan trámites para certificar 80 marcas de café con denominación de origen (DO), 80 marcas de café en su identificación geográfica protegida (IGP), 80 sellos Café de Colombia y 80 notificaciones sanitarias, todo lo anterior acompañado de procesos de asistencia técnica.</t>
  </si>
  <si>
    <t xml:space="preserve">Mejoramiento del beneficio del grano , transformación y Comercialización de café en verde y tostados  generando mayor ingreso a 800 cafeteros de 42 municipios del Departamento de Cundinamarca </t>
  </si>
  <si>
    <t xml:space="preserve">FEDERACIÓN NACIONAL DE CAFETEROS DE COLOMBIA
</t>
  </si>
  <si>
    <t>la Secretaría adelantó acciones en el sector cafetero para la promoción de aglomeraciones a través de la articulación de todos los eslabones de la cadena , lo cual incluyó la caracterización de asociaciones, la entrega de equipos, insumos, certificaciones acompañamiento técnico  a  800 cafeteros de  42  municipios.</t>
  </si>
  <si>
    <t>GR5:2-01-00-548</t>
  </si>
  <si>
    <t>Aumentar los proceso de emprendimiento y productividad de la mujer cundinamarquesa.</t>
  </si>
  <si>
    <t>GR5:2-01-01-191</t>
  </si>
  <si>
    <t>191</t>
  </si>
  <si>
    <t>Impulsar 1.200 proyectos productivos de mujeres u organizaciones de mujeres, mediante el fortalecimiento técnico, económico y productivo.</t>
  </si>
  <si>
    <t>Proyectos y planes productivos de mujeres impulsados</t>
  </si>
  <si>
    <t>MAQUINARIA E INSUMOS, INSUMOS AGROPECUARIOS Y DEMAS QUE SOLICITARON LAS MUJERES TANTO DEL SECTO RURAL COMO URBANO DEL NUESTRO DEPARTAMENTO.</t>
  </si>
  <si>
    <t>PARA ESTE TRIMESTRES SE LOGRO BENEFICIAR A 124 UNIDADES PRODUCTIVAS DE 77 MUNICIPIOS LOS CUALES SE LE OTORGARON EQUIPOS E INSUMOS PARA SU SEGURIDAD ALIMENTARIA Y ADEMAS SE LOGRO INCREMENTAR SU ACCIONAR EN LOS PROCESOS DE INCLUSION SOCIAL PARA ESTE GRUPO.</t>
  </si>
  <si>
    <t>FALTA DE INTERES DE LOS MUNCIPIOS PARA LOGRAR QUE LA MUJERES TENGAN MEJOR ACCESO A LOS BENEFICIOS QUE OTORGA EL DEPARTAMENTO Y EL SEÑOR GOBERNADOR CON NUESTRO PLAN DE DESARROLLO CUNDINAMARCA REGION QUE PROGRESA.</t>
  </si>
  <si>
    <t>Insumos, elementos y apoyo económico para 445 emprendimientos productivos</t>
  </si>
  <si>
    <t>Desarrollo estrategia ICPEs con 362 unidades apoyadas en especie. 27 Unidades apoyadas a traves de convenio Fondecun. 54 unidades apoyadas a través d econvenio Expolanas - Cucunuba y 2 unidades bajo convenios con Villagomez y SanAntonio.</t>
  </si>
  <si>
    <t>MINISTERIO DE AGRICULTURA</t>
  </si>
  <si>
    <t>Capital semilla en especie.</t>
  </si>
  <si>
    <t>Finalización del proceso de entregas de las unidades productivas beneficiadas con la estrategia ICPES 2021. Desarrollo de actividades de seguimiento a las entregas efectuadas bajo esta estrategia.</t>
  </si>
  <si>
    <t>GR5:2-01-00-549</t>
  </si>
  <si>
    <t>Incrementar la intervención en las unidades productivas agropecuarias del departamento.</t>
  </si>
  <si>
    <t>GR5:2-01-01-192</t>
  </si>
  <si>
    <t>192</t>
  </si>
  <si>
    <t>Apoyar en los 116 municipios la prestación del servicio de asistencia técnica y extensión agropecuaria.</t>
  </si>
  <si>
    <t>Municipios con apoyo en asistencia técnica y extensión agropecuaria.</t>
  </si>
  <si>
    <t>Dotación de Motos para prestación de asistencia técnica</t>
  </si>
  <si>
    <t xml:space="preserve">Se hizo la entrega de 56 motos en 55 municipios del departamento como dotación los cuales ayudarán a lograr una mejor eficiencia en la prestación del servicio de asistencia técnica y extensión rural. 
Se han realizado 7 actividades de transferencia de tecnología a través de las siguientes capacitaciones con el SENA
Eventos de divulgación tecnológica:
1.	CONVERSATORIO PROCEDIMIENTO Y DOCUMENTACIÓN PARA LA  HABILITACIÓN EPSEAS- LEY 1876 Dictado en el municipio Fusagasugá donde participaron 120 personas curso con un costo estimado de $ 14.592.000 
2.	FORTALECIMIENTO DE CAPACIDADES PARA EXTENSIONISTAS dictado en el municipio de Chía donde participaron 212 personas curso con un costo estimado de $ 25.779.200
Extensionistas capacitados dirigido a los 116 municipios del departamento:
1.	DIAGNOSTICO DE LA ZONA DE ESTUDIO, LA ORGANIZACION Y EMPRESA AGROPECUARIA RURAL: participaron 141 personas con un costo estimado de $ 17.145.600
2.	ORIENTACION DE PLANES DE INTERVENCION EN LAS EMPRESAS U ORGANIZACIONES RURALES: participaron 291 personas con un costo estimado de $ 35.385.600
3.	ELABORACION DEL PLAN DE INTERVENCION PARA LA PRESTACION DEL SERVICIO DE EXTENSION AGROPECUARIA: participaron 264 personas con un costo estimado de $ 32.102.400
4.	IMPLEMENTACION DE PLANES COMUNITARIOS EN LAS ORGANIZACIONES RURALES: participaron 61 personas con un costo estimado de $ 7.296.000
Convocatoria de formación a extensionistas de Cundinamarca Tema: Diagnóstico de la zona de estudio, la organización y/o la empresa rural participaron 57 personas con un costo estimado de $ 6.931.200
Total Gestionado con el SENA $ 139.232.000
Así mismo  se desarrollaron 2 capacitaciones por medio de la ANDI de la siguiente manera:
1.	Mentes fértiles participación de 120 productores de los municipios Agua de Dios, Viotá, Fosca, San Antonio de Tequendama, Silvana y El Rosal con un costo de $ 18.000.000
2.	Cuidagro participación de 80 productores de los municipios de Paime, Pandi, Tocaima y Anapoima con un costo estimado de $ 12.000.000
Total Gestionado con la ANDI: $ 30.000.000
Se aprobó por parte de la Asamblea Departamental mediante la ordenanza 061 de Agosto de 2021 el Plan Integral de Desarrollo Agropecuario y rural con Enfoque Territorial (PIDARET) el cual es una herramienta de planificación agropecuaria con proyección a 20 años.
</t>
  </si>
  <si>
    <t>Gestión: SENA - ANDI</t>
  </si>
  <si>
    <t>El proceso de compra de equipos de cómputo y GPS y de motocicletas  ya se encuentra en la oficina jurídica de la unidad de contratación para la respectiva viabilización para poder continuar con el proceso contractual.Se capacito a las 116 UMATAS del departamento para el manejo del aplicativa ODK para el registro de usuarios. Se encuentra en ejecución el convenio por gestión con el SENA para certificar competencias laborales a los extensionistas del departamento.</t>
  </si>
  <si>
    <t>GR5:2-01-01-193</t>
  </si>
  <si>
    <t>193</t>
  </si>
  <si>
    <t>Intervenir 8 entornos de desarrollo rural agropecuario con enfoque territorial.</t>
  </si>
  <si>
    <t>Entornos de desarrollo rural agropecuario intervenidos</t>
  </si>
  <si>
    <t>Se intervino 4 entornos del departamento con un cubrimiento de 8 municipios (Machetá, Tibirita, Junín, Gama, Guaduas, Caparrapí, Fómeque y Ubaque) territorios con índices de necesidades básicas insatisfechas más altas  con la entrega de elementos y suministros para proyectos productivos agropecuarios, así mismo se les brindo acompañamiento y capacitaciones de sensibilización y asociatividad beneficiando a 608  personas de 152 familias  con una inversión de $ 595.989.381 por parte del Departamento.</t>
  </si>
  <si>
    <t>Se revisó y consolidó las solicitudes realizadas por los 114 beneficiarios de los 6 municipios a intervenir (Entorno 1 La Peña y el Peñón, Entorno 2: Gutierrez y Guayabetal y entorno 3: Cabrera y Venecia.) con porcentajes de NBI y el IPM más bajos del departamento, con esta información se revisó los códigos de inversión CCPET así como la actualización del proyecto de inversión y el plan de acción. Adicional se realizó las respectivas fichas técnicas de los elementos y equipos que se suministrarán. El proceso de cotizaciones se encuentra publicado en la plataforma SECOP 2 hasta el 8 de julio.</t>
  </si>
  <si>
    <t>GR5:2-01-01-194</t>
  </si>
  <si>
    <t>194</t>
  </si>
  <si>
    <t>Suministrar 300 kits para el mejoramiento de la productividad agropecuaria (equipos, herramienta o maquinaria).</t>
  </si>
  <si>
    <t>Kits suministrados para el mejoramiento de la productividad agropecuaria</t>
  </si>
  <si>
    <t>Bancos de Maquinaria Agricola</t>
  </si>
  <si>
    <t>Se definió los bancos de maquinaria con base en las necesidades de los municipios y asociaciones a beneficiar, Adicionalmente se realizó el estudio de mercado y estamos en la estructuración de estudios previos para el proceso precontractual.Se adjudicó el contrato de maquinaria, con formalización de contrato por medio de acta de inicio. Estos bancos de maquinaria permiten a los agricultores sentirse respaldados ya que ayudan a optimizar su trabajo, tecnifican el campo y los cultivos, permiten la conservación de suelos, disminuyen sus costos de producción, ayudan a incrementar sus índices productivos, les permite ser más rentables y de paso adquirir mayor competitividad. Así mismo es de suma importancia tener presente el tipo de suelo en el que van a trabajar para de esa manera generar resultados positivos y que la maquinaria dé lo espera Se gestiono con el Ministerio de Agricultura 5 bancos de maquinaría por un valor de $ 999.903.468 los cuales serán entregados en el mes de diciembre en los municipios de Cachipay, Nemocón, Tibirita, Ubate y Villeta los demás bancos de maquinaria se entregaran a los municipios de: Gachancipa, La Calera, La Palma, Sesquile, Simijaca, Suesca y Zipaquira</t>
  </si>
  <si>
    <t>Entrega de Kits de maquinaria, equipos y herramientas</t>
  </si>
  <si>
    <t>Se entregó 131 kits de maquinaria, equipos y herramientas tanto pecuarias como agrícolas apoyando a los diferentes sistemas productivos del departamento. Estos kits permiten al agricultor obtener un mayor rendimiento en su producción, mejorando en tiempo la preparación y manejo de sus cultivos y  ahorrando en costos de mano de obra. Los Kits entregados se distribuyeron de la siguiente manera: Por parte de la Secretaría de Agricultura y Desarrollo Rural se hizo una entrega de 83 Kits beneficiando a 20 Juntas de Acción Comunal de 9 municipios con una inversión de $ 293.415.225 a 42 Asociaciones de 25 municipios con una inversión de $ 1.651.232.708 y a 21 Alcaldías con una inversión de $ 1.641.502.230. El total de personas beneficiadas 4.374 personas con una inversión total de $ 3.586.150.163. Así mismo por parte de la Secretaría de Competitividad y Desarrollo Económico se hizo la entrega de 57 tractores beneficiando a 52 alcaldías y a 5 asociaciones.</t>
  </si>
  <si>
    <t>Se está trabajando en los términos referencia de la convocatoria que se abrirá en el mes de julio dirigida a administraciones municipales, asociaciones y juntas de acción comunal tanto para el sector agrícola como pecuario. Así mismo se continua en la elaboración de los estudios previos y la definición de los contenidos de los kits a entregar. Así mismo se reporta 5 tractores que fueron entregados por la Secretaría de Competitividad a finales de la vigencia 2021 frente a una adición de recursos que les fue otorgada, estos tractores agricolas fueron entregados a las alcaldias de: Jerusalen, Zipacón, Sesquilé, Fúquene y Lenguazaque</t>
  </si>
  <si>
    <t>GR5:2-01-01-195</t>
  </si>
  <si>
    <t>195</t>
  </si>
  <si>
    <t>Formalizar 2.000 predios rurales.</t>
  </si>
  <si>
    <t>Predios rurales formalizados</t>
  </si>
  <si>
    <t>Se inició el proceso de formalización de predios por medio del contrato interadministrativo con la Empresa Inmobiliaria y de Servicios Logísticos de Cundinamarca el cual a la fecha aún se encuentra en ejecución ya que se concertó prorroga del mismo hasta el 30 de junio del 2022 por razones de tipo técnico y jurídico tales como: (1) Dificultad para la recolección de documentación necesaria para adelantar el trámite de formalización, (2) Ola invernal que afecto gran parte de los municipios  priorizados para formalización lo que impidió el traslado a cada uno de los predios seleccionados, (3) Retraso por cuenta de los paros  adelantados por los funcionarios  de la Oficina de Registro de Instrumentos Públicos de Bogotá en el marco del paro de registro , convocado a finales del mes de noviembre (4) entrada de vacancia en la rama judicial y otras entidades que están dentro del proceso de formalización, entre otros; sin embargo la Inmobiliaria entregó diagnostico técnico y jurídico de 629 expedientes los cuales habían sido entregados por la Secretaría de Agricultura y Desarrollo Rural para revisión de los cuales 351 de ellos son viables y 278 no lo son. Así mismo se hizo una segunda entrega de documentación para revisión y análisis de 267 expedientes  provenientes de los municipios de Nemocón, Cachipay, Villeta, Bituima, Suesca y Nilo de los cuales la Inmobiliaria entrego informe también de diagnóstico  técnico y jurídico donde 105 expedientes tienen viabilidad y 162 no. Con los expedientes que están viabilizados se comenzará el proceso de formalización en la vigencia 2022 así como también se adelantará ante la Honorable Asamblea Departamental de Cundinamarca la modificación del artículo segundo de la Ordenanza 098 de 2019 para ampliar del plazo otorgado. La inversión destinada para este proceso fue de $ 696.000.000</t>
  </si>
  <si>
    <t>La Gerencia de adecuación de tierras aprobó la prórroga del contrato SADR 011/2021 por el término de un mes, la cual fue solicitada por el contratista, es decir la Empresa Inmobiliaria de Cundinamarca. Lo anterior, justificando retraso por temas externos en la obtención de los insumos técnicos necesarios para la continuidad del programa, entre otras.Sin embrago, en este sentido hay que mencionar que el prepuesto del contrato 011/2021 se encuentra prácticamente agotado y se espera que este, termine de manera normal.No obstante, durante el mes de junio se continuó recibiendo solicitudes de formalización de predios rurales, alcanzando la cifra de 1.154 expedientes en la vigencia 2022. Es importante resaltar que, de esta cantidad ya se radicaron a la EIC 359 solicitudes para su estudio técnico y jurídico. Las demás restantes, es decir795 solicitudes se encuentran en la gerencia a la espera de la firma de un nuevo contrato para adelantar su trámite correspondiente.Ahora bien, de los expedientes entregados a la EIC en el marco del contrato SADR 011/2021 se puede determinar que, en total son 1.597 expedientes de los cuales a todos ya se les definió ruta jurídica de titulación mediante el correspondientes estudio técnico de cada uno. A esta fase del programa de formalización, internamente se le ha denominado FASE DE PRE-TITULACIÓN. En este orden de ideas, se puede determinar que 565 expedientes se encuentran por ruta de Clarificación de la propiedad y su trámite es ante la ANT, 43 expedientes por ruta de escrituración, 312 por ruta de formalización de la propiedad través de proceso administrativo ante la ANT, 34 por ruta de sucesión, 4 por ruta de registro y 27 por ruta de división material, los 612 expedientes restantes fueron clasificados como no aptos para trámite del programa de formalización por diferentes razones técnicas y/o jurídicas.De esto se puede inferir que, en la mayoría de los casos dependemos de terceros, no obstante 20 expedientes que se encuentran en ruta de escrituración, están prestos a la fase de titulación. Es importante resaltar que, la Gerencia de Adecuación de Tierras se encuentra adelantando los estudios de factibilidad pertinentes para tramitar fase precontractual de un nuevo contrato que permita dar continuidad al programa de Formalización de predios rurales en el Departamento.</t>
  </si>
  <si>
    <t>GR5:2-01-01-196</t>
  </si>
  <si>
    <t>196</t>
  </si>
  <si>
    <t>Intervenir 30.000 unidades productivas agropecuarias con el fortalecimiento de cadenas productivas a través de estrategias tecnológicas, programas de riego intrapredial y de producción en ambientes controlados, mano de obra calificada y soporte empresarial.</t>
  </si>
  <si>
    <t>Unidades productivas agropecuarias intervenidas</t>
  </si>
  <si>
    <t>1. Mejoramiento de habilidades personales 2. Apoyo a la producción con el suministro de : Insumos agropecuarios ( semillas, material vegetal, abonos,fertilizantes , embriones  entre otros.3. Compra de 750.000 kilos de papa a precio justo y sin intermediarios  y  posteriormente se entrega a población vulnerable  de municipios no productores de Papa ( en 48 municipios)4. Apoyo para el establecimiento de 40 unidades de ½ hectárea en el cultivo del cacao.5. Apoyo para el sostenimiento de 40 unidades de ½ hectárea en el cultivo del cacao.6. Apoyo para el sostenimiento de 64 unidades productivas de ½ hectárea en el cultivo de sagú.7. Apoyo para la complementación de 10 módulos apícolas.8. Apoyo para el sostenimiento de sostenimiento de al menos 253 unidades productivas de 1 hectárea en el cultivo de la papa.9. Elaboración de un documento de análisis de la información en los sistemas de cacao- sagú, papa y sistema apicola.  10. 1375 ganaderos  con mejores habilidades personales en temas de mejoramiento genético, nutricional y sanitario de sus hatos  , mejorando su producción y siendo sostenibles ambientalmente.11. 260  asociaciones agropecuarias y cooperativas de 102 municipios  recibieron  un capital de hasta $20 millones de pesos  para su reactivación económica ( inversiones en maquinaria  y equipo, compra de insumos, entre otros) lo que  ayuda a mejora sus unidades productivas ( 296 unidades productivas )</t>
  </si>
  <si>
    <t>3000 UNIDADES  PRODUCTIVAS  AGROPECUARIAS  DE  LOS SISTEMAS    DE CACAO (80) SAGU (64)  , PAPA (253)  FRUTALES Y HORTALIZAS (580)  , CAFÉ 152 , CAÑA 34,  PRADERAS (68), CULTIVOS TRANSITORIOS (35),APICOLA (10) ,GANADERÍA ( 1375 )   CON ACOMPAÑAMIENTO PROFESIONAL,   CAPACITADOS   CON TRANSFERENCIA DE TECNOLOGÍA Y   SUMINISTRO DE  MATERIALES E INSUMOS  PARA MEJORAR LAS CONDICIONES DE PRODUCTIVIDAD DE LOS MISMOS.SE ADQUIRIERON  750.000 KILOS DE PAPA DE 53 UNIDADES PRODUCTIVAS COMO APOYO A LA CRISIS  ECONÓMICA DE ESTE SECTOR.SE APOYARON 296 ASOCIACIONES CON APORTE ECONÓMICO  PARA LA ADQUISICIÓN DE MATERIALES , EQUIPOS , INSUMOS PARA FORTALECIMIENTO DE SUS SISTEMAS PRODUCTIVOS .</t>
  </si>
  <si>
    <t>1.Mejoramiento de habilidades personales 2. Apoyo a la producción con el suministro de : Insumos agropecuarios ( semillas, material vegetal, abonos,fertilizantes , embriones entre otros.3. Maquinaria y equipos Pecuarios : Tanques de enfriamiento de leche, Plantas eléctricas, Tina para recolección de leche,  Equipos de ordeño, Equipos analizadores de leche, Maquina llenadora y selladora, Selladora rotativa, Marmitas, Calderas,  Ecógrafos portátil,  Termos de inseminación artificial y kits inseminación artificial,  Bretes y básculas para pesaje de ganado,  Picadoras de pastos y forrajes, Guadañas, Motobombas para agua, Fumigadoras, Cercas eléctricas, Bebederos de agua para ganado, Rollos de manguera para riego, Cantinas y kits de higienización para leche 4. Apoyo con equipos paneleros.5 Apoyo maquinaria Agricola : 57 Tractores, 13 Rotovator, 15  arado de cincel, 1 cosechadora, 8 renovadores ,9 ensiladoras, 16 remolques, 1 desbrozadora,1 vagon,  2 cargadores frontal, 1 retroexcavadora al tractor,2 embutidora tipo silopress,2 rastra preparadora del suelo .6  Sostenimiento cacao: 700 Asistencias técnicas, 100 Instalaciones con tanque de 500 litros incluye tapa, sistema de entrada para manguera y salida para manguera, válvula de bola - PVC 1/2" y flotador de paso de agua, 200 rollos Manguera Polietileno 1/2" 16 mm Calibre 40 X 100 Metros - Riego por 200 metros, 15000 litros de Acondicionador de suelos, 4000 litros de EM, 100 Serruchos, 1400 bultos de 50 Kg de fertilizante granulado fosfato diamonico – DAP, 200 Bultos de 50 Kg de fertilizante granulado cloruro de potasio – KCL, 140 litros Fertilización orgánica mineral, 2000 bultos de Acondicionador orgánico de suelos granulado (materia orgánica - compost), 400 litros de Solución orgánica polivalente, 300 bultos de Cal dolomita y global transporte insumos. 7.Sostenimiento Sagú: 700 Asistencias técnicas, 100 Instalaciones con tanque de 500 litros incluye tapa, sistema de entrada para manguera y salida para manguera, válvula de bola - PVC 1/2"  y flotador de paso de agua, 200 rollos de Manguera Polietileno 1/2" 16 Mm Calibre 40 X 100 Metros - Riego por 200 metros, 15000 litros de Acondicionador de suelos, 4400 litros de Microorganismos eficientes EM, 200 Bultos de 50 Kg de fertilizante granulado cloruro de potasio – KCL, 1600 Fertilización orgánica mineral, 1800 bultos de Acondicionador orgánico de suelos granulado (materia orgánica - compost), 400 litros de Solución orgánica polivalente, 600 bultos de Cal dolomita y global transporte insumos. 8.Sostenimiento Fríjol:  848 Asistencias técnicas, 4240 kilos de Semilla fríjol, 106 Instalaciones con tanque de 500 litros incluye tapa, sistema de entrada para manguera y salida para manguera, válvula de bola - PVC 1/2"  y flotador de paso de agua, 212 rollos de Manguera Polietileno 1/2" 16 Mm Calibre 40 X 100 Metros - Riego por 200 metros, 15900 litros de Acondicionador de suelos, 4664 litros de Microorganismos eficientes EM, 848 Bultos de 50 Kg de fertilizante granulado fosfato diamonico – DAP,   106 Bultos de 50 Kg de fertilizante granulado fosfato diamonico – DAP, 106 Bultos de 50 Kg de fertilizante granulado cloruro de potasio – KCL, 208 Fertilización orgánica mineral,  212 litros de Solución orgánica polivalente, 212 Bultos de 50 Kg de fertilizante granulado Urea, 318 bultos de Cal dolomita, 424 rollos de Hilaza y global transporte insumos. 9.Sostenimiento Papa: 2430 Asistencias técnicas, 1620 bultos fertilizante granulado triple 15, 2025 litros de Fertilización orgánica mineral y global Transporte Insumos.10.Núcleos apícolas: 120 Asistencias técnicas incluye montaje, 120 Carteles de peligro abejas - cartel genérico para señalizar mielerias, salas de extracción, almacenes, naves, etc. y cualquier local o lugar relacionado con la apicultura donde sea necesario. Medidas 25x35cm. Lamina de PVC o polipropileno de 3 mm, 120 núcleos de cuatro marcos de cría y alimento, 1 kilogramo de abejas aproximadamente y una reina joven, fecundada y marcada, 120 Colmenas full: elaboradas en madera e impermeabilizada, con seis cuadros laminados subtapa, techo, piquera, 60 Canastillas plásticas, 120 Cámaras de miel de media alza, 120 Cámaras de cría con 6 cuadros con cera estampada/ Alza, 120 Trajes apícolas tipo overol en dril, lino, dracón o jean en talla XL, 60 Ahumadores medianos (acero inoxidable) Tipo 2 Melífera, 60 Media alza para miel elaborada en madera parafinada, con 9 cuadros laminados. Capacidad de 10 kilos de miel aprox., 60 Palancas/ espátulas (Acero inoxidable),  60 Pares de guantes totalmente en cuero con puño de protección y manga larga, 60 Cepillos desabejadores - Longitud aproximada del palo 45 cm, ancho 8 cm, longitud pelos cepillo 29 cm. Aproximadamente entre 38 mechas cada unidad, 600 metros de Tela verde 2.10 m x  1 m UV, 300 Postes plástico de 8 cm x 8 cm x 3 m, 300 Madera o guadua de 1,5 metros de largo x 3 cm de ancho x 0,08 cm pisa tela, 7 Centrifugas para extracción de miel de tres marcos, 60 Alimentadores, 60 libras de Puntilla con cabeza 2,5" y global Transporte Insumos.11. Apoyo a ganaderos: renovación de 80 hectáreas de praderas, implementación de 60 hectáreas en bancos de forrajes con especies mejoradas, activación de modelos silvopastoriles y cercas vivas mediante la utilización de 10.000 plantas forrajeras y nativas, suministro de  24.000 pajillas nacionales y/o importadas de toros probados de producción de leche, carne y doble propósito, como material de apoyo al mejoramiento genético en los núcleos focalizados, proporcionar 85 hembras receptoras preñadas con embrión puro de las razas Holstein, Jersey, Ayrshire, normando, Simmental, Gyr, Guzerá, brahman, Angus, Nelore, bon o Brangus, Braford, suministro de  100 hembras puras con registro certificado por asociación, de razas de leche, carne y o doble propósito en los núcleos priorizados. Entrega de 35 machos puros con registro certificado por asociación, de razas de carne, leche y/o doble propósito a ganaderos priorizados según la ubicación, el tipo y el tamaño de la explotación, entrega de 120 kits para la técnica de inseminación artificial en bovinos, suministro de 24 termos criogénicos con capacidad mínimo de 20 lt, curso de inseminación artificial bovina dirigido a 120  técnicos y/o productores, capacitar mínimo 240 productores mediante cursos digitales en nutrición y manejo de la vaca pre y post parto y cursos digitales en biotecnologías reproductivas y manejo sanitario del hato bovino, entrega de 240 cuadernos de registros productivos, capacitar a 48 profesionales o técnicos en temas de ultrasonografía reproductiva bovina, suministro de elementos agropecuarios, 30 kit de cerca eléctrica de panel solar, 220 bebederos de 250 litros, 220 saladeros inteligentes, 24 basculas ganaderas, 50 picadoras de pasto, 1200 bultos / 40 Kg de sal mineralizada bovina, 440 paquetes de aisladores para cerca eléctrica, 440 paquetes por 12 varillas para cerca eléctrica, 440 rollos de hilo para cerca eléctrica, 220 rollos de alambre para cerca eléctrica calibre 14,  12. Apoyo a programa avícola de mujeres rurales: 4 Tejas de zinc de 0,8  m de ancho x 3,65 m de largo, calibre 35, 5 metros Polisombra Negra 80% 1.0mt x 4.0mt (L x A) Anti-UV, 3 rollos de Malla Gallinero 1,8  m de ancho x 44 m de largo ,1 Bebedero Manual, 1 Comedero, 20 Litros Acondicionador de suelos, 20 Litros Microorganismos Eficaces (EM), 1 Fumigadora de 5 litros, 200 plántulas de lechuga asiatica para el área pastoreo, 2 Sobres de semillas , 2 bultos x 40 K de Compost, 4 bultos x 40 K Concentrado para ponedora , 20 Gallinas, se realizo un taller personalizado con la siguiente temática(Orientación para el establecimiento del galpon y de las areas de pastoreo, manejo del sistema alimentación de la gallina, preparacion del suelo y rotacion de los lotes de pastoreo, uso y manejo de  Biotecnologias, Recoleccion y manejo de huevos), 4 visitas de acompañamiento técnico</t>
  </si>
  <si>
    <t>15000 unidades productivas agropecuarias de los sistemas de cacao ; sagú, frijol ,papa frutales, hortaliza , café , praderas , cultivos transitorios ,apícola ,ganadería, avicultura , caña panelera con acompañamiento profesional, capacitados con transferencia de tecnología ,suministro de materiales e insumos , entrega de maquinaria y equipos pecuarios, agrícolas, equipos paneleros para mejorar las condiciones de productividad de los mismos.</t>
  </si>
  <si>
    <t>ASOCEBU(1503891000)ASOHOFRUCOL(257593339)FUNDACION YARUMO(1.190318901) FUNDASES ( 258763290)
)</t>
  </si>
  <si>
    <t>15000 unidades productivas agropecuarias de los sistemas de cacao (280) Sagú (164) , papa (693) frutales y hortalizas (883) , café 1152 , caña 34, praderas (68), cultivos transitorios (141),apícola (70) ,ganadería ( 1735 ) , maquinaria y quipos para mejoramiento de procesos de unidades productivas (7821), otros sistemas productivos (1959) con acompañamiento profesional, capacitados con transferencia de tecnología y suministro de materiales e insumos para mejorar las condiciones de productividad de los mismos. Se adquirieron 750.000 kilos de papa de 53 unidades productivas como apoyo a la crisis económica de este sector. Se apoyaron 296 asociaciones con aporte económico para la adquisición de materiales, equipos, insumos para fortalecimiento de sus sistemas productivos</t>
  </si>
  <si>
    <t>GR5:2-01-01-197</t>
  </si>
  <si>
    <t>197</t>
  </si>
  <si>
    <t>Potencializar 600 proyectos productivos de organizaciones agropecuarias o municipios del departamento</t>
  </si>
  <si>
    <t>proyectos productivos potencializados</t>
  </si>
  <si>
    <t>321 proyectos productivos potencializados en la vigencia 2021</t>
  </si>
  <si>
    <t>se adquirieron 9 camiones, programa red progreso agropecuario (tarjetas agropecuarias),convenio invima para registros sanitarios</t>
  </si>
  <si>
    <t>Proyectos productivos agropecuarias potencializados  con entrega de tarjetas agropecuarias</t>
  </si>
  <si>
    <t>La Agencia con la entrega de tarjetas agropecuarias del programa Red de Progreso Agropecuario,  beneficia a los pequeños y medianos productores asociados e individuales, tarjeta cargada con $250.000, como incentivo para la cofinanciación del 50% del costo total para la adquisición de insumos o elementos agropecuarios.  También  con el programa ruta comercial  beneficia a las asociaciones con el servicio de transporte de los productos desde los municipios hasta las plazas de mercado, centros de acopio o lugares donde se realicen mercados campesinos; Es así como la ACIDC reduce los gastos de la producción agrícola y ayuda a vender al campesino más y mejor.  En lo corrido de la vigencia 2022 se ha logrado fortalecer 589 proyectos productivos.</t>
  </si>
  <si>
    <t>GR5:2-01-01-198</t>
  </si>
  <si>
    <t>198</t>
  </si>
  <si>
    <t>Potencializar 3.000 proyectos productivos agropecuarios con valor agregado para población con enfoque diferencial.</t>
  </si>
  <si>
    <t>Proyectos productivos potencializados</t>
  </si>
  <si>
    <t>Para la ejecución del proyecto de gallinas se entregaron los siguientes materiales: Tejas de zinc de 0,8  m de ancho x 3,65 m de largo, calibre 35, 5  Polisombra Negra 80% 1.0mt x 4.0mt (L x A) Anti-UV, rollos de Malla Gallinero 1,8  m de ancho x 44 m de largo , Bebedero Manual, Comedero,  Acondicionador de suelos,  Microorganismos Eficaces (EM),  Fumigadora de 5 litros, plántulas de lechuga asiatica para el área pastoreo,  semillas ,  bultos x 40 K de Compost,  Concentrado para ponedora , Gallinas, se realizo un taller personalizado con la siguiente temática(Orientación para el establecimiento del galpon y de las areas de pastoreo, manejo del sistema alimentación de la gallina, preparación del suelo y rotación de los lotes de pastoreo, uso y manejo de  Biotecnologias, Recoleccion y manejo de huevos),  visitas de acompañamiento técnico</t>
  </si>
  <si>
    <t>340 MUJERES ESTABLECIERON    PROGRAMA DE " GALLINAS FELICES" PARA LA PRODUCCIÓN DE HUEVO</t>
  </si>
  <si>
    <t xml:space="preserve">fortalecimiento de 10 proyectos productivos con la entrega de tarjetas agropecuarias de la meta 197 a personas de poblacion con enfoque diferencial </t>
  </si>
  <si>
    <t>programado para la meta 520 proyectos, la Secretaría de Competitividad logro 510 y la Agencia 10 proyectos productivos más,  cumplidos con la entrega de tarjetas agropecuarias a personas de poblacion con enfoque diferencial</t>
  </si>
  <si>
    <t xml:space="preserve"> Proyectos productivos agropecuarios potencializados  con entrega de tarjetas agropecuarias a población con enfoque diferencial (victimas del conflicto armado),</t>
  </si>
  <si>
    <t>Con la entrega de tarjetas agropecuarias del programa Red de Progreso Agropecuario la cual beneficia a  los pequeños, medianos productores con una  tarjeta cargada con $250.000, como incentivo para la cofinanciación del 50% del costo total para la adquisición de insumos o elementos agropecuarios., se potencializaron 1.142 proyectos productivos agropecuarios, en lo corrido de la vigencia beneficiando a personas con enfoque diferencial, víctimas del conflicto armado, Adultos mayores, discapacitados y madres cabezas de familia.</t>
  </si>
  <si>
    <t>1132</t>
  </si>
  <si>
    <t>SECRETARIA DE MINAS ENERGÍA Y GAS</t>
  </si>
  <si>
    <t>MINERÍA RESPONSABLE Y COMPETITIVA</t>
  </si>
  <si>
    <t>GR5:2-01-00-550</t>
  </si>
  <si>
    <t>Aumentar el porcentaje de formalización minera en Cundinamarca.</t>
  </si>
  <si>
    <t>GR5:2-01-02-199</t>
  </si>
  <si>
    <t>199</t>
  </si>
  <si>
    <t>Asistir a 700 actores mineros del departamento, en temas de buenas prácticas mineras y cumplimiento de los indicadores de formalización.</t>
  </si>
  <si>
    <t>Actores Mineros asistidos</t>
  </si>
  <si>
    <t>Asistencia técnica integral</t>
  </si>
  <si>
    <t>Se ha brindado la asistencia técnica a 126 diferentes actores mineros en las UPM'S  priorizadas y a la comunidad en el aspecto técnico - geológico y en temas administrativos y empresariales</t>
  </si>
  <si>
    <t>Establecer la confianza requerida para que los titulares  permitan ingresar a las UPM y acceder a la documentación contable</t>
  </si>
  <si>
    <t>Asistencia técnica interdisciplinar a las Unidades de Producción Minera priorizada</t>
  </si>
  <si>
    <t>LOGRAR QUE EL TITULAR MINERO REALICE LAS ACTIVIDADES Y OBRAS RECOMENDADAS EN LA VISITA TECNICA DE CAMPO.</t>
  </si>
  <si>
    <t>Asistencia técnica integral a 152 actores de la comunidad minera</t>
  </si>
  <si>
    <t>Se logro asistir técnicamente a 152 actores de la comunidad minera de manera integral, beneficiando a 4 diferentes municipios, impactando a 3 provincias del departamento</t>
  </si>
  <si>
    <t>Logística en el desplazamiento  a las zonas alejadas donde opera la actividad minera y no llega el transporte público.</t>
  </si>
  <si>
    <t>GR5:2-01-02-200</t>
  </si>
  <si>
    <t>200</t>
  </si>
  <si>
    <t>Impulsar 10 espacios especializados para la promoción e intercambio de conocimientos de la actividad minera del departamento.</t>
  </si>
  <si>
    <t>Espacios especializados impulsados.</t>
  </si>
  <si>
    <t>Eventos de sensibilización en el autocuidado</t>
  </si>
  <si>
    <t>En conjunto con la ANM, la Secretaría de Desarrollo Social y el IDECUT se trabajó con los mineros y sus familias buscando generar conciencia y cultura en el autocuidado</t>
  </si>
  <si>
    <t>En las primeras jornadas no asistieron la cantidad convocada, asistió aproximadamente un 72% de los citados</t>
  </si>
  <si>
    <t>Jornada ludico pedagogica concientización del auto cuidado.</t>
  </si>
  <si>
    <t>Una jornada lúdico pedagogica realizada a través de la Agencia Nacional de Minería, el IDECUP y la Sec de inclusión social en el municipio de Sutatausa.</t>
  </si>
  <si>
    <t>No contar con recursos propios para realizar mas jornadas con el fin de ampliar la cobertura en el departamento.</t>
  </si>
  <si>
    <t>Agencia Nacional de Minería, FEDECUNDI, FENALCO</t>
  </si>
  <si>
    <t>GR5:2-01-02-201</t>
  </si>
  <si>
    <t>201</t>
  </si>
  <si>
    <t>Potencializar 10 procesos productivos del sector minero.</t>
  </si>
  <si>
    <t>Procesos productivos del sector minero Potencializados</t>
  </si>
  <si>
    <t>Asistencia técnica administrativa a las UPM</t>
  </si>
  <si>
    <t>Potencializar y acompañar administrativamente una UPM</t>
  </si>
  <si>
    <t>Acceder a la confianza de los titulares para que suministren información contable de la UPM</t>
  </si>
  <si>
    <t>ASISTENCIA TECNICA PARA EL FORTALECIMIENTO EMPRESARIAL DE LOS  TÍTULOS MINEROS</t>
  </si>
  <si>
    <t>SE REALIZÓ UN TRABAJO ARTICULADO CON LA EMPRESA MINERA PARA ASISTIRLOS EMPRESARIALMENTE</t>
  </si>
  <si>
    <t>HA SIDO DIFICIL ENCONTRAR LAS EMPRESAS MINERAS DISPUESTAS HA VINCULARSE AL PROGRAMA DE FORTALCIMIENTO EMPRESARIAL.</t>
  </si>
  <si>
    <t>1285</t>
  </si>
  <si>
    <t>EMPRESAS PUBLICAS DE CUNDINAMARCA</t>
  </si>
  <si>
    <t>CUNDINAMARCA CIENTÍFICA E INNOVADORA</t>
  </si>
  <si>
    <t>CUNDINAMARCA CREA E INNOVA</t>
  </si>
  <si>
    <t>GR5:2-02-00-551</t>
  </si>
  <si>
    <t>Aumentar el promedio de los subpilares de investigación y propiedad industrial del índice Departamental de Competitividad.</t>
  </si>
  <si>
    <t>GR5:2-02-01-202</t>
  </si>
  <si>
    <t>202</t>
  </si>
  <si>
    <t>Realizar una investigación para la innovación en el abastecimiento de agua potable en zonas rurales.</t>
  </si>
  <si>
    <t>Avance del proceso de investigación</t>
  </si>
  <si>
    <t>Proyecto de Investigación Actualizado</t>
  </si>
  <si>
    <t xml:space="preserve">Se han realizado reuniones  periódicas (semanalmente) con la universidad de los Andes y la Secretaría de Ciencia Tecnología en Innovación, donde se ha trabajado el documento técnico y el presupuesto.
Se realizó reunión  con el Viceministerio el 9 de marzo de 2021, donde asistió el Subdirector de Programas Viceministerio de Agua y Saneamiento Básico, la Directora de Infraestructura, Universidad de los Andes y un representante de la Secretaría de Ciencia Tecnología e Innovación, donde se presentó el proyecto, y se envió el día 11 de marzo vía correo electrónico el borrador del documento técnico y presupuesto para adelantar una revisión por parte de los profesionales del Viceministerio.
Se cuenta con el presupuesto y documento técnico actualizado. 
En el mes de abril se llevó a cabo reunión con la Secretaria de Ciencia Tecnología e Innovación, la Universidad de los Andes y el Subgerente General de EPC, con el fin de revisar los recursos que posiblemente se van a usar para financiar el proyecto de investigación e innovación.
Ya se cuenta con documento técnico actualizado y presupuesto, sin embargo, este último se dividió en fases para estudio de posibles fuentes de financiación. Internamente EPC ha venido desarrollando reuniones para verificar estas posibles fuentes. Para el próximo 3 de junio se llevará  a cabo reunión con la Secretaría de Ciencia Tecnología e Información con el fin de definir la presentación del proyecto ante la convocatoria del Ministerio.
En el mes de junio, se continua en la espera de la apertura de la convocatoria por parte del Ministerio.
Se solicita reprogramación de la meta teniendo en cuenta la modificación que sufrió  la normatividad de regalías y los recursos asignados al Departamento para la ejecución de este tipo de proyectos, por lo cual no fue posible presentarlo ante la convocatoria del Ministerio este año.
En el mes de septiembre se realiza mesa de trabajo con la Secretaria de Ciencia y Tecnología, Universidad de los Andes, Viceministerio de Agua y EPC para dar a conocer las alternativas que desde la Gerencia se consideran viables para la financiación del proyecto. Se realizará próxima reunión el jueves 14 de octubre donde la Universidad expondrá la alternativa de reducir el alcance del proyecto para reducir los costos en caso de no obtener la financiación completa del proyecto.
Entre los meses de octubre y noviembre se Integró la Dirección de Nuevos Negocios al apoyo del cumplimiento de la meta, buscando que ésta plantee alternativas de financiación, se ha realizado la búsqueda de financiación en entidades de educación superior que realizan convocatorias para proyectos de investigación, entidades del orden nacional, se realizó la solicitud y viabilidad de ajuste de la propuesta general por parte de la Universidad de los Andes
1. 07/12/2021: Se sostuvo una reunión con Secretaría de Ciencia, Tecnología
e Innovación, Ingeniero Líder en los procesos de investigación de la CAR y EPC, para determinar la idoneidad de postulación del proyecto, definir si era viable el mecanismo de postulación ante el Sistema General de Regalías y así definir el roll de participación de la CAR en el proyecto, para Determinar los roles específicos, se deben reformular de las contrapartidas, por cada
parte interesada, construir el proyecto desde el formato MGA, definir qué equipo de trabajo por parte de la Secretaria de Ciencia, Tecnología e Innovación, acompañará en la parte técnica al proyecto, Identificar posibles fuentes de postulación del proyecto
2. 20/12/2021: Tras haber mencionado los resultados de la reunión con la Sec de Ciencia, se acordó que era más factible buscar financiación y todos los requerimientos para el esquema que presentó la Universidad de los Andes #3, donde se redujo el alcance a 6 municipios, haciendo que su presupuesto global también disminuya y de igual manera, asistiendo a los compromisos adquiridos, entre todo el equipo (Universidad de los Andes, Ministerio de Vivienda, Ciudad y Territorio, CAR, Secretaría de Ciencia, Tecnología e Innovación y EPC, y como compromiso quedo la Revisión de la búsqueda de financiación alterna. Revisión comentarios de rechazo propuesta ante el SGR, Preparación del borrador de la tercera propuesta, Reformulación y definición de contrapartidas por todas las partes interesadas. Redacción de la propuesta definitiva para socialización interna entre cada entidad. </t>
  </si>
  <si>
    <t>Las fechas de las convocatorias para presentar el proyecto aun no se han definido por el Ministerio,  Frente a la búsqueda de financiación para el proyecto, la principal problemática fue que las convocatorias que se pudieron identificar, tenían como fecha máxima para postulación en octubre, por ende, se contaba con menos de 10 días hábiles para poderlo hacer.  2. El borrador de la propuesta que se solicitó para un posible ajuste al proyecto, será enviada a más tardar el 6 de diciembre del 2021, por parte de la Universidad de los Andes, para posteriormente ser socializada con la subgerencia general, en caso tal, sea determinada como viable, la Universidad de los Andes envía a la propuesta formal antes del 31 de diciembre del 2021. 
Frente a los inconvenientes, se pudo subsanar un compromiso que se había adquirido pero no había sido posible cumplir que era la reunión con Sec de Ciencia, pero tras la mesa técnica con ellos, se acordó el acompañamiento de todos los integrantes mencionados en todas las mesas técnicas que se convoquen, para hacer un trabajo
Frente a los inconvenientes, se pudo subsanar un compromiso que se había adquirido pero no había sido posible cumplir que era la reunión con Sec de Ciencia, pero tras la mesa técnica con ellos, se acordó el acompañamiento de todos los integrantes mencionados en todas las mesas técnicas que se convoquen, para hacer un trabajo mancomunado, que las decisiones se hagan de manera unánime y así mismo poder materializar el proyecto de investigación.</t>
  </si>
  <si>
    <t>GR5:2-02-01-203</t>
  </si>
  <si>
    <t>203</t>
  </si>
  <si>
    <t>Crear un centro de desarrollo para la innovación turística y cultural.</t>
  </si>
  <si>
    <t>Centro de desarrollo para la innovación turística y cultural creado</t>
  </si>
  <si>
    <t>centro de desarrollo</t>
  </si>
  <si>
    <t>Se avanza en la formulación del acto administrativo para la creación del Centro de Innovación donde se muestran los programas y estrategias que permitirán su creación y puesta en funcionamiento. Avanzan las cuatro líneas estratégicas creadas dentro del Centro de Innovación. Recolección de datos del Directorio de Agentes Culturales de Cundinamarca 2022. Se han adelantado reuniones con los emprendedores culturales que tienen proyectos avalados por CoCrea con el fin de considerarlos para participar en nuestro programa CUNDINAMARCA EMPRENDE TALENTO. Se está diseñando el programa de formación para emprendedores que será ejecutado por la EAN en el segundo semestre.</t>
  </si>
  <si>
    <t>Demora en la socialización de Acto Administrativo.</t>
  </si>
  <si>
    <t>GR5:2-02-01-204</t>
  </si>
  <si>
    <t>204</t>
  </si>
  <si>
    <t>Impulsar 3 proyectos de especialización inteligente priorizados en el marco de la comisión regional de competitividad.</t>
  </si>
  <si>
    <t>Proyectos de especialización inteligente impulsados</t>
  </si>
  <si>
    <t>Apoyo de espacios para eventos de comercialización</t>
  </si>
  <si>
    <t>Se suscribió un convenio tripartita con la Agencia de Comercialización e Innovación para el Desarrollo de Cundinamarca  ACIDC Y FONDECUN a través del cual se han implementado, a la fecha,  36 circuitos cortos de comercialización en escenarios de mercados campesinos en  varias localidades del Distrito Capital. Lo anterior  permitirá la apertura de nuevos mercados, aumento de participación, precios justos sin intermediarios, mayor cantidad de producto  colocado en la despensa  de Bogotá y generación de mayores ingresos</t>
  </si>
  <si>
    <t xml:space="preserve">AGENCIA DE COMERCIALIZACION </t>
  </si>
  <si>
    <t>Apertura de nuevos mercados, aumento de participación, precios justos sin intermediarios, mayor cantidad de producto  colocado en la despensa  de Bogotá y generación de mayores ingresos con la estrategia de circuitos cortos de comercialización con mercados campesinos en varias localidades del Distrito Capital</t>
  </si>
  <si>
    <t>GR5:2-02-01-205</t>
  </si>
  <si>
    <t>205</t>
  </si>
  <si>
    <t>Implementar 3 estrategias de investigación e innovación para la productividad y competitividad del sector minero energético.</t>
  </si>
  <si>
    <t>Estrategias de investigación e innovación del sector minero energético</t>
  </si>
  <si>
    <t>1125</t>
  </si>
  <si>
    <t>SECRETARIA DE CIENCIA  TECNOLOGIA E INNO</t>
  </si>
  <si>
    <t>CUNDINAMARCA FUENTE DE CONOCIMIENTO</t>
  </si>
  <si>
    <t>GR5:2-02-00-552</t>
  </si>
  <si>
    <t>Aumentar el puntaje del pilar de producción de conocimiento y tecnología del Índice departamental de innovación de Colombia.</t>
  </si>
  <si>
    <t>GR5:2-02-02-206</t>
  </si>
  <si>
    <t>206</t>
  </si>
  <si>
    <t>Otorgar 140 créditos condonables en formación de alto nivel para los cundinamarqueses.</t>
  </si>
  <si>
    <t>Créditos otorgados para formación de alto nivel</t>
  </si>
  <si>
    <t>Registro presupuestal del  convenio Maestrias docentes  y documento contractual - Acompañamiento y seguimiento a los 40 beneficiarios del proyecto maestrias Cundinamarca.</t>
  </si>
  <si>
    <t xml:space="preserve">Seguimiento y acompañamiento académico a los 40 beneficiarios que se encuentran cursando su maestría, Llegando a 9 provincias de las 15 que conforman el departamento. 9 mujeres y 11 hombres conformaron el banco de elegibles de la segunda convocatoria. Firma del convenio en Formación de Alto nivel Maestrías de Investigación para 100 docentes de instituciones públicas de departamento de Cundinamarca, solicitud Registro Presupuestal del convenio y Legalización contractual del convenio. </t>
  </si>
  <si>
    <t>No se presento</t>
  </si>
  <si>
    <t>Fundación CEIBA</t>
  </si>
  <si>
    <t>Acompañamiento a los 40 beneficiarios y pago sostenimientos</t>
  </si>
  <si>
    <t>En el marco del proyecto Maestrías Cundinamarca se realizó Seguimiento y acompañamiento académico a los 40 beneficiarios que se encuentran cursando su maestría Pago de 38 sostenimientos correspondiente al mes de junio para los beneficiarios del programa. En el marco del proyecto maestrías Docentes se llevo a cabo el  cierre del primer corte de la convocatoria que beneficiara a 100 docentes de educación en preescolar, básica o media de Instituciones públicas del departamento, actualmente Minciencias se encuentra realizando la revisión de cumplimiento de requisitos de los postulados.</t>
  </si>
  <si>
    <t>Ausencia en la inscripción por parte de los docentes en la convocatoria 916-2022 de Minciencias</t>
  </si>
  <si>
    <t>GR5:2-02-02-207</t>
  </si>
  <si>
    <t>207</t>
  </si>
  <si>
    <t>Fomentar 14 semilleros de formación temprana en CTeI.</t>
  </si>
  <si>
    <t>Semilleros de Formación Temprana en CTeI fomentados</t>
  </si>
  <si>
    <t>TRASFERENCIA DE CONOCIMIENTO EN LAS COMUNIDADES DE APRENDIZAJE DE 67 MUNICIPIOS ATRAVEZ DE LA METODOLOGÍA STEM, ASI COMO CAPACITAXCXIIONES A LOS GRUPOS DE APRENDIZAJE</t>
  </si>
  <si>
    <t>EN  2020 DE LAS SE CONSOLIDARON 78 REUNIONES PRIORIZACIÓN DE PROBLEMATICAS EN BASADAS EN LA METODOLOGÍA STEM CON COMUNIDADES DE APRENDIZAJE EN 8 PRONVINCIAS (SOACHA, SÁBANA CENTRO, SÁBANA OCCIDENTE, GUAVIO, TEQUENDAMA, SUMAPAZ, RIONEGRO, GUALIVÁ)PARA EL CUIERRE DE LA VIGENCIA 2020 SE  ESTRUCTURARON DE LOS FUTUROS SEMILLEROS EN LAS 14 PROVINCIAS ASIGNADAS, Y SE DIO CONTINUIDAD A LOS CONTRATOS MEDIANTE LA ADICIÓN PARA CIERRE DE VIGENCIA 2020 CON EL CONTENIDO DE APROPIACIÓN SOCIAL DEL CONOCIMIENTO EN NIÑOS, NIÑAS Y JÓVENES DEL DEPARTAMENTO.</t>
  </si>
  <si>
    <t>LA CONECTIVIDAD EN LAS COMUNIDADES DE APRENDIZAJE UBICADAS EN ZONA RURAL DE LAS PROVINCIAS</t>
  </si>
  <si>
    <t>Documento borrador del marco legal Red de semilleros de Cundinamarca</t>
  </si>
  <si>
    <t>El proyecto Cundinamarca apropia la ciencia, tecnología e innovación Se han capacitado 204 docentes formados "experiencias stem" bajo la metodología aprender haciendo, 195 madres comunitarias formadas stem md: escenario para el desarrollo integral de la primera infancia desde la educación inicial en Cundinamarca, 500 líderes comunitarios curso especializado en ofimática, 13,049 niños y niñas impactadas programa Stem robotics.  el grupo de investigación de la Secretaría de CTeI  realizó la identificación y selección de semilleros de formación temprana en las 15 provincias del departamento de Cundinamarca, donde  se realizó fortalecimiento y transferencia de conocimiento a seis Semilleros de investigación conformados por docentes y estudiantes de los municipios de Ubaté, Sopo, Girardot, Zipaquirá, Soacha y Madrid. Se realizo documento borrador para la conformación  legal de la red de semilleros  de investigación de Cundinamarca.</t>
  </si>
  <si>
    <t>Uniminuto</t>
  </si>
  <si>
    <t>Cronograma modulo II Diplomado</t>
  </si>
  <si>
    <t>A través del grupo de investigación de la Secretaría de CTeI se realizó la identificación y selección de seis semilleros de formación temprana en las 15 provincias del departamento de Cundinamarca, conformando la red de semilleros de investigación SCTeI desarrollando dos mesas técnicas con el fin de presentar plan de trabajo y actividades a desarrollar. - Se realizo acompañamiento en la formulación de 50 proyectos para la solución de problemáticas de los municipios beneficiarios.- Se dio inicio al módulo 1 del diplomado RED DE SEMILLEROS DE INVESTIGACIÓN DE CUNDINAMARCA beneficiando a 50 cundinamarqueses de 12 municipios del departamento en   los siguientes temas: 1.Investigación y tipos de investigación 2.Tipo de investigación cualitativo y cuantitativo 3.Metodología de investigación 4.Tecnicas de investigación 5.Instrumentos de investigación.-Finalización de modulo 1 del diplomado de red de semilleros de investigación de Cundinamarca y programación de modulo 2 del diplomado red de semilleros de investigación de Cundinamarca. Con el  Proyecto Cundinamarca Apropia la Ciencia, Tecnología e Innovación (CACTI) se realizaron  tres encuentros Territoriales para el Intercambio de Saberes en los municipios de Girardot, Zipaquirá y Soacha.</t>
  </si>
  <si>
    <t>No se presentaron Dificultades</t>
  </si>
  <si>
    <t>GR5:2-02-02-208</t>
  </si>
  <si>
    <t>208</t>
  </si>
  <si>
    <t>Incorporar 1.000 nuevos productores en procesos de ciencia y tecnología del sector agropecuario y agroindustrial.</t>
  </si>
  <si>
    <t>Productores incorporados a procesos CT.</t>
  </si>
  <si>
    <t>Un evento de lanzamiento del proyecto Reactivación Economica - Un evento de lanzamiento Fortalecimiento de la competitividad de la cadena productiva de la Guadua</t>
  </si>
  <si>
    <t>Finalización  proyecto “FRUTAS Y HORTALIZAS"  con el cual se realizó la entrega Seis paquetes tecnológicos (Uchuva, Granadilla, Gulupa, Tomate, Aguacate Hass y Limón Tahity) y artículos de investigación y transferencia de tecnología a 1750 productores agrícolas de frutas y hortalizas del departamento de Cundinamarca ,se conformó la red de laboratorios Agrolabs de Cundinamarca que les permitirá a productores realizar pruebas analíticas autorizadas, pruebas acreditadas y pruebas con reconocimiento de Buenas Prácticas de Laboratorio en forma detallada, actualizada, consolidada, fácil de comprender y de fácil acceso a través de tecnología informática que llegue al usuario. Con el proyecto "EMBRIONES DE GANADERÍA" Análisis de factores genéticos sanitarios y medio ambientales que afectan las tasas de preñez a partir de embriones invitro en el departamento de Cundinamarca se han beneficiado 1078 pequeños productores del sector pecuario.
Se gestionaron los recursos del Fondo CTeI SGR para los convenios Fortalecimiento de la competitividad de la cadena productiva de la Guadua por medio del desarrollo e implementación de dos (2) paquetes tecnológicos para la generación de productos con valor agregado a base de carbón activado y laminados en el departamento de Cundinamarca, actualmente se encuentran en mesas técnicas con la Corporación Autónoma Regional CAR con el fin de articular los beneficios a los municipio y productores favorecidos, contruccion de la página Web guadua.uniminuto.edu.
Con el proyecto Fortalecimiento de Capacidades de CTeI para la Reactivación Económica y la Transformación Productiva en Cundinamarca se realizó la apertura de la convocatoria en las 15 provincias del departamento.</t>
  </si>
  <si>
    <t>Live Sistem Technology- Embriovet , Asocebu, universidad Nacional, Uniminuto, Udca, Escuela SAJE Montreal Metro</t>
  </si>
  <si>
    <t>3 encuentros provinciales de la guadua - Lista elegibles de la convocatoria</t>
  </si>
  <si>
    <t>En el desarrollo del proyecto Embriones Ganadería Se Incorporaron 200 productores en procesos de CTeI a través de la Selección de:1. Selección de las fincas ganaderas, 2. Selección de especies receptoras y donadoras de 34 municipios3.Toma de muestras y exámenes clínicos4. Sincronización e inseminación 5. Diagnóstico de Gestación6. 266 Especies gestantes 7. Acompañamiento, asesoría y capacitación a los pequeños y medianos productores del sector Ganadero  En el marco de la ejecución del proyecto de la Guadua se realizó la aplicación del instrumento de caracterización socioeconómica y diagnóstico productivo a quinientos cuarenta (540) actores de la cadena productiva de la guadua en 12 municipios de cuatro provincias del departamento de Cundinamarca y la aplicación de instrumento a la muestra definida sobre el potencial comercial del cultivo de la Guadua y sus productos derivados Carbón Activado y Laminados en el departamento de Cundinamarca.Se incorporaron 100 productores con proceso de CTeI a través de la participación en tres encuentros en las provincias de Gualivá, Rionegro y Tequendama de la cadena productiva de la guadua en la que se capacitaron en manejo silvicultural, transformación y comercialización de la guadua.En el marco de la ejecución del proyecto reactivación económica, se dio apertura y cierre de la convocatoria seleccionando 145 asociaciones productoras que inician proceso de capacitación y asesoría para la formulación de proyectos de mejoramiento de la producción que contribuyan a la reactivación económica y el fortalecimiento del territorio.</t>
  </si>
  <si>
    <t>GR5:2-02-02-210</t>
  </si>
  <si>
    <t>210</t>
  </si>
  <si>
    <t>Vincular a 4.000 nuevos usuarios en las redes virtuales de aprendizaje para encaminar los proyectos educativos a la creación de contenido virtual.</t>
  </si>
  <si>
    <t>Usuarios vinculados a las redes virtuales de aprendizaje</t>
  </si>
  <si>
    <t>Se logró la vinculación de 602  nuevos miembros de la comunidad educativa de Cundinamarca a las redes educativas virtuales, con lo cual se logra  la visibilización proyectos académicos del Departamento.</t>
  </si>
  <si>
    <t>Vinculación a redes sociales de la conmunidad educativa de Cundinamarca</t>
  </si>
  <si>
    <t>Se logró la vinculación de 1209 nuevos usuarios de la comunidad educativa de Cundinamarca, buscando la visibilización proyectos académicos del departamento.</t>
  </si>
  <si>
    <t>Cambios de fecha en las capacitaciones debido al inicio de la alternancia en las instituciones educativas.</t>
  </si>
  <si>
    <t>Se logro la incorporación de 200 nuevos miembros a  las redes sociales educativas de Cundinamarca. Aportando un 13,33% para el total de la meta programada para año 2022</t>
  </si>
  <si>
    <t>1128</t>
  </si>
  <si>
    <t>SECRETARIA DE TECNOLOGIAS DE LA INFORMA</t>
  </si>
  <si>
    <t>GR5:2-02-02-211</t>
  </si>
  <si>
    <t>211</t>
  </si>
  <si>
    <t>Implementar un semillero de jóvenes emprendedores TIC del departamento.</t>
  </si>
  <si>
    <t>Semillero de emprendedores TIC implementado</t>
  </si>
  <si>
    <t>Se llevó a cabo un piloto con la participación de varios municipios, en esta capacitación especializada se identificaron nuevos talentos TI, con los cuales se trabajará en la implementación del semillero de jóvenes emprendedores TIC.</t>
  </si>
  <si>
    <t>Se realizó convocatoria a los jóvenes que participaron en los cursos en el año 2021, a formar parte del semillero del Departamento</t>
  </si>
  <si>
    <t>GR5:2-02-00-553</t>
  </si>
  <si>
    <t>Aumentar la calificación del pilar 3 "Adopción TIC" del índice Departamental de Competitividad.</t>
  </si>
  <si>
    <t>GR5:2-02-02-212</t>
  </si>
  <si>
    <t>212</t>
  </si>
  <si>
    <t>Brindar conectividad a 8 sectores del departamento a través de la Autopista Digital de Cundinamarca ADC.</t>
  </si>
  <si>
    <t>Sectores beneficiados con la Autopista Digital de Cundinamarca - ADC</t>
  </si>
  <si>
    <t>CONECTIVIDAD A INTERNET</t>
  </si>
  <si>
    <t>SE PRESTÓ EL SERVICIO A 901 INSTITUCIONES PÚBLICAS DEL DEPARTAMENTO DE 8 SECTORES, ASÍ: AGRICULTURA: 5; CULTURA: 168; EDUCACIÓN: 499; GOBIERNO: 86; POSTCONFLICTO: 3; SALUD: 92; SEGURIDAD: 38; TURISMO: 10.</t>
  </si>
  <si>
    <t>ADICIONAL A LA ESTRATEGIA DE LA AUTOPISTA DIGITAL, SE ADELANTÓ INSTALACIÓN DE LA ESTRATEGÍA DE CONECTIVIDAD RED DE ALTA VELOCIDAD (RAV1) EN 14 MUNICIPIOS Y SE CONTINUA PRESTANDO PERMANANTEMENTE EL SERVICIO DE CONECTIVIDAD A 8 SECTORES DE DESARROLLO DEL DEPARTAMENTO, EN 1.228 SEDES, ASI; Agricultura, 16; Cultura, 228; Educación, 584; Gobierno, 164; Postconflicto, 4; Salud, 116; Seguridad, 49; turismo, 67 . SE INICIA LA INSTALACIÓN DE LA SEGUNDA ETAPA DE LA RED DE ALTA VELOCIDAD (RAV2)</t>
  </si>
  <si>
    <t>Se presta servicio de conectividad a los 8 sectores del desarrollo previstos en la meta</t>
  </si>
  <si>
    <t>GR5:2-02-02-213</t>
  </si>
  <si>
    <t>213</t>
  </si>
  <si>
    <t>Brindar conectividad a 100 sedes de la red de salud pública departamental.</t>
  </si>
  <si>
    <t>Sedes red de salud pública con conectividad</t>
  </si>
  <si>
    <t>LA  ADC BRINDA SERVICIO DE CONECTIVIDAD A 92 SEDES PUBLICAS DE SALUD.</t>
  </si>
  <si>
    <t xml:space="preserve">LA  AAUTOPISTA DIGITAL Y LA ESTRATEGIA RAV1, BRINDAN SERVICIO DE CONECTIVIDAD PERMANENTE A 116 SEDES PUBLICAS DE SALUD. </t>
  </si>
  <si>
    <t>Se presta el servicio de conectividad permanentemente a 135 sedes de la red de salud pública, de 97 Municipios.</t>
  </si>
  <si>
    <t>GR5:2-02-02-214</t>
  </si>
  <si>
    <t>214</t>
  </si>
  <si>
    <t>Capacitar en uso y apropiación de las TIC a cundinamarqueses pertenecientes a 6 sectores de desarrollo del departamento</t>
  </si>
  <si>
    <t>Sectores capacitados en TIC</t>
  </si>
  <si>
    <t>CAPACITACION</t>
  </si>
  <si>
    <t>11.743 CUNDINAMARQUESES SE CAPACITARON DE MANERA PRESENCIAL Y VIRTUAL, EN USO Y APROPIACIÓN DE LAS TIC</t>
  </si>
  <si>
    <t xml:space="preserve">7.700   CUNDINAMARQUESES SE HAN CAPACITADO DE MANERA PRESENCIAL Y VIRTUAL, EN USO Y APROPIACIÓN DE LAS TIC. PERTENECIENTES A 6 SECORES DE DESARROLLO DEL DEPARTAMENTO (ESTUDIANTES, JAC, FUNCIONARIOS PUBLICOS, PERSONAS EN CONDICION DE DISCAPACIDAD, MIPYMES Y JOVENES) </t>
  </si>
  <si>
    <t xml:space="preserve">  18.774 CUNDINAMARQUESES SE HAN CAPACITADO DE MANERA PRESCENCIAL Y VIRTUAL, EN USO Y APROPIACIÓN DE LAS TIC, PERTENECIENTES A 6 SECTORES DE DESARROLLO (ESTUDIENTES, JAC, FUNCIONARIOS PUBLICOS, PERSONAS EN CONDICION DE DISCAPACIDAD.MIPYMES Y JOVENES)</t>
  </si>
  <si>
    <t>Se han capacitado 33.502 cundinamarqueses de 6 sectores  (Acción Comunal; Mipymes;  Jóvenes;  Estudiantes; Funcionarios; Discapacidad), de manera presencial y virtual, en uso y apropiación de las TIC, abordando temas como: Seguridad de la Información, Política de Gobierno Digital, Datos Abiertos, concienTICzate, En Tic Confio+, Analítica de Datos.</t>
  </si>
  <si>
    <t>GR5:2-02-02-215</t>
  </si>
  <si>
    <t>215</t>
  </si>
  <si>
    <t>Participar en 2 convocatorias de financiación para proyectos TIC en el departamento.</t>
  </si>
  <si>
    <t>Convocatorias presentadas</t>
  </si>
  <si>
    <t>1. El proyecto Regiobici Cundinamarca, resultó ganador entre los presentados por la región de centro-oriente y es ahora un modelo o proyecto tipo para las demás entidades territoriales. 2. Se suscribió el CONTRATO INTERADMINISTRATIVO STM – CDCTI - 466 -2021, entre la Secretaría de Movilidad y la Universidad Nacional de Colombia que tiene por objeto realizar los "ESTUDIOS DE DEMANDA PARA LA IMPLEMENTACIÓN DEL SISTEMA PÚBLICO DE BICICLETAS – REGIOBICI – EN LOS MUNICIPIOS DE MOSQUERA Y FUNZA", dicho estudio debe ser entregado en el mes de diciembre.</t>
  </si>
  <si>
    <t>Se inscribió al departamento en la convocatoria 2022 de Ciudades y Territorios Inteligentes. Se tuvo reunión con MINTIC, Dirección de Infraestructura y Oficina de TIC de Fusagasugá para revisar proyectos de Ciudades y Territorios Inteligentes diferentes a Regiobici que se puedan replicar en otros municipios del Departamento.</t>
  </si>
  <si>
    <t>GR5:2-02-02-216</t>
  </si>
  <si>
    <t>216</t>
  </si>
  <si>
    <t>Garantizar el funcionamiento del 100% de los centros interactivos digitales del departamento.</t>
  </si>
  <si>
    <t>Centros Interactivos Digitales en funcionamiento</t>
  </si>
  <si>
    <t>CENTROS INTERACTIVOS OPERANDO</t>
  </si>
  <si>
    <t>A LA FECHA SE ENCUENTRAN OPERATIVOS 46 CENTROS INTERACTIVOS.</t>
  </si>
  <si>
    <t>A LA FECHA SE ENCUENTRAN OPERATIVOS 51 CENTROS INTERACTIVOS (65% DE LOS CENTROS INSTALADOS)</t>
  </si>
  <si>
    <t>MÁS INVESTIGACIÓN, MÁS DESARROLLO</t>
  </si>
  <si>
    <t>GR5:2-02-00-554</t>
  </si>
  <si>
    <t>Aumentar el puntaje del pilar de capital humano e investigación del Índice departamental de innovación para Colombia.</t>
  </si>
  <si>
    <t>GR5:2-02-03-217</t>
  </si>
  <si>
    <t>217</t>
  </si>
  <si>
    <t>Crear 2 actores del sistema de CTeI en el departamento.</t>
  </si>
  <si>
    <t>Actores del Sistema CTeI creados.</t>
  </si>
  <si>
    <t>INFRAESTRUCTURA ADECUADOLABORATORIO DOTADOPRUEBAS ENTREGADAS</t>
  </si>
  <si>
    <t>EL FORTALECIMIENTO Y DOTACIÓN DEL LABORATORIO DE SALUD PÚBLICA DEL DEPARTAMENTO, COMPRENDE COMO ACTIVIDADES Y PRODUCTOS LA DOTACIÓN DEL LABORATORIO, LA ENTREGA DE PRUEBAS PCR Y LA INFRAESTRUCTURA ADECUADA QUE PERMITA UNA ATENCIÓN OPORTUNA Y EFICENTE PARA TODOS LOS CUNDINAMARQUESES</t>
  </si>
  <si>
    <t>LOS TIEMPOS DE ADECUACIÓN DE LA INFRAESTTRUCTURA HA TENIDO IMPREVISTOS QUE DEBEN CONTEMPLARSE PRESUPUESTALMENTE DE ACUERDO A MAYPORES Y MENORES CANTIDADES EN OBRAS QUE DEBERAN AJUSTARSE AL INTERIOR DEL PROYECTO CON ARAS DE ENCONTRAR UNA MEJOR PRESTACIÓN DE SERVICIO ACORDE A LOS REQUERIMIENTOS DEL SISTEMA DE SALUD DEL PAÍS MAXIME QUE ESTE PROYECTO FUE ORIGINADO EN BUSCA DE MITIGAR LOS IMPACTOS GENERADOS POR EL COVID-19, POR LO QUE FUE RELEVANTE ADELANTAR EL CÓMITE DIRECTIVO DEL PROYRCTO PARA LA APROBACIÓN RESPECTIVA</t>
  </si>
  <si>
    <t>Proceso contractual del convenio de espacios de encuentro de la sociedad con la ciencia y la tecnología “Un viaje con la ciencia en el departamento de Cundinamarca”.  El grupo de investigación realizó  una capacitacion al grupo de investigacion de la Secretaría de Salud.</t>
  </si>
  <si>
    <t>Con la estructuración del grupo de investigación de la Secretaria de CTeI del departamento, participo en eventos de CTeI a nivel nacional e internacional como el CITINF 2021, OPEN INNOVATION SUMMIT 2021, se capacito a los integrantes del grupo en cuanto a metodologías y tipos de investigación, además del diseño y puesta en marcha del programa radial "Cundinamarca avanza en I+D" proyecto de generación de contenidos de comunicación social del conocimiento a través de la emisora el Dorado radio, presentando los avances de los productos que desarrolla el grupo de investigación. Se llevo a cabo la publicación de un capítulo del libro "Productos relevantes del proyecto Fortalecimiento de la competitividad del sector floricultor colombiano mediante el uso de ciencia, tecnología e innovación aplicadas en Cundinamarca, capacitación a los semilleros de investigación conformados por profesores y estudiantes de seis municipios de Cundinamarca. Una capacitacion al grupo de investigacion de la Secretaría de Salud en uso del marco logico 1 y 2. 
Para la creación del segundo actor se realizó el Cumplimiento de requisitos previos, estudio previo y suscripción del Convenio del Proyecto Generación de espacios de encuentro de la sociedad con la ciencia y la tecnología “Un viaje con la ciencia en el departamento de Cundinamarca” (Centro de ciencia itinerante), proyecto que actualmente se encuentra en proceso contractual.</t>
  </si>
  <si>
    <t>Univesidad Nacional</t>
  </si>
  <si>
    <t>Un programa radial y plan piloto muestra itinerante</t>
  </si>
  <si>
    <t>De acuerdo a la convocatoria 894 de 2021, el grupo de investigación de la SCTEI de Cundinamarca recibió reconocimiento por parte de Minciencias y se adelantó la formulación del Plan Estratégico 2022, se realizó programa radial Cundinamarca innovadora en el cual se presentaron los diferentes avances que se han desarrollado a nivel de investigación y desarrollo de la CTeI en el territorio: Proyecto de generación de contenidos de comunicación social del conocimiento – Asociado al Grupo de Investigación de CTeI de Cundinamarca, mesa de trabajo con el municipio de Cajicá para brindar asesoría para la creación de la Secretaría de Ciencia, tecnología e Innovación del municipio, revisión y actualización   de plataforma GRUPLAC del grupo de investigación con respecto a nuevos productos generados y creación de tercera línea de investigación llamada observatorio de la felicidad.    En el avance de la conformación del segundo actor se realizó comité técnico para la selección del vehículo que llevara el centro itinerante por los diferentes municipios de Cundinamarca, se inició el proceso de identificación de características culturales, geográficas y gastronómicas de los municipios beneficiarios, Se capacitó el equipo de trabajo del Operador, En proceso de Contratación del camión, equipos y materiales, Se realizó base de datos con diagnóstico de identidad de Cundinamarca, Se construyó el guion científico.Se realizo plan piloto de la muestra itinerante con el propósito de hacer reconocimiento de las diferentes actividades que forman parte de la itinerancia, como realidad virtual y presentaciones 3D.</t>
  </si>
  <si>
    <t>No se presentaron dificultades</t>
  </si>
  <si>
    <t>GR5:2-02-03-218</t>
  </si>
  <si>
    <t>218</t>
  </si>
  <si>
    <t>Beneficiar 250 empresas que incorporen ciencia, tecnología e innovación.</t>
  </si>
  <si>
    <t>Empresas con incorporación CTeI</t>
  </si>
  <si>
    <t>Apertura de la convocatoria en las 15 provincias del departamento del proyecto Reactivación Económica</t>
  </si>
  <si>
    <t>Culminación del proyecto Implementación de Estrategias de Fomento a la Cultura y Servicios de Innovación, se beneficiaron 147 pequeñas y medianas empresas de las provincias de Sumapaz, sabana centro, Soacha y sábana occidente a través de bonos de innovación que permitieron impulsar y transformar las Mipymes del departamento los cuales ofrecieron servicios de innovación como: Prototipos y Pruebas Especializadas, Desarrollo  de Productos o Servicios Nuevos, Vigilancia Tecnológica e Inteligencia Competitiva, Servicios de Extensión Tecnológica y Propiedad Intelectual y Transferencia de Tecnología. 
Culminación de la ejecución del proyecto "Innovación mas País" se benefició a 30 empresas del sector industrial con un entrenamiento especializado y la implementación de un sistema de innovación para el mejoramiento de su competitividad, así como la vinculación a una red de confianza colaborativa y apoyada por ANDI. Para el proyecto Fortalecimiento de Capacidades de CTeI para la Reactivación Económica y la Transformación Productiva en Cundinamarca Se realiza la difusión  en las 15 Provincias del Departamento de manera Presencial en las Cabeceras Municipales con el acompañamiento de las Alcaldías, Secretarias de desarrollo, Agricultura y Umatas,  Así mismo se formaliza la Preinscripción e Inscripción de las Comunidades Agropecuarias y Agroalimentarias que deseen ser beneficiarias del proyecto.</t>
  </si>
  <si>
    <t>Corporación Connet Bogotá, Innpulsa, Andi, Udca, Escuela SAJE Montreal Metro</t>
  </si>
  <si>
    <t>Selección de 174 empresas</t>
  </si>
  <si>
    <t>Con el proyecto Reactivación Económica continua abierta la convocatoria que beneficiara a  micro y pequeñas empresas de Cundinamarca.se realizo la selección de 174 micro y pequeñas empresas beneficiarias que serán capacitadas y asesoradas para la formulación de proyectos que mejoren las capacidades productivas y competitivas contribuyendo a la reactivación económica del departamento.</t>
  </si>
  <si>
    <t>GR5:2-02-03-219</t>
  </si>
  <si>
    <t>219</t>
  </si>
  <si>
    <t>Implementar 2 herramientas de análisis y evaluación provincial en CTeI.</t>
  </si>
  <si>
    <t>Herramientas de análisis y evaluación provincial en CTeI Implementadas</t>
  </si>
  <si>
    <t>Tres mesas tecnicas para la generacion de documnetos y cumplimiento de requisitos del proyecto de fortalecimiento ante Minciencias.</t>
  </si>
  <si>
    <t>Se gestionó los recursos del proyecto “Fortalecer y mejorar las capacidades de CTeI de los municipios del departamento de Cundinamarca para comprender, prevenir, atender y/o mitigar problemáticas sociales con enfoque diferencial de violencias basadas en género, derivadas por el Covid 19”, que nos permite el diseño de la herramienta denominada "Factores de Análisis Basados en la Equidad de Género (Mujer)", se firmo el convenio y se realizo todo el proceso contractual para ejecución del convenio.
Con la estructuración del proyecto para la construcción de la herramienta Índice Provincial CTeI en el marco de la convocatoria de Fortalecimiento territorial ofertada por Minciencias, actualmente el proyecto se encuentra en cumplimiento de requisitos, lo que permitió el desarrollo de mesas técnicas generando los documentos necesarios para el cumplimiento del mismo.</t>
  </si>
  <si>
    <t>Fundación Molano</t>
  </si>
  <si>
    <t>Selección y capacitación a 225 Lideresas -POA</t>
  </si>
  <si>
    <t>En el marco de la ejecución del proyecto Fortalecimiento de capacidades comunitarias en la mitigación de los problemas de violencias basadas en género, se realizó la estructuración y aprobación del POA, Se desarrollo el proceso de selección y se vincularon al grupo 225 marquesas quienes terminaron el primer modulo de capacitación " Generación de capacidades comunitarias ", así como se avanza en la construcción de la herramienta  denominada "Factores de Análisis Basados en la Equidad de Género (Mujer)“comprender, prevenir, atender y/o mitigar problemáticas sociales con enfoque diferencial de violencias basadas en género, derivadas por el COVID 19Para la segunda herramienta fue aprobado por Minciencias con recursos de SGR el proyecto “Fortalecimiento de las capacidades institucionales para el desarrollo y gestión del ecosistema territorial de CTeI en todas las provincias del Dpto. de Cundinamarca,  que se encuentra en proceso  precontractual , diseño y aprobación del POA, que nos permitirá la estructuración del Índice provincial CTeI.</t>
  </si>
  <si>
    <t>GR5:2-02-03-220</t>
  </si>
  <si>
    <t>220</t>
  </si>
  <si>
    <t>Actualizar la Política Pública de Ciencia Tecnología e Innovación del departamento.</t>
  </si>
  <si>
    <t>Política de Ciencia Tecnología e Innovación actualizada</t>
  </si>
  <si>
    <t>Realización de la Mesa institucional CTEI, Documento Benchmarking Nacional e internacional PPCTEI.</t>
  </si>
  <si>
    <t>De acuerdo a la metodología de gestión de Politicas Públicas de la secretaria de Planeación se realizaron las siguientes acciones:  Activación de mesa institucional CTeI de la gobernación de Cundinamarca con la socialización del Plan Operativo, Activación de instancias de participación como el CODECTI y Consejo Regional CTeI de Sabana Centro, divulgación de la Política Pública CTeI a través de la emisora el Dorado radio, Pagina de la Gobernación y redes sociales. Inicio del Diagnostico Participativo a través del desarrollo de la mesa provincial de Medina Cundinamarca., Avance en el diagnostico participativo y estadístico para la actualización de la política publica de CTeI, según lineamientos de la secretaria de Planeación de la Gobernación de Cundinamarca, realización de la tercera mesa institucional con la participación de las diferentes secretarías de la gobernación de Cundinamarca, realización del  Documento Benchmarking Nacional e internacional PPCTEI.</t>
  </si>
  <si>
    <t>GR5:2-02-03-221</t>
  </si>
  <si>
    <t>221</t>
  </si>
  <si>
    <t>Participar en 8 eventos de innovación y tecnología.</t>
  </si>
  <si>
    <t>Eventos de innovación y tecnología con participación</t>
  </si>
  <si>
    <t>DOTACIÓN DE KITS DE ROBOTICA A LOS MUNICPIOS QUE HAN MOSTRADO ENTERESA Y TRABAJO EN LA CIENCIA, LA TECNOLOGÍA Y LA INNOVACIÓN</t>
  </si>
  <si>
    <t>Participacion evento Tenjo el conocimiento y la innovación es de todos.</t>
  </si>
  <si>
    <t>Participación en el II conversatorio” Hablemos de CTeI en Sabana Centro” realizado en el municipio de Sopó, Conto con la participación de la Exministra de ciencia, tecnología e innovación Dra. Mabel Torres Torres y la Dra. Nelly Russi Secretaria de Ciencia, Tecnología e Innovación del departamento de Cundinamarca quien socializó las acciones a desarrollar en el marco de la actualización de la Política Pública CTeI, avance en proceso de Apropiación social del conocimiento, entrega de becas en estudios de alto nivel para jóvenes cundinamarqueses, consolidación y desarrollo de proyectos que respaldan los agricultores y ganaderos para mejorar sus procesos productivos y el trabajo articulado interinstitucional identificando las capacidades y desarrollo de los actores del Ecosistema Departamental. La Secretaría de CTeI participa como co-organizador del evento Open Innovation Summit (OISummit) 2021, Evento que busca generar relacionamiento entre los emprendedores e investigadores con empresarios e inversionistas, con el fin de generar nuevas alianzas y negocios entre las partes a través de un formato de speed dating o citas rápidas. Cundinamarca participó con 20 emprendimientos que incorporan CTeI, tuvieron la oportunidad de participar en citas de 20 minutos para presentar sus emprendimientos con inversionistas y representantes de 30 empresas nacionales e internacionales. 
La Secretaría de CTeI Participo como coorganizador con la escuela de Infantería del ejército nacional del evento internacional CITINF 2021 el cual permitió la participación de estudiantes, docentes, investigadores, miembros de las fuerzas militares, emprendedores y empresarios en un encuentro que consintió en la presentación de ponencias magistrales, artículos de revista, posters y stands que muestran el avance en ciencia, tecnología e innovación en la industria militar y el ecosistema de CTeI. Además, la secretaría participo en el primer congreso de CTeI realizado por la policía Nacional en el municipio de Sibaté presentando el avance en estrategias de pedagógicas de prevención. Participación de la secretaria de CTEI en el evento del municipio de Tenjo denominado el Conocimiento y la innovación donde se realizo una ponencia acerca de la Innovación en Cundinamarca.</t>
  </si>
  <si>
    <t>No se Presento</t>
  </si>
  <si>
    <t>Propuesta de Evento</t>
  </si>
  <si>
    <t>Se adelanto reunión con la Escuela de Infantería del Ejercito Nacional con  el propósito de realizar la planeación del evento Internacional CITINF 2022 y sus requerimientos.- Se adelanto reunión con el CODECTI con el fin de programar el Congreso internacional de CTeI.- Organización y logística para el evento “Encuentro de la Red de Grupos de Investigación de Cundinamarca 2022”,  cuya finalidad es socializar los resultados de las investigaciones para fortalecer la producción de conocimiento de alto impacto para la contribución a los retos regionales en materia de medio ambiente, biodiversidad y energías renovables para el Departamento.</t>
  </si>
  <si>
    <t>no se presentaron dificultades</t>
  </si>
  <si>
    <t>RUTAS PARA EL PROGRESO</t>
  </si>
  <si>
    <t>VÍAS MOTOR DEL DESARROLLO</t>
  </si>
  <si>
    <t>GR5:2-03-00-555</t>
  </si>
  <si>
    <t>Aumentar el puntaje del subpilar "vías a cargo del departamento en buen estado" del índice Departamental de Competitividad.</t>
  </si>
  <si>
    <t>GR5:2-03-01-224</t>
  </si>
  <si>
    <t>224</t>
  </si>
  <si>
    <t>Mejorar 350 kilómetros de vías de primer orden.</t>
  </si>
  <si>
    <t>Km mejorados</t>
  </si>
  <si>
    <t>74,65 km de vías de primer orden mejorados</t>
  </si>
  <si>
    <t>Durante la vigencia 2020 se han adelantado obras de mejoramiento en 74,65 Km de vías de primer orden, beneficiando a los municipios de: Albán, Anapoima, Bojacá, Guasca, Guatavita, La Mesa, Mosquera, Sasaima, Sesquilé, Tena y Villeta; mejorando las condiciones de transitabilidad y conectividad en las vías primarias del Departamento.</t>
  </si>
  <si>
    <t>100 Km de vías de primer orden mejorados</t>
  </si>
  <si>
    <t xml:space="preserve">Durante la vigencia 2021 se han mejorado 100 Km de vías de primer orden, de conformidad a la ejecución de avance físico y financiero (Gestión no Incorporada) de tercer carril y segunda calzada de INVIAS que tienen impacto en la vía Departamental de primer orden Chía- Mosquera - La Mesa -Girardot; así mismo, en los tramos Autopista Norte – CHÍA Y Cumaral – Paratebueno – Villanueva y Zipaquirá- Ubaté- Simijaca.   </t>
  </si>
  <si>
    <t>Convenio INVIAS 1711 de 2014; Contrato 01 de 1996; Contrato de Interventoría  ICCU  057 DE 2017; Ingresos por concepto de Peajes, Contrato de Concesión CONTRATO OJ -121-97; Ingresos por concepto de Peajes, Contrato de Concesión No 01 de 1996; Contrato de Interventoría 154 de 2020; Interventoria  073 de 2016. Contrato de Asociación Público Privada No. 001 del 10 enero de 2017; Contrato de Asociación Público Privada No. 002 de 8 de septiembre de 2014 - ANI; Contrato de Concesión bajo esquema de APP No. 010 del 23 de julio de 2015 - ANI.</t>
  </si>
  <si>
    <t>GR5:2-03-01-225</t>
  </si>
  <si>
    <t>225</t>
  </si>
  <si>
    <t>Elaborar estudios y diseños de 300 km para proyectos de infraestructura vial.</t>
  </si>
  <si>
    <t>Km de infraestructura vial con estudios y diseños</t>
  </si>
  <si>
    <t>124,86 Km de vías con estudios y diseños para infraestructura víal en el departamento.</t>
  </si>
  <si>
    <t>Durante la vigencia 2021 se han realizado Estudios y Diseños a 124,86 Km de vías en los municipios de Villeta, Quebradanegra, Útica, Reventones-Los Alpes, Ubalá- Sueva, Nimaima-Nocaima, La Calera, Pulí-San juan de Rio seco, Cabrera, Venecia, Pandi, Arbeláez, Fusagasugá.</t>
  </si>
  <si>
    <t>GR5:2-03-01-226</t>
  </si>
  <si>
    <t>226</t>
  </si>
  <si>
    <t>Mejorar 270 kilómetros de vías de segundo orden.</t>
  </si>
  <si>
    <t xml:space="preserve">52,47 Km de vías de segundo orden mejorados </t>
  </si>
  <si>
    <t>Durante la vigencia 2021 se han ejecutado obras de mejoramiento en 52,47 Km de vías de segundo orden en el Departamento, beneficiando a los municipios de Nimaima, La Peña, Cachipay, Guachetá, Anolaima, Sesquilé, Cáqueza, Chaguaní, Pacho, Supatá, Lenguazaque, Villapinzón, La Palma.</t>
  </si>
  <si>
    <t>GR5:2-03-01-227</t>
  </si>
  <si>
    <t>227</t>
  </si>
  <si>
    <t>Rehabilitar 130 kilómetros de vías de segundo orden.</t>
  </si>
  <si>
    <t>Km rehabilitados</t>
  </si>
  <si>
    <t>2,48 Km de vías atendidos con obras de rehabilitación.</t>
  </si>
  <si>
    <t>Durante la vigencia 2020 se han ejecutado obras de rehabilitación en 2,48 Km de vías, de los cuales 1,80 Km se ejecutaron en el municipio de Anolaima y 0,10 Km, 0,53 Km y 0,05 Km en  los municipios de San Juan de Rioseco, Vianí y Guayabal de Síquima respectivamente.Adicionalmente, se encuentran en ejecución proyectos de  rehabilitación de vías de segundo orden mediante los tres contratos de concesión del departamento, y contratos de obra pública en diferentes municipios del Departamento, de igual forma se han identificado posibles tramos de intervención en el marco del proyecto memorable "Plan 500" con el objetivo de atender las necesidades en términos de infraestructura vial en la red segundaría del Departamento.</t>
  </si>
  <si>
    <t>En el marco de la crisis sanitaria producto del virus COVID-19 la ejecución de las obras y los procesos de contratación se vieron retrasados y suspendidos durante algunos meses de la vigencia, razón por la cual se dificultó la ejecución de algunas obras de rehabilitación.</t>
  </si>
  <si>
    <t>1.13 Km de vías de segundo orden rehabilitadas</t>
  </si>
  <si>
    <t> Durante la vigencia 2021 se han rehabilitado 1,13 Km de vías de segundo orden, realizando obras de mitigación en los sitios inestables que contribuyen a la seguridad vial del Departamento.</t>
  </si>
  <si>
    <t>GR5:2-03-01-228</t>
  </si>
  <si>
    <t>228</t>
  </si>
  <si>
    <t>Mantener 1.000 kilómetros de vías departamentales pavimentadas.</t>
  </si>
  <si>
    <t>Km intervenidos</t>
  </si>
  <si>
    <t>1.160 Km con mantenimiento periódico o rutinario</t>
  </si>
  <si>
    <t>Durante la vigencia 2020 se han desarrollado actividades de mantenimiento periódico y rutinario en 1.160,29 Km del departamento, beneficiando los municipios de: Agua de dios, Albán, Anapoima, Anolaima, Apulo, Bituima, Bojacá, Cachipay, Chaguaní, Chía, Cota, El Colegio, Facatativá, Funza, Girardot, Guataquí, Guayabal de Síquima, Jerusalen, La Mesa, La Tena, La Vega, Mosquera, Puli, Quipile, Ricaurte, San Antonio del Tequendama, San Juan de Rioseco, Sasaima, Soacha, Tocaima, Vianí, Villeta, Viotá, Zipacón; mejorando las condiciones de transitabilidad en las vías del Departamento.</t>
  </si>
  <si>
    <t>En el marco de la crisis sanitaria producto del virus COVID-19 la ejecución de las obras y los procesos de contratación se vieron retrasados y suspendidos durante algunos meses de la vigencia, razón por la cual se dificultó la ejecución de algunas obras de mantenimiento.</t>
  </si>
  <si>
    <t>1.496,46 Km de mantenimiento a vías Departamentales pavimentadas</t>
  </si>
  <si>
    <t>Durante la vigencia 2021 se ha realizado mantenimiento de 1.496,46 Km de vías pavimentadas del Departamento, con ejecución de proyectos de rehabilitación y mantenimiento rutinario de la red vial secundaria del Departamento de Cundinamarca, rehabilitando las vías de los municipios de La Calera, Guasca, Junín, Tausa, Sutatausa, Cucunuba, Tibirita, Pandi, Fusagasugá, Arbeláez, La Mesa, La Palma, La Peña, Pacho, Zipaquirá, Yacopí, Cota, Tenjo, Pasca, San Bernardo, Gachalá, Gachetá, Junín, Ubalá, Pacho, El Peñón, La Palma, Ubaté, Lenguazaque, Gachalá, Medina, Ubalá, Cogua, Manta, Pandi, Venecia, Cabrera, Manta, La Palma, Pacho, Sibaté, Silvania, Agua de Dios, Ricaurte, Anapoima, Bojacá, Soacha, Tena, Villeta, Sasaima, La Vega, Albán, San Juan de Rioseco, Pulí, Chaguaní, Vianí, Bituima, Guayabal de Síquima, Anolaima, Quipile, Ubaque, Chipaque, Gama, Suesca, Nocaima, Topaipí, Útica, Quebrada Negra, San Francisco, Pacho, Supatá, El Colegio.</t>
  </si>
  <si>
    <t>GR5:2-03-01-229</t>
  </si>
  <si>
    <t>229</t>
  </si>
  <si>
    <t>Mantener 10.000 kilómetros de vías de segundo y tercer orden, en afirmado.</t>
  </si>
  <si>
    <t>122,81 km  atendidos con mantenimiento</t>
  </si>
  <si>
    <t>Durante la vigencia se han ejecutado oras de mantenimiento en 122,81 Km correspondientes a los municipios de: Tena, San Francisco, La Vega, Chipaque, Une, Supatá, Vergara, Cáqueza, Funza, Cucunubá y Lenguazaque. Adicionalmente, se han suscrito convenios con los municipios del Departamento para la ejecución de obras de mantenimiento a través de la entrega de maquinaria amarilla.</t>
  </si>
  <si>
    <t>5.303,34 Km de vías de segundo y tercer orden en afirmado</t>
  </si>
  <si>
    <t>Durante la vigencia 2021 se ha realizado mantenimiento de 5.303,34 Km de vías de segundo y tercer orden en afirmado, con la atención y prevención de emergencias viales, así mismo, la operación de combos de maquinaria que contribuyen al mantenimiento de las vías existentes en afirmado en las diferentes provincias del Departamento.</t>
  </si>
  <si>
    <t>GR5:2-03-01-230</t>
  </si>
  <si>
    <t>230</t>
  </si>
  <si>
    <t>Intervenir 220 puentes.</t>
  </si>
  <si>
    <t>Puentes intervenidos</t>
  </si>
  <si>
    <t>6 puentes intervenidos</t>
  </si>
  <si>
    <t>Durante la vigencia 2020 se intervinieron 6 puentes en los municipios de: Gutiérrez, Machetá, Quetame, San Francisco, Topaipí y Villagómez; mejorando las condiciones de conectividad en el Departamento.</t>
  </si>
  <si>
    <t xml:space="preserve">55 puentes intervenidos </t>
  </si>
  <si>
    <t>Durante la vigencia 2021 se han ejecutado obras de construcción y adecuación 55 puentes en el Departamento, beneficiando a los municipios de: Lenguazaque, Carmen de Carupa, Machetá, Villapinzón, Tibirita, San Cayetano, Viotá, Paime, Guayabetal, Fúquene, Ubalá, San Antonio del Tequendama, Quipile, Medina, Anapoima, Alban, Gachetá, Tocaima, Bituima, Gutiérrez, Cachipay, Manta, El Colegio, Fusagasugá, Suesca, Madrid y Gacheta.</t>
  </si>
  <si>
    <t>GR5:2-03-01-231</t>
  </si>
  <si>
    <t>231</t>
  </si>
  <si>
    <t>Atender el 100% de las emergencias viales presentadas en el departamento.</t>
  </si>
  <si>
    <t>Emergencias Atendidas</t>
  </si>
  <si>
    <t>100% de las emergencias reportadas en el departamento atendidas.</t>
  </si>
  <si>
    <t>Durante la vigencia 2020 se han atendido el 100% de las emergencias reportadas en los municipios de: Cabrera, Cota, El Colegio, Fusagasugá, Gutierrez, Medina, Nimaima, San Bernardo, Villagómez.</t>
  </si>
  <si>
    <t xml:space="preserve">100% de las emergencias viales reportadas por los municipios atendidas </t>
  </si>
  <si>
    <t>Durante el año 2021 se han atendido al 100% las emergencias presentadas en el Departamento. Atendiendo 350 eventos en emergenias viales y de puentes, especialmente por ola invernal en el Departamento.</t>
  </si>
  <si>
    <t>Durante la vigencia se han atendido el 100% de las emergencias presentadas en los diferentes municipios del departamento</t>
  </si>
  <si>
    <t>GR5:2-03-01-232</t>
  </si>
  <si>
    <t>232</t>
  </si>
  <si>
    <t>Mejorar 80.000 m2 de vías urbanas en el departamento.</t>
  </si>
  <si>
    <t>Metros cuadrados intervenidos</t>
  </si>
  <si>
    <t>4.509,61 m2 de vías urbanas intervenidas con  obras de mejoramiento.</t>
  </si>
  <si>
    <t>Durante la vigencia se han ejecutado obras de mejoramiento de vías urbanas en 4.509,61 m2, beneficiando a los municipios de: Paime (1.582,29 m2), El Colegio  (295,32 m2), Nimaima (400 m2), Tibacuy (1.260 m2)  y Funza (972 m2). Actualmente se encuentran en ejecución proyectos de mejoramiento de vías urbanas en los diferentes municipios del Departamento.</t>
  </si>
  <si>
    <t>En el marco de la crisis sanitaria producto del virus COVID-19 la ejecución de las obras y los procesos de contratación se vieron retrasados y suspendidos durante algunos meses de la vigencia, razón por la cual se dificultó la ejecución de algunas obras de mejoramiento de vías urbanas; adicionalmente es necesario para la ejecución de este tipo de proyectos que los municipios cuenten con Plan Maestro de Alcantarillado, razón por la cual disminuye el número de proyectos viabilizados.</t>
  </si>
  <si>
    <t xml:space="preserve">23.999,53 m2 de vías urbanas mejorados </t>
  </si>
  <si>
    <t>Durante la vigencia 2021 se han ejecutado obras de mejoramiento en 23.999,53 M2 de vías urbanas en el Departamento beneficiando los municipios de Arbeláez, Agua de Dios, Apulo, Arbeláez, Cachipay, Chocontá, El Colegio, La Mesa, Pacho, Pasca, Sutatausa, Susa, Silvania, Nocaima, Nimaima,Arbeláez, Agua de Dios, Apulo, Arbeláez, Cachipay, Chocontá, El Colegio, La Mesa, Pacho, Pasca, Sutatausa, Susa, Silvania, Nocaima, Nimaima y Tibacuy.</t>
  </si>
  <si>
    <t>GR5:2-03-01-233</t>
  </si>
  <si>
    <t>233</t>
  </si>
  <si>
    <t>Construir 1.050.000 de m2 de placa huella.</t>
  </si>
  <si>
    <t>101.691,30 m2 de placa huella construidos.</t>
  </si>
  <si>
    <t>Durante la vigencia 2020 se construyeron 101.691,30 m2 de placa huella, mejorando las condiciones de conectividad y transitabilidad en los municipios de: Agua de Dios, Anolaima, Cabrera, Chipaque, Choachi, El Colegio, Fusagasugá, Guachetá, Guasca, Guataquí, Guatavita, Guayabetal, Gutierrez, Junin, La Calera, La Mesa, Nilo, Nimaima, Paime, Pandi, Pasca, Ricaurte, San Bernardo, San Cayetano, San Francisco, Sesquilé, Simijaca, Soacha, Supatá, Tausa, Tena, Tibacuy, Tibirita, Tocaima, Ubalá, Ubaté, Venecia, Villapinzón y Yacopí.</t>
  </si>
  <si>
    <t>200.003,72 m2 de placa huella construidos</t>
  </si>
  <si>
    <t>Durante el año 2021 se han construido 200.003,72 m2 de placa huella, para el mejoramiento de las condiciones de la red terciaria Departamental, garantizando la conectividad y transitabilidad, fomentando las dinámicas competitivas y mejorando la calidad de vida de los habitantes de Cundinamarca. En los Municipios de Agua De Dios, Albán, Anapoima, Apulo, Arbeláez, Beltrán, Bojacá, Cabrera, Cachipay, Caparrapí, Cáqueza, Carmen De Carupa, Chaguaní, Chipaque, Choachí, Chocontá, Cogua, Cucunubá, El Colegio, El Peñón, El Rosal, Facatativá, Fómeque, Fosca, Fúquene, Fusagasugá, Gachalá, Gachancipá, Gachetá, Gama, Granada, Guachetá, Guaduas, Guasca, Guatavita, Guayabal De Síquima, Guayabetal, Junín, La Calera, La Mesa, La Palma, La Peña, La Vega, Lenguazaque, Machetá, Manta, Medina, Nemocón, Nimaima, Nocaima, Pacho, Paime, Pandi, Paratebueno, Pasca, Pulí, Quebradanegra, Quetame, Quipile, Ricaurte, San Antonio Del Tequendama, San Bernardo, San Cayetano, San Francisco, San Juan De Rioseco, Sasaima, Sesquilé, Sibaté, Silvania, Simijaca, Subachoque, Suesca, Supatá, Susa, Sutatausa, Tabio, Tausa, Tena, Tibacuy, Tibirita, Tocaima, Topaipí, Ubalá, Ubaque, Ubaté, Une, Útica, Venecia, Venecia, Vergara, Vianí, Villagómez , Villapinzón, Villeta, Viotá, Yacopí, Zipacón, Zipaquirá.</t>
  </si>
  <si>
    <t>GR5:2-03-01-234</t>
  </si>
  <si>
    <t>234</t>
  </si>
  <si>
    <t>Implementar la estrategia "CuidaVía" para la intervención vial con dotación, demarcación, señalización y logística de vanguardia mundial.</t>
  </si>
  <si>
    <t>*GESTIÓN Y PROMOCIÓN DE LA SEGURIDAD VIAL – GPS” Esta estrategia entrego una   reducción de los índices de accidentalidad, el mejoramiento de los tiempos de recorridos, sin que se traduzca en favorecer la velocidad sobre la seguridad, orientación a los actores viales en el uso adecuado de la vía y reducción en el tiempo de reacción por parte de las autoridades a los incidentes y accidentes presentados*Se entrega un primer documento técnico que contiene el  diagnóstico, de un inventario de flora y fauna, una caracterización y localización de las mismas, que permita evaluar dentro del marco de seguridad vial que dentro de las proyecciones viales se deban tener en cuenta los parámetros ambientales creando una especie de armonización entre infraestructura vial (19) ciclo rutas llevadas en el departamento * (16.015) asistentes a las diferentes ciclo rutas ejecutadas por la secretaria de movilidad * (1311) bicicletas marcadas * (10.900) Bici usuarios capacitados en el uso adecuado de la bicicleta de acuerdo a la normatividad vigente* (212) Capacitaciónes  en Cultura Bici  asistentesCOMPONENTE PEDAGÓGICO SEÑALIZACIÓN Y DEMARCACIÓN Consultoría para el diagnóstico y formulación de los diseños integrales de señalización e Identificación de  los  puntos de la malla vial son propensos de ser intervenidos de manera puntual y  reducir los  posibles focos de siniestralidad en cada uno de los municipios para la mitigación de riesgos y amenazas que se deben implementar mediante el uso de señalización vial. En los municipios:Mesitas del ColegioUbaláGachancipáNocaimaSasaima</t>
  </si>
  <si>
    <t>*COMPONENTE  DESARROLLAR LA ESTRATEGIA GESTORES DE PROMOCIÓN DE SEGURIDAD VIAL – GPSSe logro el Proceso de gestión de la movilidad con aspectos de manejo de tránsito, cumplimiento de la normatividad en las vías de nuestro Departamento, reporte oportuno de accidentes o incidentes presentados en vía, apoyó a socialización y aplicación de planes piloto de movilidad. -Planes Candado. -Ciclo VíasCon la creación de un grupo  operativo:*Soacha – Sibaté: con un equipo de 24 gestores viales, 1 motorizado y 2 coordinadores operativos. *Chía – Mosquera: 29 gestores, 5 motorizados y 4 coordinadores operativos. *Se logro Mayor eficacia en los tiempos de respuesta a los incidentes presentados en las vías. Mejora de movilidad representada en menores tiempos de recorridos. BENEFICIO   2.5 millones de personas, contando con la población flotante entre Bogotá y los Municipios Aledaños a Sabana de Occidente, Sabana Centro y Soacha*COMPONENTE DOTACIÓNSe dotaron de toda su indumentaria, es decir uniformes para identificación y protección, elementos de señalización como 80 conos para intersección vial y señalización con elementos visuales para la gestión del tráfico.(El 12 de noviembre 2020) La Secretaría de Transporte y Movilidad de Cundinamarca entregó kits de seguridad vial a los municipios Cajicá, Cáqueza, Chocontá, Cota, Ricaurte, Sibaté, Vergara y Villeta. La iniciativa del ente departamental hace parte de la estrategia “Cuida Vía”, que adelanta el Gobierno Departamental en todo el territorio.“Hemos entregado ocho kits de seguridad vial a diferentes municipios de quinta y sexta categoría para que puedan solucionar sus eventualidades en temas de siniestros viales. Con este programa buscamos ofrecer  todo el apoyo en materia de seguridad vial en cada rincón de nuestro departamento*COMPONENTE PEDAGÓGICO SEÑALIZACIÓN Y DEMARCACIÓN Consultoría para el diagnóstico y formulación de los diseños integrales de señalización e Identificación de  los  puntos de la malla vial son propensos de ser intervenidos de manera puntual y  reducir los  posibles focos de siniestralidad en cada uno de los municipios para la mitigación de riesgos y amenazas que se deben implementar mediante el uso de señalización vial. En los municipios:Mesitas del ColegioUbaláGachancipáNocaimaSasaima *COMPONENTE  DESARROLLAR LA ESTRATEGIA DEL PROGRAMA DE PREVISIÓN Y PREVENCIÓN VIALSe ha desarrollado la estrategia de previsión y prevención de accidentalidad a través del acercamiento en el apoyo técnico al desarrollo de los planes locales de seguridad vial y planes estratégicos de seguridad vial con un total de 28 Profesionales los cuales realizan acompañamiento a los 116 municipios del departamento tanto en entidades públicas como privadas.*COMPONENTE ESTRATEGIA DEL PROGRAMA DE APROPIACIÓN Y PEDAGOGÍA EN EL TRANSPORTE MULTIMODALse han desarrollado acercamientos con empresas de Transporte público de pasajeros en las provincias de Sabana de Occidente, Sabana Centro, Tequendama y Sumapaz, las cuales vienen implementado sus Planes Estratégicos de Seguridad Vial y adecuando los ya existentes con el fin de disminuir la accidentalidad en el departamento.*COMPONENTE IMPLEMENTAR PARQUES PEDAGÓGICOS.Se ha identificado un parque móvil pedagógico infantil el cual está en mantenimiento con el objetivo de aplicar el uso del mismo en el 4 trimestre del año 2020*COMPONENTE FLORA Y FAUNASe  logro  el reconocimiento y  recorrido, diagnostico e inventario de flora y fauna a las siguientes vías de segundo orden departamental denominadas troncales: en las Provincia de Ubaté y  Sabana Occidente: El Rosal, Funza, Subachoque y Zipacón. Con la entrega del documento técnico  *COMPONENTE  CULTURA DEL CUIDADO- “CUIDAVÍA”Se realizaron mesas de trabajo y  de forma articulada con el  CEIS en aspectos de movilidad y protección animal para realizar campaña conjunta, donde se comprometieron las partes a promover una campaña conjunta de publicidad  (PISA EL FRENO HAY VIDA EN LA VÍA Y EVENTO INTERNACIONAL DE PROTECCIÓN DE FAUNA EN LA VÍAS)Tres jornadas de capacitación con 80 servidores públicos autoridades de tránsitoLas tres capacitaciones planeadas se pudieron cumplir por medio virtual y estuvo dirigida a autoridades de tránsito de los municipios de Sabana de Occidente y actores viales (bici usuarios y transportadores)COMPONENTE CICLO VÍAS POR  LA VIDA INTERMUNICIPALES (19) Ciclo vías llevadas acabo por el departamento * (16.015) asistentes a las diferentes ciclorrutas ejecutadas por la secretaria de movilidad * (1311) bicicletas marcadas * (10.900) Bici usuarios capacitados en el uso adecuado de la bicicleta de acuerdo a la normatividad vigente* (212) Capacitaciones  en Cultura Bici  asistentes</t>
  </si>
  <si>
    <t>Gestores de Seguridad Vial ,programas de capacitacion en prevencion vial a usuarios y biciusurios entrega de cartillas a los diferentes actores viales por parte de la secretaria de transporte y movilidad.</t>
  </si>
  <si>
    <t xml:space="preserve">META 234
Actividad estrategia GPS
A partir de 1 de marzo de 2021 se empezó a realizar la gestión del corredor Calle 13 con la Estrategia Gestores de Seguridad Vial del Departamento de Cundinamarca, realizando control y gestión de pasos seguros a bici usuarios y Peatones en los puntos críticos de este corredor de la Sabana de Occidente.
Se realizaron apoyos para el control de Bici usuarios en los Municipios de Choachi, Chia y Cogua
Con la estrategia se realizó acompañamiento a las Ciclo vías por la Vida en los municipios de Suesca – Gachancipa y Villeta - Quebradanegra
Actividad estrategia Previsión y prevención
Se realizaron dos Ciclo vías por la Vida, generando espacios seguros para el desarrollo de la movilidad en bicicleta con los siguientes resultados:
1.	Suesca -  Gachancipa
550 Asistentes al evento a los cuales se les realizo sensibilización en el uso seguro de la bicicleta como medio de Transporte, resaltando el uso adecuado de los elementos de protección como el casco y prendas reflectivas para el tránsito nocturno.
2.	Villeta – Quebradanegra – Villeta
1120 Asistentes al evento a los cuales se les realizo sensibilización en el uso seguro de la bicicleta como medio de Transporte, resaltando el uso adecuado de los elementos de protección como el casco y prendas reflectivas para el tránsito nocturno.
Actividad estrategia de cultura ciudadana “ El Chacho de la Via”
1.	Se realizó actividades de sensibilización en biciusuarios con el uso adecuado y seguro de la bicicleta y sus elementos de protección asi:
Suesca: 140
Gachancipa: 160
Villeta: 151
Quebradanegra: 60 
2.	Capacitación a Motociclistas sobre el uso del casco según resolución 23385 de 2020 en el Municipio de Chipaque con participación de 70 Motociclistas
3.	Desarrollo de sensibilización a Motociclistas y Conductores de Vehículos en los ingresos a Cundinamarca desde Bogotá con un total de 2000 personas sensibilizadas en cuidado y prevención al transitar en el puente festivo de Semana Santa.
META 234 Avance mes de Abril de 2021
Actividad estrategia GPS
A partir de 1 de marzo de 2021 se empezó a realizar la gestión del corredor Calle 13 con la Estrategia Gestores de Seguridad Vial del Departamento de Cundinamarca, realizando control y gestión de pasos seguros a bici usuarios y Peatones en los puntos críticos de este corredor de la Sabana de Occidente.
Actividad estrategia Previsión y prevención
1.	Se inició el proceso con 19 profesionales expertos en seguridad vial para realizar el acompañamiento y apoyo a los 116 municipios del departamento en el desarrollo de los  locales de seguridad vial y a su vez apoyo en los planes estratégicos de seguridad vial en las empresas que según la normatividad vigente lo requieran.
Actividad estrategia de cultura ciudadana “ El Chacho de la Via”
1.	Desarrollo de sensibilización a Motociclistas y Conductores de Vehículos en los ingresos a Cundinamarca desde Bogotá con un total de 2500 personas sensibilizadas en cuidado y prevención al transitar en el puente festivo de Semana Santa el día 1 de abril 
Avance mes de junio 30 
* Estrategia GPS a partir de 1 de marzo de 2021 corredor calle 13 con la estrategia gestores de seguridad vial del departamento
* Estrategia GPS a partir de 7 de mayo de 2021 en el tramo Sibate - San Miguel -  Fusagasuga para la intervencion en esta importante via con alta siniestralidad
* Acompañamiento ciclovías para el control de bici usuarios en los municipios de , Suesca , Gachancipá, Villeta, quebrada negra, Tausa, Cogua, Fusagasuga, Sibate y Pacho
* Estrategia previsión y prevención en el uso seguro de la bicicleta como medio de transporte elementos de protección como el casco y prendas reflectivas para el tránsito nocturno para un total de (2181) actores viales capacitados 
* Acercamiento con los 116 municipios del departamento para el avance de los planes loceles y estrategicos de seguridad vial a traves del grupo de porfesionales contratados para tal fin.
* Avance en los convenios con la Car y asocolflores para la capacitacion en pedagogia vial para personas que se transportan en bicicelta hacia sus trabajos. Aproximadamante 1500 personas socializadas.
Avance mes de julio
* Durante el mes de julio se realizo el aporte de l estategia GPS en el desarrollo de pedagogia vial en el corredor calle 13 a los biciusuarios que utilizaran este corredor con la nueva dotacion de bicicarril  en el costado sur. Por otra parte a travez del convenio interadministratrivo con el municipio de Sibate, se inicio e desarollo de  laintervencion en el corredor Soacha - Sibate - San Miguel, con el fin de mejorar la movilidad y disminuir la accidentalidad en este sector.
* Desarrollo de ciclovias con nuestra estrategia de previcion y prevencion en los municipios de Tena - Cachipay, Ubate - Carmen de Carupa, Fomeque - Ubaque, con enfoque en pedagogia vial.
* Actividad de prevision y prevencion con enfoque en motocilistas a traves de campanas de pedagogicas, 150 actores viales socilizados.
CONSOLIDADO  Enero-agosto
CICLOVIAS 2021.
PARA ESTE AÑO LA ESTATEGIA EVOLUCIONA PARA GENERAR ESPACIOS DE REACTIVACION ECONOMICA EN ARTICULACION CON INDEPORTES,  IDECUT, LICORERA DE CUNDINAMARCA Y CAMARA DE COMERCIO DE BOGOTA
1a. Suesca - Gachancipa
627 Asistentes.
2a. Villeta - Quebradanegra
675 Asistentes.
3a. Tausa
423 Asistentes.
4a. Junin 
183 Asistentes.
5a. Sibate - Fusagasuga 
2137 Asistentes
6a. Pacho
397 Asistentes
7a. Ubaque - Fomeque 
577 Asistentes
8a. Cachipay Tena
619 Asistentes 
9a. Ubate - Carmen de Carupa
692 Asistentes
10a. Villapinzon - Turmeque 
2832 Asistentes
11a. Medina
Aplazada
12a. Fuquene
238 Asistentes
13a. Apulo - Anapoima
577 Asistentes
Avance mes de Septiembre
CICLOVIAS 2021.
PARA ESTE AÑO LA ESTATEGIA EVOLUCIONA PARA GENERAR ESPACIOS DE REACTIVACION ECONOMICA EN ARTICULACION CON INDEPORTES,  IDECUT, LICORERA DE CUNDINAMARCA Y CAMARA DE COMERCIO DE BOGOTA
1a. Suesca - Gachancipa
627 Asistentes.
2a. Villeta - Quebradanegra
675 Asistentes.
3a. Tausa
423 Asistentes.
4a. Junin 
183 Asistentes.
5a. Sibate - Fusagasuga 
2137 Asistentes
6a. Pacho
397 Asistentes
7a. Ubaque - Fomeque 
577 Asistentes
8a. Cachipay Tena
619 Asistentes 
9a. Ubate - Carmen de Carupa
692 Asistentes
10a. Villapinzon - Turmeque 
2832 Asistentes
11a. Medina
Aplazada
12a. Fuquene
238 Asistentes
13a. Apulo - Anapoima
577 Asistentes
14a. Subachoque 
378 Asistentes 
15a. Guayabal - Bituima
383 Asistentes
16a. Chia - Tenjo - Tabio - Cajica - Bogota
1347
17a. Madrid - Mosquera- Funza
1252
17  CICLOVIAS 2021. CON  13.337
 ASISTENTES 
26 municipios hicieron parte de la estrategia
COMPONENTE
Actividad de previsión y prevención con enfoque en motociclistas a través de campanas de pedagógicas, 150 actores viales socializados
● 528 personas capacitadas de los municipios como autoridades de transito
● 268 personas de empresas de transporte capacitadas en temas de prevención y previsión vial
COMPONENTE FLORA Y FAUNA 
OBJETIVO DEL PROGRAMA 
Sensibilizar a la ciudadanía a la hora de transitar por las carreteras, para que manejen con precaución; utilicen con cautela el pito para ahuyentar al animal; tengan presentes las señales de tránsito, en especial las de paso de animales; y se comuniquen con las autoridades territoriales competentes ante cualquier eventualidad con algún animal en las vías, generando así conciencia frente a la significativa cifra de mortandad de fauna.
En el año 2019 se presentaron 68 siniestros viales con fatalidad animal en Cundinamarca, 45 de ellos en vías nacionales, 20 en urbanas y tres rurales, en su mayoría corredores biológicos lo que implica una fragmentación del hábitat.  Dichos eventos causaron la muerte de 34 animales silvestres, 25 de compañía y 9 de granja.
GESTION REALIZADA
Se ha logrado la articulación con las Alcaldías Municipales y las Corporaciones Autónomas Regionales (CAR), de igual manera se han realizado capacitaciones de manera masiva en los colegios con ayuda de las Secretarias de Ambiente de los Municipios, Secretaria de Transporte y Movilidad del Departamento, Secretaria de Educación y las Corporaciones Autónomas Regionales (CAR).  donde se ha sensibilizado a los estudiantes por el cuidado de la Fauna silvestre sin descartar de igual manera la Fauna Agropecuaria y Domestica.
AVANCE MES DE NOVIEMBRE
Para este año la estrategia evoluciona para generar espacios de reactivación económica en articulación con INDEPORTES,  IDECUT, LICORERA DE CUNDINAMARCA Y CAMARA DE COMERCIO DE BOGOTA
20 ciclovias 2021. Con 14.169 Asistentes 31 municipios hicieron parte de la estrategia
ciclovias 2021.
Avances Mes de Diciembre
	Se logró la articulación  con la meta 234 en las campañas de prevención y previsión vial en la reducción de la siniestralidad vial
a. Sistematización GPS 
b. Sistematización biciusuarios y proyecto Bicicar
c. Apoyo estructuración campaña “si, si podemos”.
La meta 234, Implementar la estrategia "CuidaVía" (GPS) para la intervención vial con dotación, demarcación, señalización y logística de vanguardia mundial; de nuestro plan de desarrollo, orienta sus objetivos específicos a la reducción de los índices de accidentalidad 
Se logro 
 convenio interadministrativo con el municipio de Sibaté  y Gachancipá en las acciones previstas en la estrategia derivada “gestión y promoción de la seguridad vial – GPS”.  por un valor de ($275.200.000,oo) Millones en sibaté y (183.100.000.oo) para el municipio de Gachancipá y la puesta en ejecución de la estrategia gestión y promoción de la seguridad vial en el tramo vial Soacha – Sibate, en procura de impactar en los altos índices de personas fallecidas y lesionadas por causa de siniestros viales, además de mejorar el flujo vehicular y disminuir el represamiento del mismo corredor.
	Recorridos motorizados sobre el corredor vial calle 13 - Bogotá DC-, con el fin de identificar los posibles incidentes y accidentes que causaban la congestión vial.
	Se realizaron cortes  intermitentes en las intersecciones y conectantés del corredor vial, con el fin de garantizar una movilidad segura a los actores viales.
	Se dio prioridad por medio de los gestores viales, al corredor vial calle 13, con el fin de reducir tiempos de desplazamiento, sentido oriente-occidente y viceversa.
	Se realizaron charlas con los actores viales del sector, con el fin de conservar y garantizar una movilidad segura tanto del peatón como de los bici-usuarios.
	Se realizó acompañamiento constante a las unidades de transito del distrito y las unidades de movilidad Bogotá, con el fin de garantizar el buen funcionamiento del reversible que iniciaba a las 14:00 a 19:00, entre la carrera 128 y carrera 106, esto con el fin de disminuir la congestión vehicular en horas pico.
	Se garantizó el acompañamiento a los bici-usuarios y peatones sobre este corredor, coadyuvando con la movilidad segura y reducción de accidentalidad sobre el bici-carril. 
	Se tuvo comunicación constante con las unidades de policía de tránsito del distrito y unidades de movilidad Bogotá, esto con el fin de aunar esfuerzos en el desarrollo de las actividades de reducción de congestión vial y accidentalidad y protección a los actores viales del corredor calle 13 Bogotá
META 234
FLORA Y FAUNA 
GESTIÓN REALIZADA
Se ha logrado la articulación con las Alcaldías Municipales y las Corporaciones Autónomas Regionales (CAR), de igual manera se han realizado capacitaciones de manera masiva en los colegios con ayuda de las Secretarias de Ambiente de los Municipios, Secretaria de Transporte y Movilidad del Departamento, Secretaria de Educación y las Corporaciones Autónomas Regionales (CAR).  Donde se ha sensibilizado a los estudiantes por el cuidado de la Fauna silvestre sin descartar de igual manera la Fauna Agropecuaria y Domestica.
CICLOVIAS
Para la vigencia 2021, la Secretaría de Transporte y movilidad ha beneficiado un total de 14.169 Asistentes ,31 municipios en 20 diferentes etapas de ciclo vías que  hicieron parte de la estrategias encaminadas a satisfacer las necesidades de los bici-usuarios que  evoluciona para generar espacios de reactivación económica sensibilización vial en articulación con INDEPORTES, IDECUT, LICORERA DE CUNDINAMARCA Y CAMARA DE COMERCIO DE BOGOTA  
</t>
  </si>
  <si>
    <t>No se han podido llevar los parques didacticos a los diferentes municipios evitando la aglomeracion de personas en los coliceos</t>
  </si>
  <si>
    <t>Componente "GPS"se vio la necesidad de adelantar el horario establecido iniciando de 5:30 am a 9:30 am debido a que el ingreso de personal a este punto inicia pasadas las 5am y en promedio se extiende hasta las 8 am buscando con esto prestar un apoyo a los peatones y bici usuarios para realizar el cruce de este corredor vial logrando con esto salvaguardar la integridad personal y física de cada uno de ellos al momento de ingresar a sus puntos de trabajo.Se acordaron determinaron y establecieron los puntos a intervenir por solicitudes realizadas a la Secretaría de Tránsito determinando los más críticos.*Parque empresarial Galicia ubicado entre el municipio de Funza y la glorieta Siberia.A partir del día 6 de abril se desplazó el personal del grupo GPS a realizar gestión en el corredor de la calle 13 desde la glorieta Purina hasta el río sitio el Porvenir punto de ingreso a la ciudad de Bogotá donde se intervinieron los puntos de Bodegas de San Carlos y Purina en horario de 6 a 10 AM y en la tarde de 1 a 5 PM, realizando apoyo para agilizar el flujo en el sentido occidente  - oriente ya que en este corredor vial se presenta demasiada congestión especialmente en horas picoEste es un punto neurálgico ubicado sobre el corredor vial de occidente que comunica los municipios de esta zona pues no existe puente para paso peatonal de acceso a este parque industrial además es bastante concurrido principalmente por la llegada de los trabajadores de este lugar a pie, en motocicletas, bicicletas y en transporte público en las horas pico. Además, tenemos acceso de vehículos de carga de todo tipo y capacidad como tractocamiones, camiones, furgones estacas pues también se encuentran allí bodegas de las empresas que tienen sus centros de producción, presentándose alto riesgo de accidentalidad por la afluencia concurrencia y movilidad de los diferentes actores viales en este punto.*Sibaté En este punto se necesita dar continuidad e implementar las labores realizadas en el contrato anterior realizado en este municipio en el convenio establecido entre la Gobernación y la Alcaldía para gestionar y socializar y divulgar de la información acerca de la seguridad vial en este corredor.*Se concertó y concretó los puntos finalmente a intervenir siendo ellos *Parque empresarial Galicia Funza Cund. * Pablo Neruda Sibaté Cundinamarca.*Se desarrolla campañas de marcación de bicicletas en municipios del departamento en esta ocasión en Tocancipá con apoyo de la Policía Nacional buscando con esto disminuir el hurto y posterior venta de estas.LOGROS OBTENIDOS Con la realización de estos componentes de intervención de algunos puntos estratégicos por su alto nivel de accidentalidad y la realización de las campañas de marcatones hemos logrado•Disminuir los niveles de accidentalidad prestando el mayor apoyo principalmente a los actores viales más vulnerables como lo son los peatones y bici usuarios para pasar la vía y los cruces donde se concentra el mayor peligro para ellos logrando un muy alto índice de seguridad tanto para ellos como para los demás actores viales motorizados.•Crear una base de datos donde se concentra la información de cada una de las bicicletas marcadas buscando con esto que se puedan recuperar y evitar su venta si estas son hurtadas en algún momento. •Generar conciencia de los riesgos que se corren al desplazarse en sitios que no cuentan con los requerimientos básicos de protección, señalización y que en algún momento generan cualquier tipo de riesgo para la integridad de quienes allí se desplazan.•Concientizar a cada uno de los actores viales que se desplazan por estos puntos a través de charlas verbales donde se muestren los peligros y la manera de afrontar los pasos seguros para evitar cualquier tipo de riesgo.  Componente "PREVISIÓN Y PREVENCIÓN DE SEGURIDAD VIAL "El programa de previsión y prevención liderado desde la Gerencia de seguridad vial y comportamiento del tránsito de la Secretaria de Transporte y Movilidad del Departamento de Cundinamarca, a la fecha ha impactado de forma positiva a las provincias del Departamento, en cuanto a la creación de 56 comités de seguridad vial.Se llevó a cabo dichas capacitaciones en la provincia de Almeidas, en los municipios de Choconta, Macheta, Manta, Sesquile, Suesca, Tibirita y Villapinzón. De igual forma en la provincia de Alto Magdalena en los municipios de Agua de Dios, Girardot, Guataquí, Jerusalén, Nariño, Nilo, Ricaurte y Tocaima. Dicha capacitación en relación formación y formulación de hábitos, comportamientos y conductas seguras en la vía. El total de personas capacitadas en estas dos provincias fue de 51.- Componente LUDO-EDUCADORESla secretaria de Transporte y movilidad de Cundinamarca, realizaron esta estrategia en diferentes Instituciones Educativas y empresas, llevando a cabo el desarrollo de 9 sesiones pedagógicas específicas dadas por la CAR, con tiempo estipulado. Relacionadas a continuación:• MODULO 1: Bienvenida e Inducción.o SESION 1: Encuentro de socialización de metodología y términos de participación.• MODULO 2: Descubriendo el territorio. o SESION 2: Cambio climático y movilidad sostenible. o SESION 3: Reconocimiento del Ecosistema. • MODULO 3: Pedaleo y construyendo territorio o SESION 4: Levantamiento de cartografía socio – ambiental. o SESION 5: Planeación de acciones verdes: ciclo expedición. o SESION 6: Cultura ciudadana para la movilidad segura y sostenible. o SESION 7: conocimiento, mecánica y cuidado de la bicicleta. o SESION 8: Cuidado y autocuidado: riesgos viales. o SESION 9: Cierre del proceso.Estadísticas parciales periodo comprendido del 2021 al 2022 participantes (3.914) *Se desarrolla una nueva campaña el día 8 de abril adelantada por la Secretaría de Transporte y Movilidad en colaboración con la secretaria de Movilidad de Soacha y la Concesión 40 Express de marcación de bicicletas, entrega de códigos salvavidas QR y kits para bici usuarios en el municipio de Soacha en el punto acordado León XIII buscando con esto disminuir el hurto y posterior venta, además de facilitar la información a familiares de manera más rápida a través de esta aplicación en el momento de presentarse algún incidente. *El total de bicicletas marcadas en este municipio fueron de 240, se entregaron 175 códigos QR y 50 kits.A la fecha llevamos un consolidado total de las marcatones realizadas en los diferentes municipios de 324 bicicletas.*Se programa una nueva marcatón en el municipio de Gachancipá con un total de 42 bicicletas marcadas.con las campañas de marcatón de bicicletas llevándose a cabo la primera en el municipio de Pacho Cundinamarca el día 14 de mayo en la cual se marcaron un total de 37 bicicletas y otra realizada en el municipio de Sutatausa el día 27 de mayo en la cual se marcaron en total de 44 bicicletas además allí se hicieron entrega de 50 chalecos reflectivos para bici usuarios y motociclistas, a su vez se llevó a cabo en este municipio una campaña de sensibilización específicamente dirigida a motociclistas y bici usuarios por la zonas rurales mas transitadas donde se entregaron " cartillas "de información sobre el buen comportamiento vial y buen uso de los elementos de seguridad e identificación para cada uno de los actores viales a los cuales estaba dirigida esta campaña con el apoyo de las autoridades de policía y la personería del municipio. También se brindo apoyo en gestión vial en el evento realizado en la gobernación de Cundinamarca con la inauguración de la copa torneo interno durante la cual se realizó el cierre total de la paralela sobre la calle 26 sentido occidente oriente frente a la gobernación mientras culmino este evento el día 26 de mayo, en el horario de 12m a 3:00pm.COMPONENTE PREVENSION Y PREVISION VIAL (PESV)LOGROS OBTENIDOS El programa de previsión y prevención liderado desde la Gerencia de seguridad vial y comportamiento del tránsito de la Secretaria de Transporte y Movilidad del Departamento de Cundinamarca, a la fecha se ha impactado de forma positiva a las provincias del Departamento, en cuanto a la creación de 57 comités de seguridad vial. BENEFICIARIOS DE LA CREACION DE COMITES DE SEGURIDAD VIAL 57 Municipios MUNICIPIOS INTERVENIDOS PARA LA CREACIÓN DE LOS COMITÉS DE SEGURIDAD VIAL DEL DEPARTAMENTO DE CUNDINAMARCA Agua de Dios Choconta, Guaduas, Nimaima, San Cayetano, Ùtica, Anapoima Cucunubá, Guataquí, Pandi,Sesquilé ,Venecia, Anolaima, El colegio,Jerusal én Pasca, Sibaté Viani Apulo El Rosal Junín Puerto Salgar Silvania Villagómez Cabrera Facatativá La calera Quebrad anegra Soacha, Villapinzón, Cachipay Fómeque La mesa Quetame, Suesca, Villeta, Caparrapí,Fosca La peña, Quipile, Tena, Viotá, Cáqueza, Funza, La Vega ,Ricaurte, Tibacuy, Zipaquirá, Chipaque Fusagasugá, Mosquera, San Antonio, Tocaima, Choachí, Granada, Nariño, San Bernardo Y Une.</t>
  </si>
  <si>
    <t>-La secretaría de Transporte y Movilidad de Cundinamarca lidera el programa de Gestores de promoción de seguridad vial - GPS en el Departamento de Cundinamarca, cuyo propósito se ha enfocado en la regulación del tránsito en puntos críticos para mejorar la</t>
  </si>
  <si>
    <t>REPROGRAMACION 02 DE JUNIO</t>
  </si>
  <si>
    <t>EDIFICANDO PROGRESO</t>
  </si>
  <si>
    <t>GR5:2-03-00-556</t>
  </si>
  <si>
    <t>Aumentar los municipios con infraestructura productiva y competitiva.</t>
  </si>
  <si>
    <t>GR5:2-03-02-235</t>
  </si>
  <si>
    <t>235</t>
  </si>
  <si>
    <t>Embellecer 10 centros históricos o sitios atractivos como destinos turísticos.</t>
  </si>
  <si>
    <t>Centros históricos embellecidos</t>
  </si>
  <si>
    <t xml:space="preserve">Se firmo convenio con el municipio de Tena para el embellecimiento del centro histórico con el fin de embellecer fachadas y mejoramiento de espacios públicos de la zona. Así mismo con el convenio con Pintuco entraran hacer reformas de color. 
Se firmó convenio con el municipio de Choachí para el embellecimiento del parque principal del municipio con un mural artístico. Con el fin de apoyar la Reactivación económica del municipio a través de un turismo sostenible embelleciendo fachadas de viviendas urbanas del municipio y así lograr el fortalecimiento del ARTE y la CULTURA, posicionando al municipio como un lugar turístico, reconocido en el área de las artes plásticas a nivel municipal, departamental y nacional.  
Este proyecto propone la producción de obras monumentales para el municipio en las que se retrata aspectos de su historia, naturaleza, costumbres, entre otras. Cada intervención (mural) se basó en una temática que corresponde al desarrollo histórico, identitario y social del sector respectivo.
</t>
  </si>
  <si>
    <t>GR5:2-03-02-236</t>
  </si>
  <si>
    <t>236</t>
  </si>
  <si>
    <t>Intervenir 100 unidades agroindustriales con mejoramiento de infraestructura menor.</t>
  </si>
  <si>
    <t>Unidades Agroindustriales intervenidas</t>
  </si>
  <si>
    <t>reprogramado 1 para 2021 y 33 para 2022</t>
  </si>
  <si>
    <t>firma de convenio con FONDECUN , avance 2021 40% reprogramado para 2022 60%, pendiente que fondecun ejecute el contrato derivado</t>
  </si>
  <si>
    <t>Intervención mejoramiento de infraestructura  menor agroindustrial,  con unidades Agroindustriales</t>
  </si>
  <si>
    <t>Con el fin de mejorar la Infraestructura productiva para optimizar el proceso de comercialización de productos agropecuarios y agroindustriales en el Departamento de Cundinamarca, la Agencia ha realizado en el segundo trimestre 2022, 58 Intervenciones en unidades con mejoramiento de infraestructura menor agroindustrial con arreglos locativos o dotaciones en unidades productivas agroindustriales, (mantenimiento a centros de acopio, bodegas de almacenamiento y procesadoras agropecuarias entre otros), en los municipios de Guayabetal , Facatativá , Ubalá, Chipaque, Tabio, Nocaima,  Sasaima, Tibirita, Guayabal de Siquima, Nimaima, Tocaima, Bituima, La Mesa  Anolaima, Pacho y 7 puntos al 100% de ejecución para recibir por parte de FONDECUN, estas con intervención de mejoramiento de la infraestructura agroindustrial.</t>
  </si>
  <si>
    <t>GR5:2-03-02-237</t>
  </si>
  <si>
    <t>237</t>
  </si>
  <si>
    <t>Intervenir 30 infraestructuras productivas y competitivas.</t>
  </si>
  <si>
    <t>Infraestructuras productivas y competitivas intervenidas</t>
  </si>
  <si>
    <t>1. CONSTRUCCIÓN PRIMERA ETAPA PLAZA DE FERIAS DE VILLA DE SAN DIEGO DE UBATE, CUNDINAMARCA2. ADECUACIÓN DE LAS INSTALACIONES DE LA PLAZA DE MERCADO DEL MUNICIPIO DE SAN FRANCISCO CUNDINAMARCA3.MEJORAMIENTO Y CONSTRUCCIÓN FASE I DE LA PLAZA DE MERCADO DEL MUNICIPIO DE TOCAIMA</t>
  </si>
  <si>
    <t>-Apoyamos a 25 municipios,  correspondientes a 10 provincias del Departamento con la presentación de sus proyectos de infraestructura productiva a la convocatoria 001 de 2020 adelantada por el DPS, con el fin de obtener su financiación o cofinanciación (C</t>
  </si>
  <si>
    <t>En atención a la emergencia sanitaria presentada durante la vigencia en ocasión del COVID-19, se retrasó la ejecución de obras de infraestructura productiva, dificultando la ejecución de la meta programada para la vigencia.</t>
  </si>
  <si>
    <t>3 plazas de mercado intervenidas</t>
  </si>
  <si>
    <t>se ha viabilizado la adecuacion y funcionamiento de 16 plantas de beneficio animal con convenio con  munipios, pendiente que 14 adquieran la maquinaria y equipos</t>
  </si>
  <si>
    <t>Plazas de mercado intervenidas con construcción y mejoramiento</t>
  </si>
  <si>
    <t>La meta de producto, intervenir 30 infraestructuras productivas (ejecutada por el (ICCU), para la vigencia 2022 fue programa la intervención de 22 plazas de mercado con construcción, mejoramiento o dotación en plazas, así como la construcción de infraestructura complementaria como centros de acopio de las cuales se han cumplido 13 intervenciones en los municipios de Chipaque, Arbeláez, Guayabal de Siquima, La Mesa,  Pulí, San Antonio del Tequendama, San Bernardo, Tocaima, Ubala, Ubaque, Ubate, y Zipaquirá con un avance físico en un promedio del 15 y el 20%, también se realizó la compra de un predio denominado el paisaje ubicado en el casco urbano del municipio de Pulí, para la construcción de la plaza de mercado o centro multifuncional de comercialización de productos y servicios del municipio.1.ORIENTECHIPAQUEConstrucción de la edificacion de la mujer tejedora cabeza de hogar del municipio de Chipaque $ 1.463.836.860,00 Convenio ICCU 906 - 2021 Junio 15 Inicio de Obras15% Se firmo el convenio 2. MAGDALENA CENTROGUAYABAL DE SIQUIMAConstrucción de la plaza de mercado del municipio de Guayabal de Siquima $ 1.484.140.000,00 Convenio ICCU 660 - 2021 (Se firmaron contratos de obra e interventoria)20% S e firmo acta de inicio de la obra. 3. LA MESAAdecuación plaza de mercado  - Central de Abastos del Tequendama, Fase 1, del municipio de La Mesa $ 3.167.000.000,00 Convenio ICCU 742 - 2021 (Se firmaron contratos de obra e interventoria)15%Se firmo el convenio 4. TEQUENDAMASAN ANTONIO DE TEQUENDAMAMejoramiento y adecuación de la plaza de mercado del casco urbano, municipio de San Antonio de Tequendama $ 536.773.000,00 Convenio ICCU 731 - 2021 (Se firmaron contratos de obra e interventoria)15% Se firmo el convenio 5. SABANA CENTROZIPAQUIRAAdecuación plaza de mercado Villa de la Sal $ 851.120.000,00 Convenio ICCU 754 - 2021 (Se firmaron contratos de obra e interventoria)15%Se firmo el convenio 6. GUAVIOUBALAMuro de contencion plaza de mercado $ 728.000.000,00 Convenio ICCU 680 - 2021 (Se firmaron contratos de obra e Interventoria)15%Se firmo el convenio 7. ORIENTEUBAQUE Construcción de la plaza de mercado en el municipio de Ubaque, Cundinamarca $ 2.500.000.000,00  Convenio ICCU 918 - 2021 (Se firmaron contratos de obra e interventoria)15%(Consultoria) Se firmo el convenio 8. SUMAPAZARBELAEZMejoramiento y adecuación de la plaza de ferias del municipio de Arbelaez, Cundinamarca $ 1.014.977.833,00 Convenio ICCU 905 - 2021 (Se firmaron contratos de obra e interventoria)15%Se firmo el convenio 9. SUMAPAZSAN BERNARDOMantenimiento plaza de mercado $ 553.000.000,00  -     Convenio ICCU 556 - 2021 (Se firmaron contratos de obra e interventoria)15%Se firmo el convenio 10.  La compra de un predio denominado el paisaje ubicado en el casco urbano del municipio de Pulí,ara la construcción de la plaza de mercado o centro multifuncional de comercialización de productos y servicios del municipio.</t>
  </si>
  <si>
    <t>GR5:2-03-02-238</t>
  </si>
  <si>
    <t>238</t>
  </si>
  <si>
    <t>Implementar la primera fase del centro de formación minero energético de Cundinamarca.</t>
  </si>
  <si>
    <t>Fases implementadas</t>
  </si>
  <si>
    <t>Estudios y diseños del centro de formación minero energético</t>
  </si>
  <si>
    <t>Demoras en las entregas de los resultados por observaciones de la Sec de Planeación para ser aprobado.</t>
  </si>
  <si>
    <t>AL SERVICIO DE LA COMPETITIVIDAD</t>
  </si>
  <si>
    <t>GR5:2-03-00-557</t>
  </si>
  <si>
    <t>Disminuir el déficit de cobertura de servicio público de energía eléctrica.</t>
  </si>
  <si>
    <t>GR5:2-03-03-239</t>
  </si>
  <si>
    <t>239</t>
  </si>
  <si>
    <t>Conectar 1.000 usuarios al servicio de energía eléctrica en zona rural y urbana del departamento.</t>
  </si>
  <si>
    <t>Usuarios conectados al servicio de energía eléctrica</t>
  </si>
  <si>
    <t>Conexiones al servicio de energía eléctrica</t>
  </si>
  <si>
    <t>Se conectaron 278 viviendas al servicio de energía eléctrica en 21 municipios del departamento</t>
  </si>
  <si>
    <t>Retraso en la instalación de medidores por causa del Covid-19</t>
  </si>
  <si>
    <t>Viviendas conectadas al servicio de energía</t>
  </si>
  <si>
    <t>203 viviendas conectadas al servicio de energía eléctrica.</t>
  </si>
  <si>
    <t>Tiempo de ejecución demorado.</t>
  </si>
  <si>
    <t>Codensa S.A ESP</t>
  </si>
  <si>
    <t>Conexión de 20 usuarios al servicio de energía electrica</t>
  </si>
  <si>
    <t>Se conectaron a 20 usuarios al servicio de energía eléctrica para el beneficio de la comunidad.</t>
  </si>
  <si>
    <t>Demoras en la ejecución por parte del operador de red</t>
  </si>
  <si>
    <t>GR5:2-03-00-558</t>
  </si>
  <si>
    <t>Disminuir el índice ponderado de agua no contabilizada de los acueductos urbanos.</t>
  </si>
  <si>
    <t>GR5:2-03-03-240</t>
  </si>
  <si>
    <t>240</t>
  </si>
  <si>
    <t>Implementar en 60 municipios la estrategia para mejorar la eficiencia de los prestadores de servicios públicos.</t>
  </si>
  <si>
    <t>Servicio de asistencia técnicaTubería instalada</t>
  </si>
  <si>
    <t>Veinte (20) municipios del departamento con asistencia técnica instalandoo tuberia para la optimización operacional y reducción de pérdidas en los sistemas de distribución en los municipios de: Agua de Dios, Cáqueza, El Colegio, Fómeque, Gachetá, Jerusalén, La Mesa, La Vega, Manta, Nocaima, Pasca, Quetame, San Antonio del Tequendama, San Cayetano, Supatá, Tocaima, Topaipí, Vianí, Viotá, Yacopí.Por otro lado el proyecto de Metrología y control operacional de pérdidas, se encuentra en ejecución con los siguientes porcentajes de avance en los municipios de Facatativá 39%, Zipaquirá 24%, La Mesa 53%, Anapoima 60%, Nimaima 80%, Ubatè 60%, La Calera 80%,  San Juan de Rioseco 70% y Pacho  100%.</t>
  </si>
  <si>
    <t>Municipios con estrategia para mejorar la eficiencia de los prestadores de servicios públicos</t>
  </si>
  <si>
    <t>Para el proyecto de metrología y el Programa Optimización Operacional Emserfusa ESP se encuentra actualizando el componente institucional del proyecto para radicarlo al mecanismo departamental.
El plan de aseguramiento 2021 , se encuentra en proceso de viabilización con el Ministerio de Vivienda, Ciudad y Territorio, donde se tiene proyectada la programación de cada uno de los proyectos que conforman la meta.
Se ejecutaron las obras del proyecto de metrología y control operacional de pérdidas en el sistema urbano de agua potable para los municipios de  La Calera, Nimaima, Pacho y Ubaté, Anapoima, San Juan de Rio Seco, Zipaquirá y Facatativá, donde se realizó el suministro, la instalación y la puesta en marcha de medidores tipo volumétricos cuerpo de plástico, macromedidores electromagnéticos y caja para macromedidor
Para el mes de septiembre se tienen elaborados 20 diagnósticos técnico-operativos, en buenas prácticas operativas en plantas de tratamiento de agua potable a los prestadores priorizados, también se suscribieron los respectivos planes de acción, los cuales se encuentra en ejecución: Carmen de Carupa, Quipile, Tibirita, Apulo, Chipaque, Cachipay, Nariño, Cáqueza, Nimaima, Quebradanegra, Guatavita, San Cayetano, Lenguazaque, Pulí, Machetá, Albán, Gachalá, Sibaté, San Bernardo (Portones), Puerto Salgar.
Se ejecutaron las obras del programa de Fortalecimiento técnico operacional programa metrología en el sistema urbano de agua potable para el municipio de Apulo, correspondiente al suministro e instalación de dos bombas sumergibles que permiten el funcionamiento hidráulico del acueducto.
Se realizó el fortalecimiento correspondiente a la asistencia técnica operacional en redes de acueducto, con la entrega de tubería, accesorios hidráulicos como codos, uniones, válvulas de corte, válvulas reductoras de presión e instalación de macromedidores y micromedidores en los municipios de Pandi, Albán, Guaduas, Silvania, Lenguazaque, Choachí, Gama, Nariño, Quipile, Carmen de Carupa, Chipaque, Puerto Salgar, Simijaca, Subachoque, Vergara, Sibaté, Sasaima</t>
  </si>
  <si>
    <t>GR5:2-03-00-559</t>
  </si>
  <si>
    <t>Incrementar la cobertura de acueducto rural.</t>
  </si>
  <si>
    <t>GR5:2-03-03-241</t>
  </si>
  <si>
    <t>241</t>
  </si>
  <si>
    <t>Conectar a 50.000 personas nuevas al servicio de acueducto rural.</t>
  </si>
  <si>
    <t>Personas nuevas con acceso al servicio de acueducto rural</t>
  </si>
  <si>
    <t>Nuevas conexiones al servicio de acueducto rural</t>
  </si>
  <si>
    <t>Se analizaron los datos arrojados por la Gran encuesta Integrada de hogares del DANE, junto con la proyección de la población departamental del DANE,  donde se obtuvo como resultado que se conectaron  24.186 nuevos habitantes en Cundinamarca  para el año 2020, los cuales fueron gestionados de manera conjunta con los municipios de Departamento. El proyecto Construcción de las redes de acueducto y alcantarillado de la urbanización de La Colina Centro Poblado Paquiló y La Popa del municipio de Beltrán, fue terminado al 100%, beneficiando a 46 nuevas conexiones para un total de 92  nuevos habitantes conectados, con 230 predios con conexión sin vivienda construidaEl proyecto Optimización redes principales y construcción de redes secundarias acueducto regional Pandi Fase III, fue terminado al 100%, beneficiando a 832 nuevas personas conectadas.</t>
  </si>
  <si>
    <t>Nuevas personas con acceso  al servicio de acueducto rural</t>
  </si>
  <si>
    <t>Proyectos Terminados:
Construcción de obras para la optimización y ampliación del sistema de acueducto del centro poblado de Santandercito, municipio de San Antonio del Tequendama – Fase I: optimización de redes de acueducto 80 usuarios nuevos conectados, beneficiando a 176 personas.
Construcción para la optimización del sistema de acueducto y alcantarillado del centro poblado El Puente, municipio de Villeta, 75 usuarios nuevos conectados, beneficiando a 170 personas
Construcción de las obras de captación, conducción, tratamiento, almacenamiento y distribución del nuevo sistema de acueducto del río teusaca para beneficio del casco urbano y centros poblados del municipio de sopó
Al terminar la primera convocatoria del programa agua a la vereda como resultado de los 80 acueductos beneficiados se conectaron al servicio de acueducto rural 4.973 nuevos usuarios
Diseños en Ejecución:
EPC-CI-012-2018 Junín
EPC-CI-016-2019 Bojacá
EPC-CI-024-2019 Bojacá
Diseños aprobados:
Aprobación de diagnóstico y alternativas del Acueducto de la Vereda San Francisco del municipio de Junín
EPC-CI-013-2018 Diseños de detalle acueducto y alcantarillado rural municipio de Gama
Acueductos rurales EPC-CI-024-2019 Bojacá
Acueducto Regional EPC-PDA-C-092-2020 La Mesa Quipile Anapoima
Acueducto Veredal EPC-PDA-C-248-2019 Cucunubá
Acueducto Regional EPC-PDA-C-432-2019 Tena La Mesa
Acueducto Veredal del Muña, San Francisco EPC-PDA-C-501-2017
Pozos Profundos de Zipacón y Ubaté EPC-PDA-C-393-2017
PMAA Zipacón El Ocaso EPC-PDA-C428-2018
Proyectos contratados: 
Municipio de Beltrán con la construcción del plan maestro de acueducto del sector Paquiló y La Popa
Municipio de Sasaima construcción 4 tanques 
PUEAA del Centro Poblado de Sáname del municipio de Fosca
Construcción de 4 Tanques del Acueducto Rural, Vereda Santa Ana, San Vicente, Loma Larga y Cuatro Esquinas (Acualimonar Y Suroccidente Del Municipio De Sasaima - Cundinamarca. 
Construcción Del Plan Maestro De Acueducto De Los Centros Poblados De Paquiló La Popa, Municipio De Beltrán Fase I. 
Construcción De Planta De Tratamiento De Agua Potable Del Acueducto De La Vereda La Unión Municipio De Fómeque  
Construcción De La Planta De Tratamiento De Agua Potable Vereda Alto Grande, Inspección De La Esperanza Municipio De La Mesa, 7 
Construcción De La Planta De Tratamiento De Agua Potable Vereda Santa Teresa Municipio De Sasaima,  
Construcción Tanque De Almacenamiento Acueducto De La Vereda San Benito Del Municipio De Sibaté, 
Acueducto De Las Veredas La Esmeralda, Monte Largo, San Jerónimo, Milán Y Limonal (Incluye Ptap) Del Municipio De Anolaima
Construcción De La PTAP Vereda La Colonia Del Municipio Del Colegio,  
Construcción De La PTAP Vereda Anatolí Municipio De La Mesa, 
Construcción De La PTAP Vereda Buenavista Municipio De La Mesa, 
Construcción De La PTAP Vereda Payacal Municipio De La Mesa, 
Construcción De La PTAP vereda Catalamonte, Municipio De Tena 
Construcción De La PTAP vereda Santa Rita, Municipio De Silvania 
Construcción De La PTAP Inspección Departamental De Subia Central, Municipio De Silvania 
Construcción De La PTAP Vereda Alto De Las Pavas De Subia Central Municipio De Silvania 
Construcción De La PTAP Vereda Liberia Centro, Municipio De Viotá  
Proyectos viabilizados
Tanque de almacenamiento vereda San Benito - Sibaté
Acueducto veredas La Esmeralda, San Jerónimo, Milán y Limonal - Anolaima
Gestión Predial en ejecución:
Apulo/Viotá/Tocaima - Acueducto regional
Guataquí/Nariño/Jerusalén - Acueducto regional
Fosca - Acueducto La Mesita
Sibaté - Tanque San Benito
Tocaima - Acueducto Vereda Morro Azul
Seguimiento
Villeta - Acueducto Rio Tobia
Nimaima -  Acueducto Centro Poblado Tobia 
Anapoima - Acu Las Margaritas
Vergara - Acu Casco Urbano y Vereda El Palmar
Nariño - Tanque La Pola
Fúquene - Acu Capellanía
Junín - PMAA San Roque
Tanque de almacenamiento vereda San benito - Sibaté
Acueducto veredas La Esmeralda, San Jerónimo, Milán y Limonal - Anolaima</t>
  </si>
  <si>
    <t xml:space="preserve">Se presentan dificultades en las entregas de los productos terminados por parte de las consultorías, ya se por componentes de dificil revisón o permisos necesarios.
 La subgerencia técnica se encuentra en tramites precontractuales debido a la liquidación del contrato anterior.
se han presentado dificultades en la obtencion de permisos, asi mismo las lluvias que se han presentado han generado suspensiones lo que nos lleva prorrogar los tiempos de terminar los proyectos.
se han presentado dificultades en atender observaciones en los ajustes de los diseños para la radicacion de la solicitud  de contratacion del proyecto.
 Los predios a adquirir se encuentran en trámites y requisitos previos para su adquisición. </t>
  </si>
  <si>
    <t>GR5:2-03-03-242</t>
  </si>
  <si>
    <t>242</t>
  </si>
  <si>
    <t>Beneficiar a 400 acueductos rurales con mejoramiento institucional y técnico.</t>
  </si>
  <si>
    <t>Acueductos rurales con mejoramiento institucional y técnico.</t>
  </si>
  <si>
    <t>Acueductos rurales beneficiados</t>
  </si>
  <si>
    <t>Se fortalecieron 80 sistemas de acueducto rurales en 32 municipios con el componente de fortalecimiento técnico en un 100%
Se están realizando las visitas para los 103 acueducto que cumplieron con la revisión documental. Dicha revisión se realizará con el personal técnico contratado por FONDECUN. Una vez terminado el proceso de diagnóstico se realizará la selección de los 80 acueductos para la firma de los contratos.
Se empezó la estructuración del plan de aseguramiento 2021 en donde se tiene proyectado adelantar la segunda convocatoria para el programa agua a la vereda
En este período se realiza la firma de convenios entre FONDECUN y los 80 operadores seleccionados.
Fondecun inicia en el mes de junio la fase contractual para los 80 prestadores de la vigencia 2020, Se formularon 80 planes de acción, y se ejecutó en un 100% el componente institucional el cual se encuentra en proceso de entrega a los acueductos,  el componente de fortalecimiento técnico tiene un avance físico en promedio del 30.83% entre los 80 beneficiados.
En el mes de septiembre, el fortalecimiento institucional desarrolladas directamente por la Dirección de Aseguramiento de la Prestación se encuentra ejecutado en un 100%.
Ochenta prestadores rurales con el componente de fortalecimiento técnico en un 100%
Se abrió convocatoria pública para la selección de 150 prestadores rurales, se presentaron 340 prestadores y se encuentran en proceso de revisión documental y visitas de campo para la selección final de los acueductos.</t>
  </si>
  <si>
    <t>GR5:2-03-00-560</t>
  </si>
  <si>
    <t>Incrementar la cobertura de acueducto urbano.</t>
  </si>
  <si>
    <t>GR5:2-03-03-243</t>
  </si>
  <si>
    <t>243</t>
  </si>
  <si>
    <t>Conectar a 488.000 personas nuevas al servicio de acueducto urbano.</t>
  </si>
  <si>
    <t>Personas nuevas con acceso al servicio de acueducto urbano</t>
  </si>
  <si>
    <t>Nuevas conexiones al servicio de acueducto urbano</t>
  </si>
  <si>
    <t>El proyecto Construcción de la PTAP de Villagómez,  fue terminado al 100%, beneficiando a 248 nuevas conexiones para un total de 568 nuevos habitantes conectados.El proyecto Construcción de obras para la optimización del acueducto de la cabecera municipal de San Antonio del Tequendama Fase II PTAP,  fue terminado al 100%, donde se benefician a 471 conexiones nuevas para un total de 1034 personas nuevas conectadasEl proyecto Construcción del Acueducto para la Urbanización Villa de Jesus  del municipio de Guaduas, fue terminado al 100%, el cual beneficia a 302 conexiones nuevas, para un total d e 655 habitantes nuevos conectados.Se analizaron los datos arrojados por la Gran encuesta Integrada de hogares del DANE, junto con la proyección de la población departamental del DANE,  donde se obtuvo como resultado que se conectaron  148.313 nuevos habitantes en Cundinamarca  para el año 2020, los cuales fueron gestionados de manera conjunta con los municipios de Departamento.</t>
  </si>
  <si>
    <t>Nuevas personas con acceso  al servicio de acueducto urbano</t>
  </si>
  <si>
    <t>Nuevas conexiones: Al hacer seguimiento a los nuevos usuarios  del servicio de acueducto urbano conectados a través de los prestadores, se realiza una encuesta a los prestadores del Departamento, la cual arroja el siguiente resultado:  51.054 nuevas personas beneficiadas con  el servicio de acueducto.
Proyectos terminados:  se logró la terminación del proyecto optimización del acueducto de manta por un valor de $2.370 conectando a 12 usuarios nuevos al servicio, conectando a 21 habitantes nuevos.
Se logró la culminación del proyecto de Facatativá cuyo objeto es "Reposición del pozo subterráneo Deudoro Aponte del Sistema de acueducto del casco urbano del municipio de Facatativá 
Construcción de las Obras del Plan Maestro del Acueducto y Alcantarillado Municipio De Arbeláez no conecta usuarios nuevos al servicio. 
Diseños aprobados:
EPC-PDA-C-433-2019 San Cayetano
EPC-CI-141-2017 Plan maestro de acueducto y alcantarillado de Supatá; incluye PTAP
EPC-PDA-C-393-2017 Pozo Profundo de Pulí 
Diseños en proceso de aprobación
EPC-PDA-C-286-2018 Aguasiso
EPC-PDA-C-379-2017 Plan maestro de acueducto y alcantarillado Guatavita 
Viabilización de proyectos 
Acueducto - Guayabal de Síquima
Tanque de almacenamiento casco urbano de Sutatausa
Optimización del sistema de acueducto de La Palma 
Proyectos contratados:
Optimización de la planta de tratamiento de agua potable en el municipio de Guasca
Construcción del sistema de aducción, conducción de la red de apoyo del acueducto urbano y optimización de la planta de tratamiento de agua potable del municipio de Guayabal de Síquima
Construcción Del Tanque Compensación De 10.000 M3 Como Estructura Complementaria Al Sistema De Servicio De Acueducto En El Municipio De Cajicá 
Construcción Tanque De Almacenamiento De Agua Potable Para El Casco Urbano Del Municipio De Sutatausa Construcción De Las Obras De Captación, Conducción, Tratamiento, Almacenamiento Y Distribución Del Nuevo Sistema De Acueducto Del Rio Teusaca Para Beneficio Del Casco Urbano Y Centros Poblados Del Municipio De Sopo 
Gestión predial en Ejecución:
Ubalá - Plan Maestro de Acueducto y Alcantarillado
La Calera - Acueducto
Seguimiento
Medina - Plan Maestro Acueducto
Fómeque - Plan Maestro Acueducto y Alcantarillado
Sibaté - PMAA fase II: Acueducto
Topaipí - Plan Maestro de Acueducto y Alcantarillado
Facatativá - Plan Maestro de Acueducto y Alcantarillado Chipaque - Plan Maestro de Acueducto
Zipacón - Plan Maestro de Acueducto
Tanque de almacenamiento casco urbano de Sutatausa
Optimización del sistema de acueducto de La Palma</t>
  </si>
  <si>
    <t>Se presentan dificultades en las entregas de los productos terminados por parte de las consultorías, ya se por componentes de dificil revisón o permisos necesarios.
 La subgerencia técnica se encuentra en tramites precontractuales debido a la liquidación del contrato anterior.
se han presentado dificultades en la obtencion de permisos, asi mismo las lluvias que se han presentado han generado suspensiones lo que nos lleva prorrogar los tiempos de terminar los proyectos.
se han presentado dificultades en atender observaciones en los ajustes de los diseños para la radicacion de la solicitud  de contratacion del proyecto.</t>
  </si>
  <si>
    <t>GR5:2-03-00-561</t>
  </si>
  <si>
    <t>Incrementar la cobertura de alcantarillado rural.</t>
  </si>
  <si>
    <t>GR5:2-03-03-244</t>
  </si>
  <si>
    <t>244</t>
  </si>
  <si>
    <t>Conectar a 60.000 personas nuevas al servicio de alcantarillado o con solución de saneamiento de aguas servidas en la zona rural</t>
  </si>
  <si>
    <t>Nuevas personas rurales conectadas al alcantarillado o con saneamiento de aguas servidas</t>
  </si>
  <si>
    <t>Nuevas conexiones al servicio de alcantarillado rural</t>
  </si>
  <si>
    <t>Terminación de 6 proyectos de construcción de unidades sanitarias, de los cuales se han entregado 294 unidades, con certificación por parte del municipio de Villapinzón (25, 61), Guachetá (40, 79), Guataquí (120, 271), Guatavita (35, 73), La Vega (42, 67 ), Fuquene (32, 61),  beneficiando a  612  nuevos habitantes.El proyecto Construcción de las redes de acueducto y alcantarillado de la urbanización de La Colina Centro Poblado Paquiló y La Popa del municipio de Beltrán, fue terminado al 100%, beneficiando a 46 nuevas conexiones para un total de 92  nuevos habitantes conectados.En complemento a lo anterior se analizaron los datos arrojados por la Gran encuesta Integrada de hogares del DANE, junto con la proyección de la población departamental del DANE,  donde se obtuvo como resultado que se conectaron  22.507 nuevos habitantes en Cundinamarca  para el año 2020, los cuales fueron gestionados de manera conjunta con los municipios de Departamento.</t>
  </si>
  <si>
    <t>Nuevas personas con acceso  al servicio de alcantarillado rural</t>
  </si>
  <si>
    <t>Proyectos Terminados:
Emisario final en alcantarillado pluvial en el Municipio de Cachipay, el cual beneficio a  585 personas al servicio. (el proyecto no realiza conexiones)
Construcción de colectores y emisarios final fase 2 (alcantarillado residual) para el centro poblado Peña Negra municipio de Cachipay, con el cual se realizaron 50 conexiones nuevas para un total de 90 nuevas personas con acceso al servicio de alcantarillado
Construcción para la optimización del sistema de acueducto y alcantarillado del centro poblado El Puente, municipio de Villeta, 75 usuarios nuevos conectados, beneficiando a 170 personas
Construcción de las Redes de Alcantarillado Sector Niño, Vereda Pueblo Viejo del Municipio De Sopó, Cundinamarca, beneficiando a 634 nuevos habitantes
Unidades terminadas:
Fúquene 32 Unidades Sanitarias beneficiando a 52 personas
Fosca 30 Unidades Sanitarias beneficiando a 74 personas
La Palma 50 Unidades Sanitarias beneficiando a 115 personas
Tibirita 31 Unidades Sanitarias beneficiando a 47 personas
Villapinzon 25 Unidades Sanitarias beneficiando a 74 personas
Vergara 75 Unidades Sanitarias beneficiando a 198 personas 
Se logro la conexión con proyectos de unidades sanitarias en los municipios de: 
La Palma 47 Unidades Sanitarias beneficiando a 
Guaduas 100 Unidades Sanitarias beneficiando a 258 personas
Quetame 50 Unidades Sanitarias beneficiando a 104 personas
Junín 38 Unidades Sanitarias beneficiando a 59 personas
Granada 65 Unidades Sanitarias beneficiando a 165 personas
Zipacón 90 Unidades Sanitarias beneficiando a 189 personas
Paime 47 Unidades Sanitarias beneficiando a 110 personas
Viotá 223 Unidades Sanitarias beneficiando a 427 personas
Machetá 47 Unidades Sanitarias beneficiando a 77 personas
proyecto se Soacha 20 unidades con un total de 48 personas beneficiadas
proyecto de Yacopí 200 unidades sanitarias con un total de 400 personas
Proyecto de Pulí 50 unidades con un total de beneficiarios de 85 personas
Diseños Terminados: 
Aprobación de diagnóstico y alternativas de la PTAR de Mata de Guadua, Anolaima.
Aprobación de diagnóstico y alternativas de plan maestro de alcantarillado de centro poblado de alto de trigo, Guaduas.
Estudios y diseños de la actualización de alcantarillado de san roque del municipio de Junín
Diseños de detalle Acueducto y Alcantarillado municipio de Gama
PMAA Zipacón El Ocaso EPC-PDA-C428-2018
Alcantarillado Anapoima Rural San Judas Bajo y La Estrella EPC-CI-078-2017 
PSMV Aprobados
PSMV Centro Poblado Puerto Bogotá de Guaduas se generó aprobación mediante Resolución DJUR No. 50217001466 del 13/12/2021
Proyectos contratados:
Construcción alcantarillado sanitario y pluvial del centro poblado Pasoancho de Zipaquirá.
Construcción de las obras plan maestro de alcantarillado del centro poblado Cumaca, de Tibacuy.
Construcción, mejoramiento y adecuación del canal natural de aguas lluvias que atraviesa los barrios Santa Barbara, Luis Carlos Galán, Las Quintas y barrio El Centro de Guataquí.
Proyectos Unidades Sanitarias Viabilizadas:
9 proyectos de unidades sanitarias con un numero de 511 unidades sanitarias en los municipios de Gachalá etapa I Y II, Nemocón, Yacopí, Nocaima, Quipile etapa I Y II, San Antonio del Tequendama,  y Jerusalén, Gama
Gama: 50 unidades, Gachalá Etapa 1: 46 unidades, Gachalá etapa II: 50 Unidades, Nemocón: 70 Unidades, Yacopí: 80 Unidades, Nocaima: 44 Unidades, Quipile etapa I: 25 Unidades, Quipile etapa II: 50 Unidades, San Antonio Tequendama :117 Unidades, Jerusalén: 29 Unidades, San Bernardo: 51 Unidades, San Bernardo: 46 unidades
Gestión Predial
Seguimiento
Junín - Alcantarillado San Roque</t>
  </si>
  <si>
    <t xml:space="preserve"> Se presentan dificultades en las entregas de los productos terminados por parte de las consultorías, ya se por componentes de dificil revisón o permisos necesarios.
Retrasos en las consultorías de diseños, para poder trámitar los respectivos permisos
Tiempos de evaluación técnica por parte de la Corporación
Se han presentado dificultades en atender observaciones en los ajustes de los diseños para la radicacion de la solicitud  de contratacion del proyecto.
Obtencion de certificacion por parte de los municipios. 
 Los predios a adquirir se encuentran en trámites y requisitos previos para su adquisición. </t>
  </si>
  <si>
    <t>GR5:2-03-00-562</t>
  </si>
  <si>
    <t>Incrementar la cobertura de alcantarillado urbano.</t>
  </si>
  <si>
    <t>GR5:2-03-03-245</t>
  </si>
  <si>
    <t>245</t>
  </si>
  <si>
    <t>Conectar a 496.000 personas nuevas al servicio de alcantarillado urbano.</t>
  </si>
  <si>
    <t>Personas nuevas con acceso al servicio de alcantarillado urbano</t>
  </si>
  <si>
    <t>Nuevas conexiones al servicio de alcantarillado urbano</t>
  </si>
  <si>
    <t>Se han conectado 39.734 nuevas personas al servicio de acueducto rural. (fuente de información prestadores de servicios públicos)El proyecto Construcción de acueducto y alcantarillado del municpio de Guayabal de siguima,  fue terminado al 100%, beneficiando a 16 nuevas conexiones para un total de 35  nuevos habitantes conectados.Adicionalmente el dia 24 de Septiembre de 2020, el comité técnico del Mecanismo de viabilización Departamental, emitio concepto de viabilidad para los proyectos:1. “Construcción Colector Sanitario Funza - Siberia en el municipio de Funza Fase I" 2. “Construcción, mejoramiento, y adecuación del  canal natural de aguas lluvias que atraviesa los barrios Santa Bárbara, Luis Carlos Galán, Las Quintas y Barrio El Centro del municipio de Guataquí.  El Ministerio de vivienda, Ciudad y Territorio - MVCT, emitió concepto técnico para el proyecto "Ampliación de la red de alcantarillado de La Gran Vía del municipio de Tena, Cundinamarca</t>
  </si>
  <si>
    <t>Nuevas personas con acceso  al servicio de alcantarillado urbano</t>
  </si>
  <si>
    <t>Proyectos terminados: 
PTAR de Junín y conexiones al alcantarillado conectando a 322 usuarios nuevos al servicio, 606 nuevos habitantes conectados
Construcción de alcantarillado de aguas lluvias emergencia municipio de Pacho (Sin nuevas conexiones)
Construcción de las obras del plan maestro de alcantarillado del municipio de Pandi, conectando a 810 usuarios, beneficiando a 1450 nuevas personas
Construcción de las Obras Del Plan Maestro Del Acueducto Y Alcantarillado Municipio De Arbeláez, el proyecto no conecta usuarios nuevos al servicio.
Alcantarillado Vergara conectando a 91 persona nuevas al servicio.
Diseños Terminados: Aprobación de Diseños de Detalle de plan maestro acueducto de Cajicá
Aprobación de Diagnóstico y Alternativas del plan maestro de alcantarillado de Chipaque
EPC-CI-141-2017 Plan maestro de acueducto y alcantarillado de Supatá; incluye PTAP
Estudios y Diseños de Plan Maestro De Alcantarillado Fase II De Cajicá EPC-CI-085-2017
Estudios y Diseños de Plan Maestro De Acueducto y Alcantarillado Guatavita EPC-PDA-C-379-2017
Proyectos contratados: Contratar la construcción del colector sanitario Funza-Siberia en el municipio de Funza-fase I.
EPC-PDA-C-433-2019 San Cayetano
EPC-CI-027-2021 Construcción Del Sistema De Alcantarillado Sanitario Para El Sector De Villas De Granada, Municipio De Zipaquirá 
EPC-CI-028-2021 Optimización Redes De Alcantarillado Aguas Residuales Y Combinadas Urbanos - Etapa 2 Arc-Distrito Sanitario Suroccidental, Municipio De Madrid  
EPC-CI-029-2021 Optimización Redes De Alcantarillado Aguas Residuales Y Combinadas Urbanos - Etapa 2 Arc-Distrito Sanitario Suroriental, Municipio De Madrid 
EPC-CI-030-2021 Optimización Redes De Alcantarillado Aguas Residuales Y Combinadas Urbanos - Etapa 2 Arc-Distrito Sanitario Sur, Municipio De Madrid 
EPC-CI-031-2021 Optimización Redes De Alcantarillado Aguas Residuales Y Combinadas Urbanos - Etapa 1 Arc-Macrodistrito Sanitario 2, Municipio De Madrid 
EPC-CI-043-2021 Construcción y/o Optimización De Sistema De Alcantarillado Y Emisario Final Del Sector El Hato, Municipio De La Mesa
EPC-PDA-O-406-2021 Plan Maestro De Alcantarillado Sanitario Y Pluvial Fase Iii Etapa I Del Municipio De Ricaurte 
EPC-PDA-O-407-2021 Ampliación De La Red De Alcantarillado De La Gran Vía Municipio De Tena
Diseños en proceso de aprobación
EPC-CI-013-2018 Gama
EPC-CI-141-2017 Plan maestro de acueducto y alcantarillado de Supatá; incluye PTAP
Diseños Aprobados:
EPC-PDA-C-264-2018 Agua de Dios, Alcantarillado pluvial urbano.
Proyectos Viabilizado: El Colegio - Colector Zona de Expansión No. 2
PTAR Urbana de Vianí EPC-PDA-C-339-2019
Aprobación PSMV:
Cuentan con resolución de aprobación los municipios de Anolaima, Chocontá, Cachipay, Facatativá, La Mesa, Pacho, Subachoque, Anapoima, Pandi, Pandi: Resolución DJUR 50217001183 del 28/10/2021, Gutiérrez se cuenta con Resolución 800.36-21.027 del 12-11-2021, Paratebueno se cuenta Resolución 500.36.211513 del 30/11/2021
Gestión predial en ejecución:
Sibaté - Alcantarillado casco urbano
Ubalá - Plan Maestro de Acueducto y Alcantarillado
Lenguazaque - PTAR
El Colegio - Colector Zona de Expansión No. 2
Seguimiento
Agua de Dios - PMAlc pluvial
Gutierrez - Optimización Alc fase I
Fómeque - PMAlc y centro poblado la Unión
Topaipi - Plan Maestro de Acueducto y Alcantarillado
Facatativa - Plan maestro de acueducto y alcantarillado
La Mesa - Alc Casco Urbano
Gachancipá - PMAlc
Vianí - PTAR
Chocontá - PMAlc
La Mesa - Alc Urbano
Alcantarillado Casco Urbano - Gutiérrez
Alcantarillado sector Villas de Granada - Zipaquirá
Alcantarillado y emisario final El Hato - La mesa
Canal de aguas lluvia Sicamocha - Ubaté
PMAlc - Tabio</t>
  </si>
  <si>
    <t xml:space="preserve">Demora en la entrega de resultados por parte de los laboratorios.
Retrasos en las consultorías de diseños, para poder trámitar los respectivos permisos
Tiempos de evaluación técnica por parte de la Corporación
Se han presentado dificultades en atender observaciones en los ajustes de los diseños para la radicacion de la solicitud  de contratacion del proyecto.
Obtencion de certificacion por parte de los municipios.
 Los predios a adquirir se encuentran en trámites y requisitos previos para su adquisición.  </t>
  </si>
  <si>
    <t>GR5:2-03-00-563</t>
  </si>
  <si>
    <t>Incrementar la cobertura de servicio de aseo.</t>
  </si>
  <si>
    <t>GR5:2-03-03-246</t>
  </si>
  <si>
    <t>246</t>
  </si>
  <si>
    <t>Brindar a 538.000 personas nuevas acceso al servicio público de aseo.</t>
  </si>
  <si>
    <t>Personas nuevas con acceso al servicio de aseo</t>
  </si>
  <si>
    <t>Nuevas personas con acceso al servicio de aseo</t>
  </si>
  <si>
    <t>Nuevas conexiones: Al hacer seguimiento a los nuevos usuarios que se les presta el servicio de aseo a través de los prestadores; se realiza una encuesta a los prestadores del Departamento, la cual arroja el siguiente resultado: 87.667 nuevas personas con acceso al servicio de aseo.
Vehículos Compactadores:
Se apoyo en la formulación y estructuración de 11 proyectos para adquisición de vehículos compactadores. Se está apoyando en la formulación de proyectos a los municipios de El Colegio, Ubaté, Anapoima, Subachoque, Zipaquirá, Silvania y Villapinzón, se radicaron a ventanilla la respectiva documentación.
Se radicaron los siguientes proyectos en la ventanilla:
Guaduas, La Palma, Tibirita, Topaipí, Paratebueno y Guachetá - 01/03/2021
Sibaté - 16/03/2021.  Fue posible dar inicio a la ejecución del proyecto de Vergara el 23/03/2021
Se recibió por parte de la Ventanilla Departamental los conceptos favorables de los 11 proyectos para la adquisición de los vehículos compactadores y se estructura el proceso de solicitud de contratación de acuerdo a la Ley 80 de 1993, el cual se encuentra en aprobación, se suscribió el contrato EPC-PDA-CV-411-2021 el 22 de diciembre de 2021, con el objeto de "Adquisición de vehículos compactadores de residuos sólidos para municipios del Departamento de Cundinamarca" por un valor de $5.706.764.000 y un plazo de ejecución de 5 meses. Se adjudico a UT COMPACTOR el proceso de licitación pública N° LP-PDA-008-2021 mediante Resolución 306 del 26 de noviembre de 2021, El contratista se encuentra en trámite de pólizas.
PGIRS en ejecución
Tocaima, Cabrera
PGIRS terminado
Guaduas: El convenio termino el 17 de junio de 2021, cumpliendo lo establecido en el cronograma, se encuentra en proceso de liquidación
Vergara: El 22 de julio de 2021 se terminó la ejecución del contrato derivado y del convenio; se encuentra en proceso de liquidación
PARSO
Se inicio la ejecución del contrato de obra PARSO San Juan de Rioseco el 06 de abril 2021, Se reportó un 20% del contrato de obra de la PARSO San Juan Rio Seco para el mes de septiembre de 2021, por parte del municipio y del MVCT se suscribió el Otro sí al convenio interadministrativo de uso de recursos No. 722 hasta el 30 de junio de 2022.
Se realizó visita a los posibles predios en el municipio de San Antonio del Tequendama para ubicar una PARSO los cuales presentan dificultades técnicas.
El 10 de septiembre de 2021 se realizó visita técnica al parque de aprovechamiento de residuos sólidos del municipio de Fusagasugá evidenciando que requieren maquinaria para implementación de acciones de aprovechamiento de residuos orgánicos</t>
  </si>
  <si>
    <t>Falta de experticia en la formulación técnica de los proyectos.
Los municipios no atienden las encuestas solicitadas por la dirección de aseguramiento.
La ventanilla Departamental tuvo retraso en el inicio de sus actividas y para la evaluación de proyectos
Atención a las observaciones realizadas por la interventoria y supervision para iniciar la ejecución de los proyectos</t>
  </si>
  <si>
    <t>GR5:2-03-00-564</t>
  </si>
  <si>
    <t>Incrementar la cobertura del servicio público de gas combustible por redes.</t>
  </si>
  <si>
    <t>GR5:2-03-03-247</t>
  </si>
  <si>
    <t>247</t>
  </si>
  <si>
    <t>Conectar al servicio de gas combustible por redes a 20.000 usuarios nuevos.</t>
  </si>
  <si>
    <t>Nuevos usuarios conectados al servicio de gas combustible por redes.</t>
  </si>
  <si>
    <t>Conexión de gas combustible domiciliario</t>
  </si>
  <si>
    <t>Se conectaron 2.492 usuarios beneficiados con el servicio de gas domiciliario por parte del departamento de Cundinamarca, actualmente están conectados y debidamente certificados.</t>
  </si>
  <si>
    <t>Se presentaron dificultades para el avance normal de las instalaciones internas debido a que por el Covid-19, no se pudo ingresar con normalidad a los municipios y a los predios.Falta ubicación de lote para planta de almacenamiento en el Municipio de Subachoque.</t>
  </si>
  <si>
    <t>Conexión a 8.043 usuarios que hoy cuenta con el servicio de gas natural por redes</t>
  </si>
  <si>
    <t>Se conectaron 8.043 usuarios al servicio de gas mejorando la calidad de vida y beneficiando la comunidad</t>
  </si>
  <si>
    <t>Retrasos en las obras a causa del Covid -19 / Demoras en el traslado de los insumos a causa del Paro nacional</t>
  </si>
  <si>
    <t>VIDAGAS POR NATURALEZA SA ESP, GASES DEL LLANO SA ESP , YAVEGAS SA ESP , KEOPS SA ESP, MADIGAS SA ESP, ALCANOS, NORGAS S.A. ESP, ENERGYGAS S.A. ESP, REDEGAS S.A. ESP, PROYECTOS ENERGETICOS G8 SA ESP, OP&amp;S SA ESP,MUNICIPIO DE BELTRÁN</t>
  </si>
  <si>
    <t>Conexión a 1139 usuarios que hoy cuenta con el servicio de gas natural por redes</t>
  </si>
  <si>
    <t>Se conectaron 1139 usuarios al servicio de gas mejorando la calidad de vida y beneficiando la comunidad, en 6 diferentes provincias, destacando la provincia de sabana centro e impactando a 15 municipios del Departamento</t>
  </si>
  <si>
    <t>GR5:2-03-00-565</t>
  </si>
  <si>
    <t>Incrementar la cobertura urbana de suministro de agua sin riesgo.</t>
  </si>
  <si>
    <t>GR5:2-03-03-248</t>
  </si>
  <si>
    <t>248</t>
  </si>
  <si>
    <t>Implementar en 46 municipios la estrategia para mejorar la calidad del agua para consumo humano.</t>
  </si>
  <si>
    <t>Durante el mes de septiembre  se logró la terminación del proyecto Construcción de la Fase I de acueducto (ptap) del casco urbano del municipio de Villagómez por un valor de $1.001.219.418 con 248 conexiones nuevas , para un total de 992 habitantes. El proyecto Construcción de obras para la optimización del acueducto de la cabecera municipal de San Antonio del Tequendama Fase II Incluye PTAP,  fue terminado al 100%, donde se benefician a 471 conexiones nuevas para un total de 1884 personas nuevas conectadas.Se ha ejecutado el programa de Buenas pràcticas sanitarias, con jornadas de asistencia tència y capacitación a los operadores de las plantas de tratamiento de agua potable y saneamiento básico; Adicionalmente, se estructuró el proyecto de instrumentación para dotar a dieciocho (18) prestadores de elementos de control para los procesos de potabilización de los sistemas y el proyecto de rehabilitación de diez (10) Plantas de Tratamiento de Agua Potable como estrategia para mejorar los procesos de potabilización que impacte en la calidad del agua suministrada. En la fase de implementación se ha realizado la asistencia técnica para el mejoramiento en la gestión operacional, se capacitaron a los operarios en el monitoreo y control de la calidad del agua, así como el mejoramiento en cada una de las Buenas Prácticas Sanitarias. Para reducir el Índice de Riesgo de Calidad del Agua se hace énfasis en aspectos como dosis y descargas óptimas, manejo de equipos y procedimientos de laboratorio y análisis de resultados de laboratorio y así mismo el Índice de Riesgo por Abastecimiento de Agua para Consumo Humano y Buenas Prácticas Sanitarias. Se entregan conceptos y herramientas (kit de laboratorio) para controlar los parámetros físico-químicos de las distintas aguas en el proceso de potabilización (Coagulación, Floculación, Sedimentación, Filtración y desinfección) con el fin de garantizar la calidad del agua, incluyendo el uso y regulación de los sistemas de dosificación de sustancias químicas (potabilizadoras), garantizando la formación del floc, la alcalinidad y desinfección del agua, cumpliendo con los requisitos establecidos en la Resolución 2115 de 2007. de los municipios de : Anolaima, Arbeláez, Caparrapí, Chaguaní, El Peñón, Guataquí, Guayabal de Síquima, Jerusalén, Junín, La Palma, Medina, Nocaima, Pasca, Silvania, Tena, Topaipí, Venecia, Viotá, Yacopì, Zipacón.</t>
  </si>
  <si>
    <t>Municipios con estrategia para mejorar la calidad de agua</t>
  </si>
  <si>
    <t>Se ejecutó el programa de Buenas prácticas sanitarias dentro el programa de Fortalecimiento técnico Operativo PTAP con jornadas de asistencia técnica y capacitación a los operadores de las plantas de tratamiento de agua potable, en el monitoreo y control de la calidad del agua, además se realizó la entrega de   kit de laboratorio para controlar los parámetros físico-químicos de las distintas aguas en el proceso de potabilización. Finalmente se realizó el fortalecimiento técnico operativo en la infraestructura de las plantas de tratamiento mejorando las operaciones unitarias como los filtros, los desarenadores y floculadores con el fin de reducir el Índice de Riesgo de Calidad del Agua, para los municipios de Carmen de Carupa, Quipile, Chipaque, Nariño, Quebradanegra, San Cayetano, Gachalá, Sibaté, San Bernardo y Puerto Salgar
13 PTAP Agua, Vida y Saber se encuentran en ajustes del componente técnico e institucional
PTAP rurales: Se realizó traspaso del predio por parte de la Asociación del Acueducto Guanguita y Reatova al municipio de Villapinzón. De igual manera se encuentra en evaluación de propuesta de los oferentes por parte del municipio para la adjudicación de los contratos derivados 
Fueron aprobados por la interventoría 14 plantas de tratamiento de agua potable, vinculas al programa "+agua potable" 
Fueron viabilizadas por el Mecanismo Departamental de Viabilización de Proyectos durante el 2021, 15 plantas de tratamiento de agua potable 
Durante el 2021 se firmaron 13 convenios con los municipios y 2 proyectos se encuentran radicados para iniciar el proceso de contratación. 
Se radican los ajustes de las 12 plantas de tratamiento radicadas ante el Mecanismo Departamental de Viabilización de Proyectos, se revisan el componente ambiental de cada una de ellas. Ya se cuenta con la prórroga  a la concesión del acueducto Ferralarada del municipio de Choachí, por lo cual se puede iniciar el proceso de contratación.
En el período, se realizaron 20 capacitaciones a los operadores PTAP en el monitoreo y control de la calidad del agua, así como el mejoramiento en cada una de las Buenas Prácticas Sanitarias.
En el mes de agosto, se realizó diagnósticos técnico operativo a 12 PTAP del departamento de Cundinamarca, que se encuentran priorizadas en el Plan de Aseguramiento 2021.</t>
  </si>
  <si>
    <t>NUEVOS MERCADOS, + OPORTUNIDADES</t>
  </si>
  <si>
    <t>INCUBANDO EMPRESAS-INCUBANDO SUEÑOS</t>
  </si>
  <si>
    <t>GR5:2-04-00-566</t>
  </si>
  <si>
    <t>Aumentar el puntaje del pilar 8 "Entorno para los negocios" del índice Departamental de Competitividad.</t>
  </si>
  <si>
    <t>GR5:2-04-01-249</t>
  </si>
  <si>
    <t>249</t>
  </si>
  <si>
    <t>Apalancar 450 emprendedores turísticos con incentivos a través de la estrategia "Touremprender".</t>
  </si>
  <si>
    <t>Emprendedores turísticos con incentivos</t>
  </si>
  <si>
    <t>Incentivos económicos.</t>
  </si>
  <si>
    <t>Ejecución de un plan de incentivos, beneficiando a 346 emprendedores turísticos de 74 municipios, a través de la estrategia "Touremprender", contribuyendo a la reactivación económica de micro negocios empresariales y/o asociativos y/o solidarios del turismo. A través de convocatoria pública se entregaron incentivos por valor de $4.500.000 a emprendedores turísticos del departamento para la reactivación económica del turismo 2020, como compromiso de la gobernación con el sector afectados por el aislamiento físico a causa de la emergencia.</t>
  </si>
  <si>
    <t>Poca participación en las convocatorias realizadas, por lo que se debió ampliar las fechas de postulación.</t>
  </si>
  <si>
    <t>Incentivos</t>
  </si>
  <si>
    <t xml:space="preserve">Apoyo en la participación en Expocundinamarca para la reactivación de la economía Cundinamarqués en 23.000 metros cuadrados y los 116 Municipios representados en un solo escenario fueron los protagonistas, con artesanías, mercados campesinos, granja, gastronomía y conciertos con más de 900 artistas en tarima.  
Apoyo en la participación de operadores turísticos en la carpa Casa de la Cultura en Expocundinamarca de los municipios de Silvania, Mosquera, Guatavita, Tabio, Ubaté, Guaduas, Gacheta, Choachi, Viotá, Pacho, Facatativá, San Bernardo, Fusagasugá, Guayabetal, Nimaima, Ubaté, Zipaquirá, Guatavita, Anapoima, Villeta, Tocancipa; para que promocionaran sus productos e hicieran alianza con otros actores del Turismo.
Con el propósito de avanzar en la promoción artesanal, el desarrollo empresarial y la inclusión productiva, Cundinamarca participo en Expoartesanías que es la feria artesanal de América Latina que busca promover la conservación de los oficios tradicionales con altos estándares de calidad en los productos artesanales para dinamizar y fortalecer el sector artesanal. En el stand de Cundinamarca se dio a conocer trabajos únicos elaborados en madera, talla en madera, en yute, cuero, fieltro; cestería, tejeduría, cerámica, joyería, vidrio soplado, decoración para el hogar, entre otros. Beneficiando a 55 artesanos de los municipios de Cucunuba, Sutatausa, Cota, Facatativá, Mosquera, La Mesa, Guaduas, La Calera, Zipaquirá, Cajicá, Chía Y Tenjo
</t>
  </si>
  <si>
    <t>GR5:2-04-01-250</t>
  </si>
  <si>
    <t>250</t>
  </si>
  <si>
    <t>Realizar 4 convocatorias del fondo de emprendimiento departamental FED, para atender al micro, pequeño y mediano empresario.</t>
  </si>
  <si>
    <t>Convocatorias del fondo de emprendimiento departamental FED realizadas</t>
  </si>
  <si>
    <t>Materias primas, insumos y muebles y enseres</t>
  </si>
  <si>
    <t>La secretaria  adelanto dos convocatorias una con el municipio de Cota y la Otra a nivel departamental " Cundinamarca emprende y se reactiva” ; con estas convocatorias  se beneficiaron 342  empresas el objetivo de estas es  la creación  de empresa y  fortalecimiento de las empresas legalmente constituidas por medio de un apalancamiento financiero (Capital semilla) que les permita desarrollar y consolidar sus ideas de negocio de una manera sostenible  .</t>
  </si>
  <si>
    <t>Municipio de Cota</t>
  </si>
  <si>
    <t>Dos convocatorias  realizadas una con el municipio de Cota y otra  a nivel departametal denominada   " Cundinamarca emprende y se reactiva”  beneficiando a 342  empresas por medio de un apalancamiento financiero (Capital semilla) desarrollando y consolidando sus ideas de negocio de una manera sostenible  .</t>
  </si>
  <si>
    <t>GR5:2-04-01-251</t>
  </si>
  <si>
    <t>251</t>
  </si>
  <si>
    <t>Apoyar 5.000 emprendimientos, como consecuencia del efecto económico por el COVID-19.</t>
  </si>
  <si>
    <t>Emprendimientos apoyados</t>
  </si>
  <si>
    <t xml:space="preserve">Kits por valor de $2.000.000  , insumos, maquinaria y equipos  </t>
  </si>
  <si>
    <t xml:space="preserve">Reactivación economica  a traves de la entrega de kits ( maquinaria  y equipos ), maquinaria , equipos e insumos  para  emprendimientos  logrando fortalecer sus procesos productivos </t>
  </si>
  <si>
    <t>GR5:2-04-01-252</t>
  </si>
  <si>
    <t>252</t>
  </si>
  <si>
    <t>Fortalecer 8.000 Mipymes, esquemas asociativos y establecimientos de comercio de los sectores económicos.</t>
  </si>
  <si>
    <t>Mipymes, esquemas asociativos y establecimientos de comercio fortalecidos</t>
  </si>
  <si>
    <t>Rutas  de fortalecimiento que sirven para mejorar conocimientos y habilidades de las mipymes - Financiamiento para las micro, pequeñas y medianas empresas a través de la firma de dos convenios con la Corporación Social de Cundinamarca y con el Banco Agrario donde se han logrado desembolsar 733 créditos. -Implementación del programa Primero lo Nuestro mediante el cual se realizó la compra  directa a  57 oferentes (asociaciones de productores, mipymes y productores rurales) pertenecientes  a 34 municipios de Cundinamarca. Gracias a este programa se adquirieron 1.221.750 Huevos, 368.450 Kilos de papa , 60.716 kilos de frijol, 161.600 Kilos de Panela y 40.400 libras de café. Con los productos adquiridos se armaron 40.400 muestras comerciales entregadas en 13 municipios ( Soacha, Chía, Cajica, Zipaquira, Madrid, Mosquera, Funza, Facatativa, Manta, Zipacon, Gachancipa, Tocancipa y Girardot).</t>
  </si>
  <si>
    <t>1500  Mipymes de  102 municipios apoyadas en:  Rutas de fortalecimiento (200); Compra de productos para reactivación económica del departamento (67) ;  crédito con tasa de intereses compensada   (733)  cuyo objetivo es fortalecer el crecimiento y consolidación de las empresas, potencializar su incursión en los mercados  lo anterior obedeció a  contratación del  GR4Firma de 47 convenios con municipios para la implementacion de estrategias  de recuperación  económica y el fortalecimiento  del sector comercial  afectado por las consecuencias de la Pandemía del  COVID-19 .</t>
  </si>
  <si>
    <t>597 créditos desembolsado (recursos económicos) 260 Mypimes con rutas de fortalecimiento empresarial, 6242mypimes apoyadas  con programa de reactivación económica (dotación de maquinaria y equipos)</t>
  </si>
  <si>
    <t xml:space="preserve">7080  micro, pequeñas y medianas empresas aooyadas  con  creditos , estrategia de reactivación economica , apoyo  con profesionales . </t>
  </si>
  <si>
    <t>8580  Mipymes de 102 municipios apoyadas en: Rutas de fortalecimiento (460); Compra de productos para reactivación económica del departamento (6309) ; crédito con tasa de intereses compensada (1321) cuyo objetivo es fortalecer el crecimiento y consolidación de las empresas, potencializar su incursión en los mercados lo anterior obedeció a contratación del GR4 Firma de 47 convenios con municipios para la implementación de estrategias de recuperación económica y el fortalecimiento del sector comercial afectado por las consecuencias de la Pandemia del COVID-19 .</t>
  </si>
  <si>
    <t>GR5:2-04-01-253</t>
  </si>
  <si>
    <t>253</t>
  </si>
  <si>
    <t>Consolidar 15 centros de integración y productividad unidos por el desarrollo "CIPUEDO".</t>
  </si>
  <si>
    <t>CIPUEDO consolidados</t>
  </si>
  <si>
    <t>Fortalecimiento de habilidades a las micro;pequeñas y medianas empresas en temas  jurídicos; administrativos y técnicos que conllevan a mejorar las actividades de  los procesos  productivos.</t>
  </si>
  <si>
    <t>La secretaría de Competitividad y Desarrollo Económico - S.C.D.E. ha fortalecido los 10 Centros de Integración y Productividad Unidos Por el Desarrollo - CIPUEDO, a través de contratación de  gestores   . Profesionales que apoyan en las provincias los  diagnósticos , asistencias técnica;  socialización de la información para acceder a las convocatorias tanto departamentales como nacionales,  créditos ofertados a Mipymes .  Acompañamiento en asuntos jurídicos, capacitación a empresarios en temas relacionados con las formas jurídicas para la creación de empresa, emprendimiento y modelo CANVAS, mercadeo y posicionamiento y  asesoría en estructuración de proyectos.</t>
  </si>
  <si>
    <t xml:space="preserve">Fortalecimiento de mypimes ( diagnostico, caracterizaciones, protocolos etc) a traves de contratacion de profesionales  que asesoran y orientan a las empresas en los 12 cipuedos activos </t>
  </si>
  <si>
    <t>La secretaría de Competitividad y Desarrollo Económico - S.C.D.E. ha fortalecido los 12 Centros de Integración y Productividad Unidos Por el Desarrollo - CIPUEDO, a través de contratación de  gestores   . Profesionales que apoyan en las provincias los  diagnósticos , asistencias técnica;  socialización de la información para acceder a las convocatorias tanto departamentales como nacionales, acompañamiento en asuntos jurídicos, capacitación a empresarios en temas relacionados con las formas jurídicas para la creación de empresa, mercadeo ,posicionamiento y  asesoría en estructuración de proyectos.</t>
  </si>
  <si>
    <t>GR5:2-04-00-567</t>
  </si>
  <si>
    <t>Mantener los subsidios a la tasa y al ICR (incentivo a la capitalización rural), a productores agropecuarios rurales asignados.</t>
  </si>
  <si>
    <t>GR5:2-04-01-254</t>
  </si>
  <si>
    <t>254</t>
  </si>
  <si>
    <t>Atender 5.000 pequeños y medianos productores con Instrumentos financieros e Incentivos relacionados con el crédito agropecuario y rural y fortalecimiento en educación financiera que permitan mejorar sus sistemas productivos.</t>
  </si>
  <si>
    <t>Pequeños y medianos productores atendidos con instrumentos de financiación</t>
  </si>
  <si>
    <t>Solicitudes Preaprobadas para créditos agropecuarios</t>
  </si>
  <si>
    <t>A la fecha se ha establecido el contacto con Finagro para adelantar el convenio para estructurar la operación técnica del mismo realizando dos mesas técnicas con esta entidad para proyectar el plan operativo de incentivos y subsidios y de educación financiera.  El 29 de Septiembre se firmo el respectivo contrato con Finagro con el contrato No. SADR-CD-CTI 008-2020 con el Registro Presupuestal 4600002757.En busca de nuevas alternativas de financiamiento para los pequeños y medianos productores  de Cundinamarca en forma individual o asociativa como personas naturales o jurídicas  que cumplan con los requisitos exigidos por esta entidad  a través de subsidios e incentivos de crédito como:1.Líneas especiales de crédito LECUNDINAMARCA: Subsidio a la tasa de interés con plazo de 36 meses2.Incentivo Territorial de Cundinamarca  ICRCUND: Consiste en una “prima de éxito” entregada al usuario luego de comprobar la ejecución de las inversiones, reduciendo el capital del crédito y por ende favoreciendo el desarrollo y la rentabilidad del proyecto.Actualmente se está construyendo el Plan Operativo del que trata la CLÁUSULA DÉCIMA PRIMERA del mencionado contrato. "PLAN OPERATIVO. El desarrollo del objeto del presente contrato y en particular, a las obligaciones que de él se deriven, se sujetarán a un Plan Operativo, el cuál será aprobado por el Comité Administrativo de que trata la Cláusula Décima del presente contrato. El Plan Operativo detallará entre otros aspectos, los objetivos propuestos, las actividades a desarrollar, las características de los incentivos y subsidios a otorgar, los resultados o productos a entregar, los roles institucionales y la distribución presupuestal de los recursos del contrato, el componente de educación financiera, entre otros."Se aprobó el Plan Operativo del convenio en fecha 30 de noviembre de 2020, así como la revisión de los contenidos de Circular Informativa con destino a los intermediarios financieros y compañías aseguradoras que será remitida por Finagro. Adicionalmente se revisaron y aprobaron las infografías relacionadas con cada uno de los componentes del contrato, las cuales serán socializas en el mes de diciembre de 2020 para conocimiento de la población a beneficiar. Con corte al 31 de diciembre de 2020 se han registrado ante la Secretaría de Agricultura y Desarrollo Rural 52 solicitudes para acceder a los incentivos y subsidios dirigidos a diferentes destinos productivos, los cuales ascienden a la suma de SEISCIENTOS TREINTA Y CINCO MILLONES SEISCIENTOS OCHENTA PESOS M/CTE ($635.680.000), los cuales se encuentran en trámites previos ante los diferentes intermediarios financieros. Una vez se surtan los  trámites correspondientes y FINAGRO realice el reporte de las operaciones inscritas en los diferentes programas, se tendrán los valores a afectar por cada uno de los programas: ICRCUND o LECUND.</t>
  </si>
  <si>
    <t xml:space="preserve">Productores atendidos con Instrumentos Financieros </t>
  </si>
  <si>
    <t xml:space="preserve">Por el componente de Crédito se han beneficiado a la fecha 3.196 productores agropecuarios con incentivos y subsidios por valor de $4.824.888.575 que representan una inversión en el sector de $37.068.429.534, de los cuales 52 se reportaron en la vigencia 2020 y 3.144 en el 2021. 
El 98% de los beneficiados han sido pequeños productores (3.134) y el 2% medianos productores (62).
A través del Incentivo Territorial ICRCUND se ha beneficiado 351 productores con una inversión de $895.607.824 que apalancan operaciones de crédito por la suma de $4.391.428.534. Con toda la inversión de los 403 productores por valor de $1.020.348.854 que apalancan operaciones de crédito por la suma de $5.017.420.534. Entre los destinos con mayor demanda se encuentra: Retención de vientres, caña panelera, café, compra de animales de labor entre otros, siendo los municipios con mayor apropiación de este instrumento Caparrapí, Vergara, Cabrera, Villeta y Guaduas entre los 57 primeros beneficiados con este incentivo. 
Con relación al componente de LECCUND – Subsidio a la tasa, se tiene una ejecución de recursos por la suma de $3.804.539.721 que apalancan 2.793 operaciones de crédito por valor de $32.051.009.000, cuyos destinos con mayor participación son: Capital de trabajo UPC, papa, sostenimiento ceba bovina, fríjol, caña panelera, cebolla cabezona, frutales, siendo los municipios con mayor colocación Yacopí, La Peña, Villapinzón, Gutiérrez, Fosca, Guaduas, La Mesa, Caparrapí, Vergara, entre otros. El programa de crédito con mayor representación es la LEC EL CAMPO NO PARA, línea dirigida a la atención de la emergencia sanitaria por Covid, con 1.418 operaciones de crédito, seguida de SECTORES ESTRATÉGICOS con 469 y Mujer y Joven Rural con 170.
Con relación al componente de Educación Financiera, se realizó la entrega a las 116 Umata municipales de los Kits requeridos para el inicio de los ciclos de capacitaciones, los cuales están programados para su realización entre el 09 de septiembre y el 14 de octubre. La modalidad será virtual mediante la plataforma TEAMS a través de los links creados por FINAGRO. La intensidad horaria comprende 24 horas, 8 horas por cada taller, de las cuales 12 horas se realizarán a través del aprendizaje sincrónico y 12 horas en aprendizaje asincrónico.
</t>
  </si>
  <si>
    <t>Por el componente de Crédito se han beneficiado a la fecha 3.357 de los cuales 52 se reportaron en la vigencia 2020, 3.144 en el 2021 y 161 de lo que va corrido en la vigencia 2022. A través del Incentivo Territorial ICRCUND se ha beneficiado 161 productores con una inversión de $599.915.453 que apalancan operaciones de crédito por la suma de $3.941.301.514. Entre los destinos con mayor demanda se encuentra: Construcción infraestructura agrícola y pecuaria, construcción beneficiaderos de café y trapiches paneleros, siendo los municipios con mayor apropiación de este instrumento Fómeque, Anolaima, Pacho, Guaduas, la Peña, Quipile, Tocaima y Yacopí entre los 66 primeros beneficiados con este incentivo. Así mismo, se socializó la apertura de la nueva convocatoria por parte de FINAGRO y la SADR el 28 de junio, la cual fue dirigida a funcionarios de las alcaldías municipales del departamento donde se les informo que estaba abierta la convocatoria para acceder a programas financieros del sector agropecuario y obtener los beneficios correspondientes, así como la metodología y pasos para registrarse y gestionar los créditos dirigidos a pequeños productores a través de LECCUNDCon relación al componente de Educación Financiera, se está adelantando la segunda fase de este componente, donde se han realizado 271 visitas de seguimiento y reforzamiento de esta temática directamente a los productores en 28 municipios del Departamento. La información recolectada hasta el momento arroja: (1) El 89% de los productores visitados tienen conocimiento del crédito agropecuario. (2) El 58% de los productores visitados identifican el flujo de caja de la empresa familiar agropecuaria. (3) El 59% de los productores visitados reconocen los aportes no financieros y como afectan su calidad de vida. (4) El 59% de los productores visitados identifican como funcionan las finanzas de la microempresa rural. (5) El 80% de los productores visitados reconocen la importancia del registro de cuentas para hacer crecer la microempresa rural. (6) El 96% de los productores visitados utilizan adecuadamente el crédito agropecuario.</t>
  </si>
  <si>
    <t>CUNDINAMARCA DEL MUNDO Y PARA EL MUNDO</t>
  </si>
  <si>
    <t>GR5:2-04-00-568</t>
  </si>
  <si>
    <t>Alcanzar el puesto 7 en el índice de competitividad turística regional de Colombia.</t>
  </si>
  <si>
    <t>GR5:2-04-02-255</t>
  </si>
  <si>
    <t>255</t>
  </si>
  <si>
    <t>Implementar un plan de medios para la promoción y difusión de la cultura del departamento.</t>
  </si>
  <si>
    <t>Programa de promoción y difusión de la cultura implementado.</t>
  </si>
  <si>
    <t>Promoción y difusión de la  cultura del departamento.</t>
  </si>
  <si>
    <t>Estrategia para promover la cultura y el turismo cultural de la sabana centro a través de una pauta publicitaria, articulación para el apoyo a las estrategias de marketing promoción y comercialización de los artesanos en el marco de la reactivación económica y transmisión del programa radial "de tour por Cundinamarca" y divulgación de las actividades y convocatorias realizadas por el IDECUT a través de emisoras.</t>
  </si>
  <si>
    <t>Plan de medios</t>
  </si>
  <si>
    <t xml:space="preserve">Durante la vigencia 2021. Se logró mantener y continuar con el desarrollo del plan de medios, dando una mayor cabida a la publicidad con artesanos, implementando una campaña de sesión de fotos, realización de catálogo, creación de contenidos para la comercialización de sus productos y capacitación para los artesanos en medios digitales.  Acompañamiento con el desarrollo del plan de medios para apoyar el evento de EXPOCUNDINAMARCA </t>
  </si>
  <si>
    <t>Se consolido el grupo para la implementación del plan de medios mediante la contratación de 3 profesionales. A la fecha se ha ampliado el espectro de difusión de Tour por Cundinamarca.</t>
  </si>
  <si>
    <t>GR5:2-04-02-256</t>
  </si>
  <si>
    <t>256</t>
  </si>
  <si>
    <t>Implementar en 6 municipios el modelo turístico integral denominado "Pueblos Dorados".</t>
  </si>
  <si>
    <t>Municipios con implementación del modelo turístico integral "Pueblos Dorados"</t>
  </si>
  <si>
    <t>Talleres</t>
  </si>
  <si>
    <t xml:space="preserve">Apoyo en el cambio de fachadas y de avisos de 35 establecimientos y el cambio de fachada en diferentes casas en color blanco, dorado y color arena de igual manera el cambio del colegio de varones de Sesquilé.
Se logró la intervención e interés de dos entidades (UNIVERSIDAD DE LOS ANDES – EMPRESA DE ENERGÍA): de 2 voluntarios de la universidad de los andes con la parte literaria para la línea 4 renacer el dorado. Se da a conocer los atractivos turísticos del municipio, el impacto que se llevó con esta alianza es conocer los adelantos del proyecto en la línea 1 “todos a decorar y hacer parte” con el mural que cuenta la historia del dorado, conocer más sobre la historia de Sesquilé para los voluntarios de la universidad los Andes, y así continuar con su voluntariado en literatura.
Se logró la interacción con la finalización del mural que va estar situada en la escuela de varones y se comienza con el cambio de afiches. Donados por la empresa de energía.
</t>
  </si>
  <si>
    <t>GR5:2-04-02-257</t>
  </si>
  <si>
    <t>257</t>
  </si>
  <si>
    <t>Impulsar el reconocimiento gastronómico de 50 restaurantes cundinamarqueses a través de la estrategia "Sabores de Cundinamarca".</t>
  </si>
  <si>
    <t>Restaurantes con reconocimiento gastronómico</t>
  </si>
  <si>
    <t>Convocatoria para la seleccion de mejores restaurantes</t>
  </si>
  <si>
    <t>En el marco de Expocundinamarca se llevó a cabo la presentación del libro “Sabores de Cundinamarca”, una obra que recopila lo mejor de la gastronomía del departamento. La publicación es producto de un trabajo de investigación a diferentes lugares de los 116 municipios del territorio, en especial a las cocinas de sectores rurales y restaurantes, artífices de recetas, con insumos originarios de cada finca, en medio de relatos extraordinarios y estudiando todas las variantes. Un grupo de expertos en cocina realizó la selección de 60 recetas que hacen parte, junto a excelentes fotografías.</t>
  </si>
  <si>
    <t>Reconocimiento</t>
  </si>
  <si>
    <t>Desde la subgerencia de Turismo se acompañó a la feria Expo Malocas 2022 en la ciudad de Villavicencio, donde aportamos al desarrollo del pabellón Sabores de Cundinamarca que expone los principales platos tanto fuertes, entradas y postres del departamento, dejando en lo alto la gastronomía Cundinamarquesa, con ventas sobre los 56 millones de pesos, beneficiando a los siguientes restaurantes: El Cordero Sesquileño (Sesquilé); Qué delicias de postres (Chía); El Guanabanazo (Sasaima); Delicias de La Vega (La Vega); María T (Tocaima), Paletas Gluck (Soacha) y D” Gust( Chipaque), estos siete restaurantes obtuvieron beneficios en cuanto a su posicionamiento como prestadores de servios en el departamento</t>
  </si>
  <si>
    <t>GR5:2-04-02-258</t>
  </si>
  <si>
    <t>258</t>
  </si>
  <si>
    <t>Impulsar 500 actores del sector turismo del área de influencia de los productos y rutas turísticas de alta calidad en el marco de la región Cundinamarca - Bogotá.</t>
  </si>
  <si>
    <t>Operadores turísticos impulsados</t>
  </si>
  <si>
    <t xml:space="preserve"> Incentivos económicos.Capaciones.Compra de artesanías.</t>
  </si>
  <si>
    <t>Implementación de las estrategias de reactivación económica del turismo tales como capacitación en los protocolos de bioseguridad en articulación con los gremios ANATO y COTELCO, programas de incentivos para artesanos y la implementación del programa de bilingüismo dirigida a prestadores de servicios turísticos. A través de la Resolución 283 de 2020 le dio apertura a la convocatoria denominada "Incentivos para la reactivación económica de los artesanos" beneficiando a 288 personas con un estímulo de 1.000.000 de pesos cada uno.</t>
  </si>
  <si>
    <t xml:space="preserve"> Falta de apoyo por parte de las administraciones municipales en la socialización de las convocatorias.</t>
  </si>
  <si>
    <t>Asesoria</t>
  </si>
  <si>
    <t>Se desarrollaron 67 recorridos de viajes de familiarización-Fam trip, con una participación de 873 personas, donde se recorrieron 2 rutas turísticas (Ruta de Dulce y Aventura, y Ruta de Origen Ancestral) dentro de las cuales se visitó 6 destinos diferentes (Facatativá-La Vega; Villeta-Nimaima; Guaduas; Sutatausa-Cucunuba-Ubaté; Suesca-Nemocon; Guatavita-Zipaquirá), contribuyendo a la reactivación económica en el sector turismo. Se ha logrado una reactivación turística, para las empresas que prestan los diferentes servicios de alimentación, recorridos, Guianza y demás en el desarrollo de cada uno de los Fam trip. Se ha logrado generar reconocimiento del departamento y los diferentes atractivos que componen cada una de las rutas, en las personas que han participado de los Fam trip. Se logró intercambio de conocimientos y alianzas estratégicas entre operadores y prestadores de servicios turísticos del departamento.</t>
  </si>
  <si>
    <t>Se desarrollo de un Fam trip, en el marco de pedaleando por Cundinamarca, con el fin de que agencias de viajes de la ciudad de Bogotá, conozcan y disfruten de la experiencia que brindan los diferentes prestadores de servicios turísticos del municipio de Guasca. Adicional esta actividad se encuentra relacionada, con el memorando de entendimiento que se tiene con la cámara de comercio de Bogotá</t>
  </si>
  <si>
    <t>Desinterés por obtener la certificación en sello check in de los prestadores de servicio turístico</t>
  </si>
  <si>
    <t>GR5:2-04-02-259</t>
  </si>
  <si>
    <t>259</t>
  </si>
  <si>
    <t>Brindar asistencia técnica a 10 municipios en la construcción o actualización de Planes de Desarrollo turístico municipal</t>
  </si>
  <si>
    <t>municipios con asistencia técnica en Planes de Desarrollo turístico</t>
  </si>
  <si>
    <t>Acompañamiento</t>
  </si>
  <si>
    <t xml:space="preserve">Se dio asesoría y acompañamiento territorial a los municipios de, Madrid, Suesca, Junín, Villeta, La Mesa y Guasca para, revisión de plan de desarrollo turístico de estos municipios.  
</t>
  </si>
  <si>
    <t>Se Vinculo a los municipios para la implementación, actualización o elaboración del plan de desarrollo turístico, Se Hace Acompañamiento Y Asesoramiento a la fecha se han apoyado 19 municipios en el cuatrienio.Asistencia técnica al municipio de Medina, se está apoyando en la actualización del Plan de Desarrollo Turístico Municipal, con una consultoría de Corpoguavio.Se hizo acompañamiento al viceministerio con respecto a la metodología de nivel de desarrollo en Cundinamarca participo   Utica-Nocaima-Susa-Medina-villa pinzón-Soacha- Gachancipá.</t>
  </si>
  <si>
    <t>Los municipios no tienen personal encargado específicamente para hacer el plan de desarrollo turístico. También se les da plazos de entregas y no cumplen con las fechas.</t>
  </si>
  <si>
    <t>GR5:2-04-02-260</t>
  </si>
  <si>
    <t>260</t>
  </si>
  <si>
    <t>Formar 200 guías turísticos en habilidades y capacidades tecnológicas y bilingüismo.</t>
  </si>
  <si>
    <t>Guías turísticos formados con capacidades tecnológicas y bilingüismo</t>
  </si>
  <si>
    <t>Curso en el idioma inglés.</t>
  </si>
  <si>
    <t>Se logró aunar esfuerzos entre el centro Colombo Americano, la embajada de EEUU y el IDECUT para implementar la estrategia de biligüismo dirigida a los promotores de turismo del departamento de Cundinamarca. Se dio inicio al programa de bilingüismo dirigido a prestadores de servicios turísticos a través  de convocatoria, mediante la cual se recibieron  237 postulaciones,  quedando admitidos formalmente y con el lleno de los requisitos 140 personas. Dentro de este programa está contemplado que los participantes cursen de los niveles A0 a A2.</t>
  </si>
  <si>
    <t>Deserción de las personas inicialmente inscritas.</t>
  </si>
  <si>
    <t>Formacion enguanza turistica</t>
  </si>
  <si>
    <t>Se dio inicio con el ciclo 4 de ingles con 115 estudiantes de la siguiente manera: 
 B1.3 = 55 estudiantes 
 A2.2 = 22 estudiantes 
 A2.1 = 18 estudiantes 
 A1.1 = 20 estudiantes 
Total = 115 estudiantes 
* se gestiono con CENCOSISTEMAS  capacitación a 45 beneficiarios turísticos de Cundinamarca enhabilidades tecnológicas y marketing digital.</t>
  </si>
  <si>
    <t>Centro Colombo Americano</t>
  </si>
  <si>
    <t>GR5:2-04-02-261</t>
  </si>
  <si>
    <t>261</t>
  </si>
  <si>
    <t>Cofinanciar 150 eventos de trayectoria turística para impulsar la competitividad del sector.</t>
  </si>
  <si>
    <t>Eventos de trayectoria turística cofinanciados</t>
  </si>
  <si>
    <t>Coonfinanciacion</t>
  </si>
  <si>
    <t xml:space="preserve">Durante el año 2021. Se han cofinanciado eventos de trayectoria turística, dentro de los cuales se destacan el Reinado Nacional del Turismo. Se brindó apoyo al municipio de Girardot en el evento Reinado Nacional del Turismo, el cual permite la reactivación turística y consolidación como destino turístico a nivel regional y nacional.
Se brindó apoyo a la Corporación de turismo en la segunda versión del evento Expotravel, el cual sea consolidado para mostrar la riqueza natural y la magia cultural de nuestro departamento, el corazón de Colombia. Permitió a los empresarios del sector turismo tener oportunidades para hacer visible su negocio a miles de personas, adicionalmente tuvieron la oportunidad de participar en ruedas de negocio y una agenda académica de primer nivel. Se apoyo a los municipios de: Fosca, Subachoque, Cucunuba, Paratebueno, El Peñón y Tabio con eventos turísticos, los cuales permitieron la reactivación turística y dinamización económica para el departamento a través de la promoción de sus destinos.
</t>
  </si>
  <si>
    <t>Participación de las Reinas Departamentales en tres (3) eventosSe realizo la imposición de bandas a las reinas departamentales que representaron al departamento en el Reinado Nacional del Bambuco, Folclor y San Pedro.</t>
  </si>
  <si>
    <t>GR5:2-04-02-262</t>
  </si>
  <si>
    <t>262</t>
  </si>
  <si>
    <t>Promover la participación en 20 eventos de comercialización con impacto regional, nacional e internacional de unidades productivas.</t>
  </si>
  <si>
    <t>Eventos de comercialización promovidos</t>
  </si>
  <si>
    <t>Apoyo logistico  para espacios de comercializacion ( carpas- publicidad entre otros )</t>
  </si>
  <si>
    <t xml:space="preserve">Se crea espacio denominado Tienda Cundinamarca  para promocionar los productos del Departamento y mejorar la comercializacion de los mismos . 17  eventos  de comercialización </t>
  </si>
  <si>
    <t>1135</t>
  </si>
  <si>
    <t>SECRETARIA DE ASUNTOS INTERNACIONALES</t>
  </si>
  <si>
    <t>GR5:2-04-02-263</t>
  </si>
  <si>
    <t>263</t>
  </si>
  <si>
    <t>Implementar 1 estrategia de promoción de la marca territorial del departamento "Cundinamarca, EL DORADO !LA LEYENDA VIVE!".</t>
  </si>
  <si>
    <t>Estrategia de promoción de la marca territorial implementada</t>
  </si>
  <si>
    <t>Diagnóstico de la medición y valoración de la marca territorial.Narrativa Marca CundinamarcaPlaneaciòn estrategica y tactica</t>
  </si>
  <si>
    <t>Se logró  la actualización del reglamento de marca de acuerdo al nuevo plan de desarrollo, en virtud del contrato de mínima cuantía suscrito con Búho se obtuvo el diagnóstico de valoración y medición de la marca territorial, el cual se estructuró a partir de entrevistas, focus group y socializaciones con personas y entidades de diferentes sectores y zonas del Departamento, este diagnóstico fue el insumo principal para la construcción de la narrativa de marca, documento principal que orienta la comunicación estratégica de la marca y establece el tono discursivo diferenciando entre las diferentes audiencias. Como completemento a esta,  también se entregó el plan de acción de la marca  para los próximos cuatro años, también dió el aval técnico a los criterios de licenciamiento de de marca. Adicionalmente, se articularon espacios interinstitucionales para la gestión de una página web en la que se hospede la Marca Cundinamarca: http://kunamya.com/tienda/ El fortalecimiento administrativo, la planeación estratégica y el respaldo institucional que ha tenido la marca Cundinamarca en esta vigencia se debe principalmente al liderazgo de la Secretaría de Asuntos Internacionales en el comité de marca, del cual, se derivaron directrices, cuya materialización las constituye como logros correlacionados.</t>
  </si>
  <si>
    <t xml:space="preserve">Taller de socialización del Plan Táctico.
Reglamento del Comité de Marca aprobado.
Manual de Imagen de la Marca Actualizado.
Documento con el plan de acción y comunicaciones, aprobado por el comité.
Aprobación del Manual de Licenciamiento de Marca.
Documento con el proceso de gestión y despliegue de licenciamientos.
Marca Cundinamarca presente en los proyectos estratégicos del Departamento (KUNA MYA).
</t>
  </si>
  <si>
    <t xml:space="preserve"> Se realizó taller de socialización del Plan Táctico/Estratégico de la marca Cundinamarca, con la participación de los miembros del comité. Cada uno de ellos aportó desde su sector actividades en las que se puede involucrar la activación y promoción de la marca y una lista de incentivos sectoriales para impulsarla.
Se logró la actualización y aprobación del Decreto Ordenanzal 372 del 2017 por el Decreto 116 del 2021.
Se logró la adaptación del nuevo Manual de Imagen de la Marca de acuerdo a los lineamientos y la actualización de la nueva narrativa de marca.
Se logró la aprobación del plan de acción y comunicaciones de la Marca Cundinamarca, por el comité. Se incluyeron actividades que vinculan a todas las Secretarías y entidades miembros del comité de marca.
Se logró la aprobación del Manual de Licenciamiento, el cual fue revisado y avalado por la Secretaria de Salud y los demás integrantes del Comité de Marca.
Se elaboró un documento con el proceso de gestión y despliegue de licenciamientos para la apertura de la Tienda Cundinamarca, en este documento, se incluyen los criterios y requisitos de licenciamiento para todos los empresarios que deseen participar del proceso y que adicionalmente, su producto haya sido seleccionado para estar en la apertura de la Tienda.
Se llevó a cabo la inauguración de la primera Tienda Cundinamarca Kuna Mya, en la cual, la marca Cundinamarca aparece como protagonista a través del sello dorado en productos y servicios representativos del Departamento. 
Por primera vez en la historia, con el liderazgo de la Secretaría de Asuntos Internacionales se adelanta una estrategia de licenciamiento de productos agroindustriales, operadores turísticos y artesanos. A la fecha, se cuenta con 41 productos agroindustriales, pertenecientes a 12 empresas y asociaciones del departamento; 13 artesanos y 7 operadores de servicios turísticos licenciados.
Presencia de la Marca Cundinamarca en los proyectos estratégicos del Departamento (sabores Cundinamarca) a través de 2 emisiones del programa MASTER CHEFF del canal RCN, en los Municipios de Guatavita y Villeta.
Se construyó la parrilla de contenidos para las redes sociales (Facebook, Instagram y Tweeter) de la Marca Cundinamarca, para los meses de septiembre, Octubre, Noviembre y Diciembre.
Evento relanzamiento de marca, fueron firmados los contratos con los primeros 34 empresarios que portarán el Sello Dorado de la Marca Cundinamarca a los mejores productos y servicios que representan lo mejor del territorio, y como resultado se presenta informe de seguimiento a los productos y servicios licenciados, indicando municipio y provincia.
Como parte de la estrategia de promoción de la marca en los territorios se ejecutó la campaña de promoción del sector turístico #Imperdibles de Cundinamarca y los prestadores de servicios turísticos con sello dorado mediante la cuenta de Instagram de la marca.
Creación del sitio web de la marca Cundinamarca, en cual se encuentra publicado en el link www.marcacundinamarca.com
Presencia de la Marca Cundinamarca en ferias locales, nacionales e internacionales, como fue Expo Cundinamarca en Sopo y Lártigiano in Fiera en Milán, Italia.
</t>
  </si>
  <si>
    <t>Participación de la marca en eventos nacionales e internacionalesTransferencias de Conocimiento.Estímulos otorgados a empresarios con el sello dorado.Procedimiento para el licenciamiento de uso temporal.Plan estratégico de la promoción de la marca.</t>
  </si>
  <si>
    <t>Participación en eventos de orden nacional para el posicionamiento de la marca  territorial; como parte de la promoción de la marca participamos en Expo Maloca en Villavicencio Meta, escenario al que asistieron cerca de 220 mil visitantes nacionales y extranjeros generando ventas por 100 millones de pesos para operadores turísticos, empresas y artesanos de Cundinamarca.Participación  en el Routes Américas 2022 que se llevó a cabo en el aeropuerto de San Antonio, Texas, en Estados Unidos una oportunidad especial para ofrecer los mejores atractivos turísticos como destino elegido para el público internacional.Participación de la Marca Cundinamarca en la Vitrina turística ANATO 2022. Se generaron procesos de articulación institucional a través de 3 transferencias de conocimientos; realizadas con el Municipio de la Calera sobre construcción de marcas territoriales, el municipio de Madrid en Tienda Kuna Mya y el municipio de Tenjo sobre construcción de marcas territoriales y las experiencias más relevantes de la marca Cundinamarca. Como parte de los estímulos para los empresarios que cuenta con la marca Cundinamarca; se realizaron tres activaciones de marca a través de un stand físico para la venta directa de los productos licenciados en las instalaciones de la Gobernación de Cundinamarca. Se estructuró el procedimiento para definir el paso a paso de la entrega del “uso personal y no exclusivo de la marca” dentro del SIGC. Se elaboró documento de plan estratégico para la promoción de la Marca Cundinamarca a fin de documentar el proceso desde el inicio de la marca hasta la identificación de los componentes para su implementación. Se realizó activación de Marca Cundinamarca en conjunto con Kuna Mya en el evento MERCADOS CAMPESINOS 2022 que se llevó a cabo el 2 y 3 de junio en la Plaza Bolívar en Bogotá. Participación en la conmemoración de la Inocuidad Alimentaria liderada por la Secretaría de Salud del Departamento en el mes de junio.</t>
  </si>
  <si>
    <t>GR5:2-04-02-264</t>
  </si>
  <si>
    <t>264</t>
  </si>
  <si>
    <t>Realizar 2 ferias Expo Cundinamarca.</t>
  </si>
  <si>
    <t>Ferias realizadas</t>
  </si>
  <si>
    <t>Se realizó la tercera edición de ExpoCundinamarca los días 2 al 5 de diciembre del 2021 en el Centro de Eventos Briceño 18 del municipio de Sopó- Cundinamarca.</t>
  </si>
  <si>
    <t>CUNDINAMARCA CREA, TRANSFORMA Y PROGRESA</t>
  </si>
  <si>
    <t>GR5:2-04-00-569</t>
  </si>
  <si>
    <t>Aumentar el subpilar "Dinámica Empresarial" del Índice Departamental de Competitividad.</t>
  </si>
  <si>
    <t>GR5:2-04-03-265</t>
  </si>
  <si>
    <t>265</t>
  </si>
  <si>
    <t>Cofinanciar 200 eventos de trayectoria en el cuatrienio que impulsen el turismo, la cultura tradicional y la circulación de artistas departamentales.</t>
  </si>
  <si>
    <t>Eventos de trayectoria cofinanciados</t>
  </si>
  <si>
    <t>Apoyo en el desarrollo de eventos</t>
  </si>
  <si>
    <t>A través de convenios interadministrativos se apoyaron eventos culturales y artísticos en actividades como soporte operativo, premiación, promoción y difusión, como parte de la reactivación del sector promoviendo y estimulando el talento local, la creación, producción, formulación y circulación artística.</t>
  </si>
  <si>
    <t xml:space="preserve">A través de convenios interadministrativos se apoyaron eventos culturales y artísticos en actividades como soporte operativo, premiación, promoción y difusión, como parte de la reactivación del sector promoviendo y estimulando el talento local, la creación, producción, formulación y circulación artística. 
Durante el 2021.  Se cofinanciaron 25 eventos beneficiando a los municipios de San Antonio del Tequendama, Sutatausa, El Colegio,  Anolaima, Bituima, Ubaque, Medina, Vianí, Gama, San Bernardo, Facatativá, Gachancipá, Tabio, Nemocón, Pandi, Simijaca, Venecia, Guayabal de Siquima, Supata, Villapinzón, Caqueza, Cachipay, El Colegio, Une y San Juan de Rioseco. Los eventos generan un gran impacto en la reactivación económica y crea espacios de recreación y aprendizaje en los participantes.
</t>
  </si>
  <si>
    <t>Apoyo artistas</t>
  </si>
  <si>
    <t>Participación de artistas del departamento de Cundinamarca en el carnaval de Barranquilla y Expomaloca en Villavicencio.</t>
  </si>
  <si>
    <t>GR5:2-04-03-266</t>
  </si>
  <si>
    <t>266</t>
  </si>
  <si>
    <t>Entregar 1.500 estímulos para la concertación, circulación, generación de servicios, productos, conocimiento, emprendimientos, industrias, talentos culturales y atención de emergencias.</t>
  </si>
  <si>
    <t>Estímulos entregados.</t>
  </si>
  <si>
    <t>Estímulos económicos.</t>
  </si>
  <si>
    <t>En el marco de la emergencia el IDECUT trabajó en estrategias para brindar apoyo a los creadores, gestores y artistas cundinamarqueses  dentro de las cuales se resalta el portafolio de estímulos "corazonarte. inspírese y eche pa la casa" el cual dio inicio en el primer semestre de 2020 y continuó su etapa de implementación y entrega durante lo corrido del segundo  semestre de 2020. Adicionalmente,  a través de la Resolución N 193 del 15 de septiembre de 2020, se dio apertura a la convocatoria "CORAZONARTE cultura para cuidarte 2020", en las modalidades de bibliotecas, artes plásticas y visuales, música, teatro y circo, danza, patrimonio, literatura, cinematografía y artes audiovisuales, industrias creativas y culturales, gestión cultural y comunicaciones.</t>
  </si>
  <si>
    <t>- La dificultad de una convocatoria 100% virtual para el Idecut y la falta de recursos tecnológicos para los participantes.- Desconocimiento y falta de formalización como personas naturales de los participantes.- Falta de un sistema de información donde s</t>
  </si>
  <si>
    <t>Estimulos economicos</t>
  </si>
  <si>
    <t>Durante la vigencia 2021.  Se entregaron 160 estímulos a agentes culturales de las áreas artísticas de artes plásticas y visuales, música, teatro y circo, danzas, literatura, patrimonio, bibliotecas, comunicaciones, cinematografía y artes audiovisuales, gestión cultural e industrias creativas y culturales en los municipios de Chía, Soacha, Funza, Sibaté, Fusagasugá, Mosquera, Zipaquirá, Facatativá, Cajicá, Tabio, La Calera, Guasca, Madrid, Tocancipá, Sesquilé, Subachoque, Guaduas, Tenjo, Ubaté, Cogua, Silvania, Sasaima, Gachancipá, Gutiérrez, Viotá, Topaipí, Choachí, Anolaima, Chocontá, Nimaima, Venecia, Sopó, Yacopí, Caparrapí, Medina, Suesca, Sutatausa, Vianí, San Francisco, Cota, San Juan de Rio Seco, Paratebueno y Puerto Salgar, apoyando la reactivación de los proyectos artísticos y culturales que se vienen desarrollando desde el inicio de la pandemia hasta la fecha.</t>
  </si>
  <si>
    <t>GR5:2-04-03-267</t>
  </si>
  <si>
    <t>267</t>
  </si>
  <si>
    <t>Potencializar 40 procesos creativos culturales contemporáneos.</t>
  </si>
  <si>
    <t>Procesos creativos culturales contemporáneos potencializados</t>
  </si>
  <si>
    <t>Durante la vigencia 2021. Se han potencializado 123 procesos creativos culturales contemporáneos mediante el acompañamiento, capacitación y asesoramiento en la formulación de proyectos. En el marco de la ejecución, 52 municipios han sido asesorados y acompañados en la formulación de sus proyectos y 24  de ellos han sido asesorados y avalados por la corporación Cocrea.</t>
  </si>
  <si>
    <t>GR5:2-04-03-268</t>
  </si>
  <si>
    <t>268</t>
  </si>
  <si>
    <t>Impulsar 6 industrias culturales innovadoras alrededor de los Pueblos Dorados.</t>
  </si>
  <si>
    <t>Industrias culturales innovadoras impulsadas alrededor de los pueblos dorados</t>
  </si>
  <si>
    <t>Asesoria y acompañamiemto</t>
  </si>
  <si>
    <t xml:space="preserve">Se han apoyado con asesoría y acompañamiento a las industrias culturales innovadoras en los municipios de Sesquilé, Tena y Guatavita donde se pretende mejorar la capacidad cultural pública y privada mediante la formulación de proyectos que permitan el desarrollo de la productividad y sostenibilidad del sector cultural con el objetivo de fortalecer y consolidar el tejido empresarial en el Departamento.
</t>
  </si>
  <si>
    <t>Acompañamiento en el lanzamiento y socialización de los estímulos Corazonarte 2022 con el fin de promover una industria creativa que se desarrollará en el marco del proyecto Pueblos Dorados.</t>
  </si>
  <si>
    <t>GR5:2-04-03-269</t>
  </si>
  <si>
    <t>269</t>
  </si>
  <si>
    <t>Impulsar 10 líneas de emprendimientos artesanales de tradición ancestral desarrollados en el departamento.</t>
  </si>
  <si>
    <t>Emprendimientos artesanales de tradición impulsados</t>
  </si>
  <si>
    <t>Curso taller y promoción y difusión.</t>
  </si>
  <si>
    <t>Implementación de estrategia que ayudó a contrarrestar el impacto social y económico de los artesanos de Cundinamarca a través de marketing, promoción y comercialización; emprendimiento social y productivo e incentivos económicos, impulsando principalmente la línea artesanal de cestería.</t>
  </si>
  <si>
    <t>Se dificultó recoger las muestras, ya que los artesanos no se podían desplazar de sus municipios debido a la pandemia.</t>
  </si>
  <si>
    <t>Apoyo al sector artesanal con adquisicon de productos</t>
  </si>
  <si>
    <t xml:space="preserve">Se impulsaron las  9 lineas artesanales de Cesteria, Tejeduría, Cerámica, Trabajo en madera, Joyería, Alfarería, Orfebrería, Totumo, Trabajo en cuero, Marroquinería beneficiando a 350 Artesanos del departamento  de Cundinamarca en 33 Municipios (Cucunubá, La peña;Tena, Tausa;Sutatausa, Guaduas, Fúquene, Tena, Granada,Soacha ; Anapoima; Fomeque; Choachi, Nemocon ; Gachancipa; La calera, Chocontá; Chía, Cota, Mosquera, Facatativá, Cajicá, La Calera, La Mesa, Tocaima, El colegio,  Sopó;
Cogua,, Tenjo,  Gacheta, Guasca, Junín, Cachipay y Zipaquirá.) con Fortalecimiento artesanal,módulos de producción, diseño y comercializaciónDurante la vigencia 2021. Se impulsaron 10 líneas artesanales Cestería, Tejeduría, Cerámica, Trabajo en madera, Joyería, Alfarería, Orfebrería, Totumo, Trabajo en cuero, Marroquinería, 350 Artesanos del departamento de Cundinamarca en 33 Municipios beneficiados con Fortalecimiento artesanal, módulos de producción, diseño y comercialización </t>
  </si>
  <si>
    <t>Apoyo al sector artesanal con adquisición de productos</t>
  </si>
  <si>
    <t>Se impulsaron 9 líneas artesanales:Cestería, Tejeduría, Trabajo en madera, Joyería, Alfarería, Orfebrería, Totumo, Trabajo en cuero, Marroquinería a través de 30 artesanos de 16 municipios del departamento.Generación de espacios de comercialización: ANATO, Estereo Picnic y Expomalocas con la participación de MANAR y 8 artesanos en proceso de fortalecimiento en Expomalocas.Selección e inicio de 30 artesanos que conforman el grupo elite para la segunda fase del proceso de fortalecimiento, en 2 componentes: 1.plan de negocio y formalización del artesano,2.innovación, diseño, calidad del producto y proceso artesanal.Inicio del proceso de visita en los talleres de artesanos del grupo elite, para crear la reseña del artesano y su historia de vida.Se impulsaron 9 líneas artesanales:Cestería, Tejeduría, Trabajo en madera, Joyería, Alfarería, Orfebrería, Totumo, Trabajo en cuero, Marroquinería y joyería a través de 30 artesanos de 16 municipios del departamento.Proceso de visita en los talleres de artesanos del grupo élite, para crear la reseña del artesano y su historia de vida, adelantando la visita a 12 artesanos de 5 municipios (Sutatausa, Zipaquirá, Fúquene. Cogua y Cucunubá).Se ha venido trabajando en la propuesta para suscribir posible convenio de fortalecimiento con Artesanías de Colombia, priorizando 140 artesanos en 12 municipios.Convocatoria nuevos artesanos: se realizó dos jornadas de curaduría a 37 nuevos artesanos.</t>
  </si>
  <si>
    <t>GR5:2-04-03-270</t>
  </si>
  <si>
    <t>270</t>
  </si>
  <si>
    <t>Contribuir con 280 eventos del sector agropecuario de carácter municipal, departamental, nacional e internacional.</t>
  </si>
  <si>
    <t>Eventos del sector agropecuario con contribución del depto.</t>
  </si>
  <si>
    <t>Bienes y elementos para ferias ganaderas, pesqueras y mercados campesinos</t>
  </si>
  <si>
    <t>Se llevó a cabo el evento Mercaton donde se beneficiaron 24 municipios del departamento de Cundinamarca y 792 cundinamarqueses, lo que permitió fomentar la economía campesina, familiar y comunitaria conectando la oferta y la demanda, disminuyendo así la intermediación y generando un costo beneficio entre los pequeños productores del departamento y los ciudadanos del Distrito Capital. La Mercaton fue un ejercicio dentro del marco de la reactivación económica que no solo permite superar dificultades generadas por la pandemia sino además subsanar algunos problemas en la comercialización de los productos del sector agropecuario.Estrategia Mercaton: Trabajo articulado entre la Gobernación de Cundinamarca en cabeza de la Secretaria de Agricultura y el Distrito Capital. Se comercializaron 18 productos  de 24 municipios  beneficiando a 792 pequeños productores  agropecuarios. Lo que se logró con esta estrategia fue mejorar la productividad rural, generación de valor agregado local, consolidación de canales de comercialización cumpliendo los objetivos que nos propusimos:•Mayores ingresos en el productor por la eliminación de intermediarios•Se promueve la organización social y la asociatividad  •Se oferto productos de alta calidad nutricional •Se contribuyó a la Seguridad Alimentaria La inversión por parte del departamento fue de $ 152.000.000 que salió antes de la armonización del presupuesto vigencia 2020 pero que el mismo se desarrolló en el mes de julio reportándose el avance en esta nueva meta del plan de desarrollo Cundinamarca región que Progresa.Se adjudico contrato a la empresa CI WARRIORS SAS, mediante un proceso de subasta inversa para entregas de bienes y elementos agropecuarios para : 8 Mercados Campesinos en los municipios de: San Antonio del Tequendama, Cachipay, Ubate, Pasca. La Calera. San Francisco, Caqueza y Gachancipa11 Ferias Ganaderas en los municipios de: Tena, Lenguazaque, Anolaima, La Mesa, Simijaca, Sesquile, Tibirita, Guayabal de Siquimia, Guasca, Bituima, Vianí6 Ferias Pesqueras en los municipios de: Girardot, Nariño, Guaduas, Puerto Salgar, Guataqui y Beltran</t>
  </si>
  <si>
    <t>Apoyo a eventos agropecuarios</t>
  </si>
  <si>
    <t xml:space="preserve">En la vigencia 2021 se han realizado 60 mercados campesinos en 20 localidades de Bogotá, beneficiando a 376 productores de 37 municipios cundinamarqueses con ventas de $ 456.364.802 representado en 57.679 kilos de producto entre hortalizas, verduras, frutas, tubérculos y plátano. 
Así mismo se han generado 4 ruedas de negocios 
• A través de la Estrategia de Compras Públicas de Alimentos del Distrito Capital actividad desarrollada en articulación entre la SDDE, la SDIS y la Gobernación de Cundinamarca, Este evento estuvo dirigido a operadores de los programas alimentarios de la SDIS, principalmente de Comedores Comunitarios y CI. Alliance como operador de canasta. Como producto de esta jornada se generaron acuerdos de negociación cuyo valor se estima en más de 100 Millones de pesos mensuales, comercializando productos como: frutas, verduras, hortalizas, tubérculos, lácteos, panela, frijol, arroz, entre otros beneficiando a 18 organizaciones con 76 asociados de 14 municipios (Madrid, Carmen de Carupa, Zipaquirá, Chocontá, La Calera, Susa, Subachoque, Zipacón, Nocaima, Ubalá, Sasaima, Villeta, Silvania, Gutiérrez)
• El 9 de septiembre desde el Centro de Innovación y Desarrollo – CID  en el municipio de Funza se desarrolló otra rueda de negocios en homenaje  al día internacional de la agricultura con el objetivo de brindar a los pequeños productores la oferta de  sus productos sin intermediación y que sus ventas sean directamente al consumidor final beneficiando a 881productores de 11 municipios (Gutiérrez, Tena, Chipaque, Sasaima, Tocaima, Nocaima, Ubalá, Zipaquirá, Guasca, Villeta y La Mesa).
• El 17 de septiembre se realizó rueda de negocios en el municipio de la Mesa en el Polideportivo Luis Carlos Galán Sarmiento  ofertando productos como aguacate, mango, plátano, banano, cítricos entre otros también como una oportunidad de acercar a los demandantes a productos típicos de la región y a precios justos beneficiando a 180 productores 9 municipios (Cachipay, Anolaima, Anapoima, Tena, Apulo, El Colegio, Viotá, San Antonio de Tequendama y Quipile.
•	El 23 de noviembre en la plaza de artesanos se realizó rueda de negocios con la Secretaria de Desarrollo Económico como fortalecimiento en mercados de proximidad y circuitos de comercialización a las familias participantes de ZODAS convenio con la RAPE beneficiando a 162 productores
Circuitos Cortos 1 evento
• Como  ayuda a todo el proceso de reactivación económica el 10 de septiembre de 2021 en la Central de Abastos del Municipio de Villeta se realizó circuitos cortos de comercialización en productos  como espárragos, mix de berrys, zarzamora, frambuesas rojas y amarillas europeas, uvilla, arándanos, quesos gourmet, semillas de chía y finas hierbas, orellanas, yogurt griego de frambuesa y otros como una muestra de productos poco convencionales pero que han venido ganando territorio en el departamento de Cundinamarca y como apuesta al rescate de nuestros productores agropecuarios donde se benefició a 6 productores de 3 municipios cundinamarqueses (Villeta, Madrid y Bojacá)
Agro vitrina: 29 eventos realizados de mercados campesinos, realizados en las instalaciones de la Gobernación de Cundinamarca donde se han beneficiado a 587 productores de 30 municipios del departamento.
Agroexpo realizado en Corferias del 22 de octubre al 1 de noviembre beneficiando a 254 productores de 19 municipios (Chipaque, La Mesa, Sasaima, Pacho, Carmen de Carupa, Zipaquirá, Chocontá, La Calera, Susa, Subachoque Zipacón, Ubalá, San Antonio de Tequendama, Sibaté, Madrid, Facatativá, Sutatáusa, Silvania y Apulo)
Expolana realizado en el municipio de Cucunubá donde realizamos un acompañamiento al evento.
2 eventos e iniciativas empresariales que fomentan la asociatividad como preámbulo al apoyo en la comercialización de productos generados por asociaciones a través de:
* Capacitación en Medina en temas organizacionales, administrativos  y psicosociales beneficiando a 15 productores del sector agropecuario.
* Capacitación en Gobernanza efectiva en las asociaciones agropecuarias de Cundinamarca apoyando a asociaciones de 35 municipios del departamento Sasaima, Ubaté, El Rosal, Caparrapí, Chipaque, Villeta, Chocontá, Pacho, Nimaima, Bituima, San Juan de Rio seco, mesitas del colegio, la mesa, Gutiérrez, Arbeláez, Madrid, Facatativá, Cabrera, Soacha, Fusagasugá, Supatá, Utica, Chaguaní, Chía, Silvania, Guasca, Zipaquirá, Venecia, Cota, Carmen de Carupa, la Palma, Tocaima, Cáqueza y Subachoque de manera virtual beneficiando a 59 productores y en Fómeque la capacitación fue presencial beneficiando a 25 productores.
Como apoyo al fomento organizativo y asociativo  de la agricultura campesina, familiar y comunitaria y para el fortalecimiento de canales de mercado para el sector agropecuario promoviendo la reactivación económica, se realizó la entrega de Kits para mercados campesinos y  ferias ganaderas así:
Kits de mercados campesinos (30 eventos): beneficiando a 30 municipios con Kits que contenían elementos como: carpas, mueble stand, canastillas, mesas plegables,	caretas de protección facial, trajes anti fluidos, delantales, manteles entre otros, beneficiando a 521 productores y 24 alcaldías con una inversión de $ 665.611.096
Ferias Ganaderas (20 eventos): Se apoyó a 18 municipios con Kits que contenían elementos como: multipen, oxitetraciclina, fenbercur, ivermectina solucion inyectable, vermectin horse, jeringa, antihistamínico, fluxin meglumina, dipirona, streptoland, gluconato de calcio, pomada alfa, hemoparasiticida, vitaminas complejo b, reconstruyente, vitaminas y minerales, antiparasitarios, tula sublimación, oxitetraciclina vicar, penicilina, B12 oral, albendazole, dextromin b, butazinol, ivermectina solucion inyectable, jeringa 5 ml, manila o lazo ganadero, jaquimon riata ganado, jaquimon riata caballo, jaquimon en cuero para ganado, capa con capucha impermeable, maletin térmico, prenda poncho, gorra, canguro de pierna, kit de aseo equino, kit basico de herrera, Kit tereque, portadiablo, alicate diablo, tijera yunque, tabla destetadora entre otros, beneficiando a 170 productores y 15 alcaldías con una inversión de $ 235.915.281
</t>
  </si>
  <si>
    <t>Capacitaciónes Luz Nelly</t>
  </si>
  <si>
    <t>Frente a cronograma de actividades y metodología de ejecución para la vigencia 2022 se hay llevado a cabo hasta el momento 19 eventos distribuidos así: 12 Agrovitrinas y 4 mercados campesinos beneficiando a 99 productores, 1 rueda de negocios de compras públicas para operadores del ICBF en articulación con la Agencia de Comercialización, 1 mercado campesino en la plaza de bolívar en apoyo con la RAPE y la Agencia de Comercialización. 1 Acompañamiento a feria empresarial en el municipio de Cajicá con el apoyo del SENA y la alcaldía. Frente a la convocatoria para la entrega kits de mercados campesinos ya se evaluó y clasificó para beneficiar a 30 municipios entre alcaldías y organizaciones. Referente a los Kits Ganaderos se han recibido 30 solicitudes y se encuentra en la construcción del estudio previo de acuerdo a las necesidades presentadas.</t>
  </si>
  <si>
    <t>GR5:2-04-03-271</t>
  </si>
  <si>
    <t>271</t>
  </si>
  <si>
    <t>Implementar la estrategia de internacionalización del departamento.</t>
  </si>
  <si>
    <t>Estrategia de internacionalización implementada</t>
  </si>
  <si>
    <t>DOCUMENTO ESTRATEGIA DE INTERNACIONALIZACIÒN Y SU PLAN DE ACCIÒN</t>
  </si>
  <si>
    <t>Se logró la Identificación de oportunidades y ventajas competitivas de los sectores del departamento, el análisis de información (datos y cifras), relacionada con promoción al comercio y la inversión extranjera, zonas francas, Sociedades de Comercialización Internacional, Plan Vallejo, análisis e identificación de los TLC (tratados comerciales) para los mercados objetivo de las exportaciones, con el fin  identificar oportunidades para las empresas y productos de exportación, se identificaron  las potencialidades y necesidades de las empresas de la región a partir de una muestra del del tejido empresarial del departamento. De igual manera y en articulación con la estructuración de la estrategia, se identificaron las necesidades de las empresas de Cundinamarca lo que nos permitió generar convenios y alianzas con 3 entidades públicas y privadas como son: AMCHAM por valor de $35.775.000 millones de pesos para el fortalecimiento empresarial de 3 empresas  de los municipios de Tenjo, Cajicá y Ubaté y dos asociaciones de los municipios de Fusagasugá y Pacho a través de la participación en escenarios de promoción en el mercado de estados Unidos, convenio con Pro Colombia por $171.775.000 millones de pesos, con el fin de validar el potencial exportador de 47 empresas del Departamento. Y se está realizò con la Universidad de la Sabana, un ciclo de profundización en inteligencia de mercados y comercio electrónico a 35 empresas del Departamento, con lo anterior se ha logrado fortalecer empresas brindándoles  herramientas para que los productos cundinamarqueses se adapten e incursionen a las condiciones y los requisitos en los mercados internacionales, se logro la construcciòn de la estrategia de internacionalizaciòn y la elaboraciòn de su plan de acciòn, documento orientador que establece los lineamientos encaminados al fortalecimiento del tejido empresarial con potencial exportador y el posicionamiento de los productos de Cundinamarca en mercados internacionales.</t>
  </si>
  <si>
    <t xml:space="preserve">Diagnostico empresarial (Pro Colombia).
Cartilla de la estrategia de Internacionalización.
Documentos Oferta exportable de Cundinamarca.
Talleres en Ventanilla única, Plan Vallejo Express e  Innpulsa.
Ficha país.
Estrategia de atracción.
Diagnostico empresarial SAI.
Convenio Euro Cámaras
</t>
  </si>
  <si>
    <t xml:space="preserve">Socialización de la Estrategia de Internacionalización con  un total de 199 participantes del sector empresarial de Cundinamarca, entre los que se encuentran representantes de entidades del orden nacional, alcaldes, Secretarios de Desarrollo Económico, Cámaras de Comercio, Cámaras binacionales, entidades académicas, gremios, empresas y asociaciones productivas.
Diagnósticos a 76 empresas del Departamento para acompañarlas en su proceso de internacionalización.
A través la gestión de alianzas estratégicas se establecieron 3 convenios, entre los que se encuentran: Convenio Euro Cámaras: promoción del tejido empresarial del Departamento en el mercado europeo, se logra realizar servicios de asistencia técnica a 10 empresas de Cundinamarca.
Convenio con Analdex, en el que se busca desarrollar un programa de formación empresarial a 49 empresas y el diseño de un plan exportador a 11 empresas del departamento. 
Convenio con ICONTEC en el que se busca que 27 empresas participen en el Curso “Sistema HACCP para la industria de alimentos, 15 empresas para pre auditorias en estándares de calidad para exportar y 5 empresas de Cundinamarca en auditorias para la certificación en estándares de calidad para exportar.
En articulación con Min Comercio, Innpulsa y Amcham  se desarrollaron  cinco (5) webinars y eventos en materia de fortalecimiento empresarial y/o asociativo de acuerdo a las tendencias comerciales que exigen fortalecimiento para acceder a nuevos mercados y adelantar procesos de internacionalización (1.540 empresas participantes)
Talleres y capacitaciones con el apoyo de entidades del orden nacional como lo son Min comercio en temas de Comercializadoras Internacionales y el ICA para los procesos y requisitos de exportación para los productos agrícolas y pecuarios del departamento.
Construcción e Identificación de la oferta exportable de Cundinamarca a partir del estudio y análisis de la producción y comercialización dada la naturaleza del territorio.
Ficha país y ficha producto para los bienes y servicios del Departamento.
Cundinamarca "Región que Exporta" Se realiza Asesoría en procesos de Internacionalización, Diseño y Creación de Planes Exportadores a 11 empresas de la región.
Estrategia de atracción “Por qué invertir en Cundinamarca”
Identificación y promoción de ventajas y valor agregado del departamento para la inversión a través de una propuesta de valor. 
</t>
  </si>
  <si>
    <t>Euro Camaras
Analdex
Icontec</t>
  </si>
  <si>
    <t>Plan de trabajo mango.Herramientas de caracterización de diferentes productos.Acompañamiento a empresas en su proceso de internacionalización.Propuesta participación de empresas en macro rueda 90.Empresas vinculadas a la oferta nacional.Certificaciones para exportar.Identificación ZFP Y ZPCProyecto fortalecimiento de la panela.</t>
  </si>
  <si>
    <t>Consolidación del Plan de Acción para la Exportación del Mango Cundinamarqués para 2022-2023 en articulación con la Agencia de Comercialización e Innovación para el Desarrollo de Cundinamarca, donde se establecieron cuatro (4) áreas de intervención enfocadas en la caracterización, el plan fitosanitario y de calidad, la investigación y la promoción de la cadena productiva.Consolidación de la herramienta de caracterización general de productores de frescos y la herramienta de caracterización de productores de fresco para la pre valuación de criterios para la obtención de certificado de Buenas Prácticas Agrícolas (BPA / RES 030021/ 2017), certificado de Predio Exportador y Global Gap.Acompañamiento a las empresas TroutCo, Krumer Chips, Xie, Neyibia Cuellar, Macizo Café y Liber'arte para su proceso de internacionalización y licenciamiento con Marca Cundinamarca.Formulación del plan de acción para la internacionalización en las cadenas de frutas, cebolla y puerros, acuicultura- trucha y tilapia, entre otras, para intervención en los diferentes eslabones.   Vinculación de 7 empresas del departamento en el Webinar “Access2Markets: la plataforma para exportar a la Unión Europea”, liderado por La Cámara de Comercio Italiana junto con laDelegación de la Unión Europea en Colombia.Consolidación de la herramienta de caracterización para el registro de área y producción de predios productores de flores y follajes. En articulación con la Agencia de Comercialización e Innovación se han adelantado 29 caracterizaciones para predio exportador.Acompañamiento a las empresas El Pomar y Muii SAS para su proceso de internacionalización y licenciamiento con Marca Cundinamarca.Articulación con la Corporación Colombiana de Investigación Agropecuaria AGROSAVIA para asesoría en el proceso de alistamiento para registro de predio exportador y certificaciones en estándares internacionales.Participación de 33 empresas en la Macro Rueda 90 de Pro Colombia, espacio que permitió a los empresarios del departamento desarrollar más de 300 encuentros comerciales nacionales e internacionales en la ciudad de Cali.Tres empresas caracterizadas con la herramienta para Follajes: TATIANA SANCHEZ GONZALEZ y AGROVERDE. En articulación con la Agencia de Comercialización e Innovación se han adelantado 14 caracterizaciones para predio exportador y para diagnóstico en certificaciones de calidad.Entrega de certificación GLOBAL GAP para las empresas Setas Doradas y Plantaciones Verde Aroma SAS  Entrega de certificación ISO/TS 22002-1 para las empresas Muii SAS y el Grupo Empresarial La Estrella SAS.Identificación de las Zonas Francas Permanentes (ZFP) y Zonas Francas Permanentes Especiales (ZFPE) ubicadas en el departamento.En articulación con la Agencia de Comercialización e Innovación para el Desarrollo de Cundinamarca, Fede Panela, la Secretaria de Competitividad y Desarrollo Económico y la Secretaria de Agricultura y Desarrollo Rural se formuló el proyecto de fortalecimiento de la cadena de la panela para la incursión en mercados nacionales e internacionales altamente competitivos.Acompañamiento a las empresas Clover Center, Neyibia Cuellar y PYP Sabana en su proceso de internacionalización, con la formulación de plan de trabajo.  Asesoría a la empresa Perfect Foods en la propuesta de encadenamiento productivo para la Quinua.Formulación de la propuesta para el sector agroindustrial con producción de alimentos no perecederos y que tengan un alto potencial de exportación para incursionar en plataformas de Marketplace transfronterizos.Caracterización y consolidación del portafolio de la demanda de flores y follajes de dieciséis (16) empresas.Entrega de Certificación ISO 220001 para la empresa Alisum Alimentos y Suministros SAS.Organización de dos sesiones de webinar encaminadas a la promoción de canales de comercialización en plataformas de Marketplace transfronterizos, para potencializar las ventas internacionales del sector agroindustrial con producción de alimentos no perecederos y que tengan un alto potencial de exportación con la incursión en plataformas como Amazon.  Se inició la identificación de las ventajas del departamento y el valor agregado que puede ofrecer al inversionista para poder generar una propuesta de valor estratégica para la atracción de la inversión a través de la promoción de las zonas francas.</t>
  </si>
  <si>
    <t>GR5:2-04-03-272</t>
  </si>
  <si>
    <t>272</t>
  </si>
  <si>
    <t>Mantener 2 líneas efectivas de cooperación nacional e Internacional.</t>
  </si>
  <si>
    <t>Líneas de cooperación</t>
  </si>
  <si>
    <t>Se establecieron  5 alianzas estratégicas con entidades nacionales e internacionales por medio de las cuales se adelantaron acciones de cooperación técnica y financiera logrando generar nuevas alianzas que permitan el desarrollo en los diferentes sectores sociales y económicos del departamento, beneficiando a los 116 municipios y entidades departamentales, el resultado en gestión incorporada por $ 329.365.812.Además se realizaron  11  transferencias de conocimientos logrando fortalecer las capacidades técnicas en la población de los 116 municipios, que permiten aportar al desarrollo del  Departamento y de los Cundinamarqueses.</t>
  </si>
  <si>
    <t>Convenios,proyectos  y transferencias de conocimiento gestionados.</t>
  </si>
  <si>
    <t xml:space="preserve">Gestión de cooperación técnica y financiera, se han generado 8 alianzas estratégicas con entidades nacionales e internacionales, que permitirán movilizar recursos técnicos y financieros de cooperación con el fin de aportar al desarrollo Departamento y los Cundinamarqueses: 1. FUNDACIÓN ÉXITO convenio a través del cual se desarrolla el programa GEN CERO que beneficia a 1500 madres gestantes y lactantes y a niños y niñas menores de 12 meses en 15 municipios del Departamento. Así mismo se desarrolló la actividad LACTATON que beneficio a 4000 mujeres, el Valor de la gestión no incorporada, en estas dos actividades es de $1.601.000.000, 2. MEMORANDO DE ENTENDIMIENTO ENTRE LA SAI Y FUNDACIÓN CAROLINA para fortalecimiento de capacidades de los cundinamarqueses, en los sectores que se identifiquen, 3. MEMORANDO DE ENTENDIMIENTO DE COOPERACIÓN ENTRE LA SAI Y PACT INC. /PROYECTO EQUAL - VAMOS TEJIENDO para beneficiar a mujeres del sector floricultor de los municipios de Facatativá y Funza, 4. Memorando de Entendimiento Gobernación de Cundinamarca y Agencia Turca de Cooperación y Coordinación – TIKA, con el fin de presentar proyectos de impacto territorial. 5. PROYECTO APROBADO POR COOPERANTE INTERNACIONAL TIKA - COOPERACIÓN FINANCIERA “FORTALECIMIENTO PARA LA TRANSFORMACIÓN DE RESIDUOS PLÁSTICOS EN EL MUNICIPIO DE FUNZA, se entregaron 4 máquinas industrializadas valor de $89.500.000. 6. COMIXTA PARAGUAY, Proyecto de internacionalización del municipio de Facatativá, se está realizando mesas técnicas SAI, APC, Gobierno de Paraguay y Facatativá. 7. CONVENIO DE ASOCIACION ENTRE SAI Y 2811, evento internacional YOUNG CLIMATHON dirigidos a los estudiantes de grado 10 y 11 y sus docentes de instituciones educativas no certificadas del departamento con el fin que presente soluciones al reto medio ambiental planteado este último aportando recursos de cooperación por valor de $11.000.598. 8. CONVENIO MARCO DE COOPERACIÓN INTERADMINISTRATIVO ENTRE LA GOBERNACIÓN DE CUNDINAMARCA Y LA ESAP, con el fin de aunar esfuerzos técnicos, administrativos y financieros para establecer acciones de cooperación enfocadas al fortalecimiento institucional a través de la formación en el saber público y administrativo a los servidores públicos y los ciudadanos del Departamento de Cundinamarca. Se han realizado 19 Transferencias de conocimiento con diferentes entes territoriales, departamento nacional e internacional que han expresado su interés por la gestión de la cooperación internacional, su normatividad, sus procedimientos, mapas de riesgos, proceso de gestión de calidad, metodología de la cuantificación de la cooperación internacional y estrategia de internacionalización, proceso de fortalecimiento marca Cundinamarca EL DORADO LA LEYENDA VIVE y metodologías de valoración en gestión pública de la cultura. </t>
  </si>
  <si>
    <t xml:space="preserve">Fundaciòn Exito.
Gobierno de Turquía.
Agencia De Cooperación De Turquia – Tika.
Fundaciòn 2811.
</t>
  </si>
  <si>
    <t>Bonos redimibles en paquete alimentario.Evidencias entrega de MaquinariaTransferencias de conocimiento.</t>
  </si>
  <si>
    <t>Mediante la  cooperación técnica y financiera, hemos gestionado con entidades nacionales e internacionales, recursos técnicos y financieros de cooperación con el fin de aportar al desarrollo Departamento y los Cundinamarqueses:1.CONVENIO ENTRE LA GOBERNACIÓN DE CUNDINAMARCA Y FUNDACIÓN ÉXITO a fin de establecer acciones entre el DEPARTAMENTO DE CUNDINAMARCA Y LA FUNDACIÓN ÉXITO, con el fin de brindar atención  a 1,500 familias; con  la entrega de un paquete alimentario. Valor $1.440.000.000.Otrosí N° 01 Adición N° 1 Al Convenio Marco De Asociación Celebrado Entre El Departamento De Cundinamarca Y Fundación Éxito. Se Adiciono El Convenio Por Valor De 420.000.000  2. CUNDINAMARCA Y LA PROVINCIA DE SICHUAN - CHINA Acuerdo  de hermanamiento  para el intercambio de experiencias exitosas entre las dos naciones, en temas de cooperación económica y el comercio, la agricultura, la tecnología, la elaboración de alimentos, la cultura, la educación, el deporte y el turismo.3 AVENTUREMOS; ALIANZA ENTRE FUNDACION SANTO DOMINGO - SAI -  UNIVERSIDAD DEL NORTE-  ALTA CONSEJERIA PARA NIÑEZ Y LA ADOLESCENCIA busca generar espacios para recuperación emocional de los niños, niñas, jóvenes y sus familias en medio de la crisis presentada por la Covid-19.  4. DISEÑANDO Y CONSTRUYENDO EL CAMBIO EN EL MUNICIPIO DE SOACHA - CUNDINAMARCA - TIKA Agencia de Cooperación Internacional Turca /programa de donación para la adquisición de maquinarias y equipos requeridos para dar continuidad al proceso de  reciclaje primario en el municipio de Soacha – Cundinamarca.5. MEMORANDO DE ENTENDIMIENTO ENTRE EL DEPARTAMENTO DE CUNDINAMARCA DE LA REPUBLICA DE COLOMBIA Y EL ESTADO LIBRE Y SOBERANO DE MÉXICO; El acuerdo tiene como objetivo formalizar el hermanamiento entre las partes para promover el acuerdo y el entendimiento entre éstas y las instituciones de sus respectivas áreas territoriales, intensificar esfuerzos comunes y promover el intercambio de experiencias y la ejecución de actividades conjuntas.Se gestionó con la Embajada de la República Popular de China, donación para el sector salud de 20,000 pares de guantes, 100,000 Tapabocas y 1,000 Batas de protección, trabajo en conjunto con la Secretaria de Salud.Se gestionaron 50 becas para docentes para desarrollar el programa Ruta de formación cambio climático y economía circular busca impactar  a 50 docentes de la Institución Educativa Parcelas. ($15.000.000)Se gestionó con la Embajada de la República Popular de China, donación para el sector salud de 5,000 Tapabocas, para uso de menores de edad, para la institución educativa oficial Manuel Elkin Patarroyo en el municipio de Girardot.La Oficina de Cooperación Internacional de la SAI, por solicitud del despacho del señor Gobernador, atendió la visita del embajador de Cuba,  el día 06 de mayo, con el fin de identificar temas en común de los sectores de culturales, deportivos y salud, que permitan el intercambio  de experiencias .La Oficina de Cooperación Internacional, gestionó la participación de invitados internacionales, en el marco del Foro Internacional Alianza Regional centro oriente andino por la acción climática de la secretaria de ambienteSe gestionó en articulación con la oficina coordinadora de pasaportes del ministerio de relaciones exteriores la expedición de pasaportes de 9 ciudadanos cundinamarqueses de municipios San Juan de Rioseco, Fusagasugá, Ubaté, Girardot. GENERACIÓN ALIANZA ESTRATEGICA GIFFM: Generación alianza con el Grupo Interagencial sobre Flujos Migratorios Mixtos - GIFMM  y sus socios estratégicos con el fin de compartir la oferta de servicios desde la cooperación internacional para articularla con la oferta institucional y de esta manera poder llegar de manera articulada a la población migrante en el territorio cundinamarqués.Se han realizado 12 transferencias de conocimiento:1. Santander- Agencia de Empelo Cundinamarca: Tema: Acompañamiento y orientación de los oferentes y potenciales empleadores para resolver inconvenientes en el proceso de empleo.2. Asociación de municipalidades de Arequipa República del Perú: Tema: Gestión de Cooperación Internacional en Cundinamarca.3. Federación de departamentos y ORUFOGAR: Tema: Experiencia exitosa de Expo Cundinamarca.4. Municipio de Sopó: Tema: Gestión de Cooperación.5. Consejo Regulador del Tequila: Tema: Experiencias Exitosas6. Funcionarios de la prefectura de Pichincha Ecuador: Tema: Proceso de creación y fortalecimiento Marca Cundinamarca.7. Funcionarios alcaldía municipal de Zipaquirá  y entidades descentralizadas: Tema: Gestión de Cooperación.8. País Vasco: Tema: Mujer rural.9. Paraguay: Tema: Posadas turísticas.10. Paraguay: Tema: Clúster de Alimentos.11. Edomex a Cundinamarca: Tema: Promoción y capacitación turística.12. Funcionarios Alcaldía de Tocaima: Tema: Documentación, tramites y tiempos para la salida del país de la delegación de la escuela de formación cultural Danza Acayma a México</t>
  </si>
  <si>
    <t>UNIDOS EN UNA MISMA DIRECCIÓN</t>
  </si>
  <si>
    <t>CUNDINAMARCA PIENSA PRODUCTIVA</t>
  </si>
  <si>
    <t>GR5:2-05-00-570</t>
  </si>
  <si>
    <t>Aumentar el puntaje de Cundinamarca en el índice Departamental de Competitividad.</t>
  </si>
  <si>
    <t>GR5:2-05-01-273</t>
  </si>
  <si>
    <t>273</t>
  </si>
  <si>
    <t>Implementar el sistema de planificación agropecuaria del departamento.</t>
  </si>
  <si>
    <t>Sistema de Planificación Agropecuario departamental implementado</t>
  </si>
  <si>
    <t>Georreferenciacion de 23.000 productos en herramienta Agrosig</t>
  </si>
  <si>
    <t>Se han visitado y georreferenciado 23.000 productores agropecuarios mediante el aplicativo Agrosig con identificación de uso de suelos, cultivo e inventario pecuario que ha servido para el fortalecer el sistema de planificación agropecuaria del departamento, esto e ha realizado mediante el acompañamiento técnico de las UMATAS. Así mismo se generó la prefactibilidad del estudio de suelos para el departamento que se ejecutará en la vigencia 2021 con el cual se pretende beneficiar a 2,217 productores agropecuarios cundinamarqueses.</t>
  </si>
  <si>
    <t>Sistema de Planificación Intervenido</t>
  </si>
  <si>
    <t>*Se han visitado y georreferenciado 50.500 productores agropecuarios mediante el aplicativo Agrosig con identificación de uso de suelos, cultivo e inventario pecuario que ha servido para el fortalecer el sistema de planificación agropecuaria del departamento, esto se ha realizado mediante el acompañamiento técnico de las UMATAS. 
*La evaluación agropecuaria se terminó de revisar y consolidar la información de los años 2019 y 2020 sin embargo la publicación de las estadísticas se realizará en la vigencia 2022.
*A través del convenio interadministrativo que se celebró con La Corporación Colombiana de Investigación Agropecuaria – AGROSAVIA, el cual se prorrogó hasta el primero de junio de la vigencia 2022 dado que por factores externos como: (1)  Mediante el Decreto 384 del 2 de noviembre  se declara situación de calamidad pública en el Departamento de Cundinamarca por efectos de las lluvias intensas que se están presentando y ha obstruido las actividades de muestreo  ya que los cultivos más afectados representan el 65% de los establecidos en el convenio. (2) De las 2.900 muestras de suelo del convenio solo se han podido realizar 1.740 debido a los problemas de lluvias (3)  dada la humedad del campo con que están llegando al laboratorio las muestras tomadas, implica un tiempo adicional en el secado de las mismas  y por lo tanto los días de procesamiento  se han visto afectados de acuerdo al cronograma de entregas y por lo tanto se generan retrasos en los planes de fertilización y mapeo digital, entro otros y por lo tanto  no se han podido desarrollar el total de actividades contempladas en el convenio. Teniendo en cuenta lo anterior el proceso en general de avance del proceso es del 50%, y en la vigencia 2022 se desarrollará las actividades faltantes. El total de estudio es de 2.900 muestras de suelo de 41 municipios cundinamarqueses, lo que permitirá toma de decisiones más asertivas en temas de análisis de fertilización y  disponibilidad de nutrientes logrando una disminución de pérdidas en fertilizantes para los cultivos en los diferentes sistemas productivos de la región. Dentro del proceso de estudio está la georreferenciación y mapeo digital de los beneficiarios. Con este proceso se beneficiaran 2.900 productores y la inversión realizada por parte del Departamento ha sido de $ 675.208.741 y una cofinanciación con AGROSAVIA por valor de $ 203.446.041.
*Se realizó convenio interadministrativo con el Instituto Geográfico Agustín Codazzi – IGAC para elaborar el mapa de cobertura de la tierra y uso de suelo a escala 1:25 000 en las provincias de Almeidas y Ubaté lo que permitirá conocer la distribución geográfica de los recursos naturales y su caracterización física y química  del suelo de estas 2 provincias brindando una planificación orientada al desarrollo territorial de la región, beneficiando a 17 municipios con una inversión por parte del Departamento de $ 211.791.259 y una cofinanciación por parte del IGAC de $ 90.767.682 para un total de $ 302.558.941.
El total de inversión ha sido de $ 887.000.000 y por gestión $ 294.213.723</t>
  </si>
  <si>
    <t>Cofinanciación: AGROSAVIA - IGAC</t>
  </si>
  <si>
    <t>*Frente a las evaluaciones agropecuarias ya se tienen las cotizaciones y se encuentra en el área jurídica en proceso de verificación. De igual manera se sigue actualizando la información de productores en el sistema Agrosiv a la fecha ya están caracterizados 55,000 productores.* Se estima realizar convenio con el IGAC una vez finalice ley de garantías. En este convenio se quiere realizar estudio de cobertura vegetal y uso de suelo a escala 1:25,000 de las provincias de Sabana Centro, Sabana Occidente, Guavio y Soacha. Ya se solicitó el respectivo CDP. Por el momento se solicitó documentación e información al IGAC para estructurar el convenio * Frente a la adquisición de los equipos de cómputo se obtuvo ya la aprobación del concepto de las TIC,  se elaboraron estudios previos y frente a las cotizaciones en el SECOP hicieron unas observaciones las cuales ya fueron contestadas técnicamente y se presentaron al área jurídica para continuar con el respectivo proceso; sin embargo frente a estas observaciones se hizo necesario solicitar nuevamente concepto a las TIC. * En el avance de Agrosavia que está en reserva: Se hizo una prorroga debido a la calamidad decretada por la emergencia invernal que atraviesa el departamento. Se acabaron de hacer todos los análisis de suelo y ya se han realizado el 50% de las capacitaciones  a los productores intervenidos y  se prevé terminarlas en el mes de julio</t>
  </si>
  <si>
    <t>GR5:2-05-01-274</t>
  </si>
  <si>
    <t>274</t>
  </si>
  <si>
    <t>Implementar un sistema de información para la competitividad.</t>
  </si>
  <si>
    <t>Sistema de información implementado</t>
  </si>
  <si>
    <t>GR5:2-05-01-275</t>
  </si>
  <si>
    <t>275</t>
  </si>
  <si>
    <t>Realizar 4 estudios o investigaciones que den cuenta de la realidad departamental en materia de competitividad</t>
  </si>
  <si>
    <t>Estudios realizado</t>
  </si>
  <si>
    <t xml:space="preserve">Estudio </t>
  </si>
  <si>
    <t>La Secretaría de Competitividad y Desarrollo Económico de la Gobernación de Cundinamarca y la Organización Iberoamericana de Seguridad Social, firmaron un convenio de cooperación a fin de realizar estudios que permitan identificar la realidad de la competitividad de las Mipymes del departamento de Cundinamarca y su fortalecimiento frente a la formalización laboral, el Trabajo a distancia y la cultura de la seguridad social. En este sentido, se han adelantado aproximadamente 40 talleres, eventos, reuniones y capacitaciones con empresarios, funcionarios públicos, emprendedores, asociaciones y ciudadanía en general a fin de fortalecer conocimientos y levantar un diagnostico de los componentes descritos en el Departamento.</t>
  </si>
  <si>
    <t>ORGANIZACIÓN IBEROAMERICANA DE SEGURIDAD SOCIAL-CENTRO REGIONAL DE LA OISS PARA COLOMBIA   EL AREA ANDINA.</t>
  </si>
  <si>
    <t>La Secretaría de Competitividad y Desarrollo Económico de la Gobernación de Cundinamarca y la Organización Iberoamericana de Seguridad Social, firmaron un convenio de cooperación a fin de realizar estudios que permitan identificar la realidad de la competitividad de las Mipymes del departamento de Cundinamarca y su fortalecimiento frente a la formalización laboral</t>
  </si>
  <si>
    <t>ACUERDOS EFECTIVOS</t>
  </si>
  <si>
    <t>GR5:2-05-00-571</t>
  </si>
  <si>
    <t>Mantener actualizado el índice de desempeño provincial de competitividad en Cundinamarca.</t>
  </si>
  <si>
    <t>GR5:2-05-02-277</t>
  </si>
  <si>
    <t>277</t>
  </si>
  <si>
    <t>Formular la Política Pública de Movilidad en Cundinamarca.</t>
  </si>
  <si>
    <t>Política Pública formulada</t>
  </si>
  <si>
    <t xml:space="preserve"> Aprobación de  la Justificación en la  primera fase de la política pública de movilidad el día 24 de septiembre del 2020 aprobada por el CODEPS (Consejo departamental de política social de Cundinamarca) a través del Director de estudios económicos y políticas publicas de la secretaria de planeación.</t>
  </si>
  <si>
    <t>Se realizo y aprobó la Justificación en la  primera fase de la política pública de movilidad el día 24 de septiembre del 2020 aprobada por el CODEPS (Consejo departamental de política social de Cundinamarca) a través del Director de estudios económicos y políticas publicas de la secretaria de planeación. La elaboración de la justificación de la Política Pública de Movilidad. Transporte Público Masivo, Férreo, Fluvial, Aéreo, No Motorizado.Análisis de las Instancias de Participación y Instancias Institucionales. Se adelantó el Plan de Acción para la Formulación.Inclusión Social sectores Discapacidad, Genero, Adulto Mayor, Infancia y Adolescencia, Grupos Étnicos, junto con las categorías Accesibilidad, Seguridad, Señalización, Infraestructura.</t>
  </si>
  <si>
    <t xml:space="preserve">META 277
  en proceso precontractual
AVANCE MES DE JULIO Se realiza convocatoria pública fue publicada desde el veintinueve (29) de junio de 2021, hasta primero (01) de julio de 2021 en el portal único de contratación www.colombiacompra.gov.co  SECOP II; término dentro del cual se recibieron observaciones por los proponentes
El día 1 de julio de 2021, se efectuó el cierre del proceso encontrando que se presentaron cuatro proponentes
Una vez la secretaria realizó la evaluación jurídica, técnica y financiera, el comité evaluador recomendó al secretario de Transporte y Movilidad de Cundinamarca, declarar desierto el proceso ya que al no existir ningún proponente que cumpla con las condiciones establecidas en el pliego de condiciones se enmarcan las causales contempladas en el numeral 4to de la Invitación Nº STM-CMC-002-2021.
Avance mes de agosto 
•	Reunión virtual con la Secretaría de Planeación para la revisión de los avances en la formulación de la política pública de movilidad del Departamento. (Agosto 10 de 2021). 
•	Reunión presencial el 19 de agosto del 2021 con Secretaría de Planeación, el Consultor encargado de la fase de diagnóstico y el equipo de trabajo de la Oficina de Proyectos Especiales de la Secretaría de Transporte y Movilidad.
Durante la reunión se socializaron las fases para la construcción de la política pública por parte de la Secretaria de planeación y los instrumentos para la formalización de los actores en la política.
Se acordaron acciones para la articulación entre la Secretaría de Planeación, la Secretaría de Movilidad y la consultoría en relación a la revisión y aporte de información e insumo para la construcción del diagnóstico.
•	Reunión presencial el 19 de agosto del 2021 con el Consultor encargado de la fase de diagnóstico y el equipo de trabajo de la Oficina de Proyectos Especiales de la Secretaría de Transporte y Movilidad.
Durante este encuentro se llevó a cabo la planeación de las mesas de trabajo para la vinculación de los actores que participarán en las diferentes etapas de la política pública y se acordó sobre las estrategias para articulación del trabajo.
Específicamente, se planeó el desarrollo de cinco (5) mesas de trabajo con actores:
Mesa 1:
Secretarías e instancias departamentales
Corporaciones
Mesa 2:
Autoridades municipales
Oficinas de transporte
Sedes operativas
Mesa 3:
Transportadores (empresas, gremios y asociaciones)
Concesiones e interventorías.
Mesa 4
Gobierno Nacional (entidades)
Externos (expertos y universidades)
Mesa 5
Ciudadanía (JACs, colectivos, gremios, veedurías, otros)
•	Reunión presencial el 24 de agosto del 2021 con representantes de las diferentes dependencias de la Secretaría de Transporte y Movilidad,  el Consultor encargado de la fase de diagnóstico y el equipo de trabajo de la Oficina de Proyectos Especiales. 
En esta reunión se revisaron los posibles enfoques que orientaran la política pública de movilidad del Departamento y se socializaron los requerimientos asociados a la consolidación de la fase de diagnóstico de este instrumento.
Se expusieron los diferentes conceptos y dimensiones a incluirse en el diagnóstico. La política pública de movilidad de Cundinamarca deberá incluir temas asociados a:
o	Desarrollo competitivo de los municipios
o	Conectividad a los centros urbanos
o	Descongestión vehicular
o	Seguridad vial
o	Infraestructura vial
o	Protección a los actores viales
o	Cuidado del medio ambiente.
Avance Mes de Septiembre 2021
Acto administrativo de instancia institucional:  Fue adjudicado mediante un proceso de selección de mínima cuantía (STM –CMC-003-2021) al consultor Soluciones comerciales y empresariales Zipar S.A.S.
PLAN DE TRABAJO
•	Esta etapa inicio el 25 de agosto del 2021y finaliza el 30 de octubre del 2021
Investigación sobre la movilidad de Cundinamarca antecedentes normatividad aplicable vigente estrategias, ejes temáticos, recolección de información.
•	Etapa Del 1 de noviembre del 2021 hasta el 5 de noviembre del 2021 
Entrega del primer producto de análisis de la etapa investigativa, un primer avance en la consecución del diagnóstico para la elaboración de la política publica de movilidad para el departamento de Cundinamarca.
•	Etapa del 6 de noviembre del 2021 al 3 de diciembre del 2021 
Se efectuará la construcción del documento diagnóstico para la elaboración de la política publica de movilidad para el departamento de Cundinamarca.
•	Etapa del 6 de diciembre del 2021 al 10 de diciembre del 2021
Entrega y socialización del producto o documento reflejo del estudio diagnóstico para la elaboración de la política publica de movilidad para el departamento de Cundinamarca 
•	Etapa del 11 de diciembre del 2021 hasta el 17 de diciembre
Adecuación, corrección y aplicación de las peticiones que se pudieran presentar al documento diagnostico socializado
•	Etapa del 19 de diciembre del 2021 hasta el 23 diciembre
Entrega final del documento diagnóstico para la elaboración de la política publica de movilidad para el departamento de Cundinamarca.
Avances Octubre de 2021
1.	De acuerdo a la solicitud de información enviada por el Consultor encargado de realizar la fase de diagnóstico de la Política Pública de Movilidad del Departamento se llevaron a cabo las siguientes acciones:
•	Recopilación de información e insumos de las diferentes áreas de la Secretaría de Transporte y Movilidad de Cundinamarca, específicamente del Centro de Estudios e Investigaciones en Seguridad vial – CEIS y de la Oficina de Política Sectorial de esta Secretaría.
•	Revisión y organización de la información recolectada de conformidad a lo solicitado en cada uno de los puntos remitidos.
•	Proyección y envío del oficio de respuesta el 08 de octubre de 2021 con la descripción de cada uno de los puntos requeridos. Se adjuntaron los respectivos documentos e insumos.
2.	Diligenciamiento de matriz con el plan de mejoramiento correspondiente a los meses de abril, mayo y junio de 2021 con la descripción de los avances entorno a los siguientes compromisos:
•	Elaboración de la justificación de la política pública de movilidad.
•	Coordinación para el desarrollo de la formulación de la política pública de movilidad.
En esta matriz se indicó que durante el trimestre se consolidó la información respectiva en cuanto a la identificación de la problemática y el mapa de actores que participarán en el proceso de formulación y ejecución de la política pública de movilidad, así mismo que se realizaron actividades relacionadas con la gestión para la contratación del consultor encargado de realizar el diagnóstico de la Política Pública. 
Como evidencia de los avances se adjuntaron las siguientes evidencias:
-	Formato E-DEAG-FR-062 diligenciado - Justificación  de la política pública de movilidad del Departamento.
-	Presentación de la justificación de la Política Pública de Movilidad.
3.	Diligenciamiento de la matriz Ficha de seguimiento presupuestal donde se incluye información relacionada con los avances del proyecto de formulación de la política pública de movilidad del Departamento.
Este documento fue remitido el 29 de octubre de 2021 e incluyó las siguientes acciones realizadas para el cumplimiento de la meta 277:
-	Se formularon y publicaron los estudios previos para la contratación de la consultoría encargada de la realización de la fase diagnostica para la construcción de la política pública de movilidad de Cundinamarca, en sus componentes de agenda pública, activación de actores y diagnostico estadístico.
-	Se adjudicó mediante acto administrativo el contrato de consultoría para la elaboración del diagnóstico  de la política pública de movilidad de Cundinamarca a la firma Soluciones comerciales y empresariales Zipar S.A.S.
-	Se llevó a cabo el respectivo seguimiento al desarrollo de las actividades de la consultoría apoyando la definición de los enfoques y la organización de los actores que participarán en el proceso de formulación de la política pública de movilidad.
-	Se revisó en conjunto con la Secretaría de Planeación del Departamento los diferentes requisitos y herramientas que se requieren para avanzar en la formulación de las diferentes etapas de la política pública de movilidad.
4.	Entre el 01 y el 05 de noviembre de 2021 y de acuerdo con el plan de trabajo establecido, el consultor realizará la entrega del primer producto de análisis de la etapa investigativa. Esta entrega se constituye como un primer avance para la consolidación del diagnóstico en el marco de la formulación de la política pública de movilidad del Departamento. A partir de dicha entrega se continuará con el seguimiento al proceso de formulación de la política pública de movilidad.
Avance mes de diciembre 2021
•	Inicia con la creación y aprobación de la justificación CODEPS: Septiembre de 2020.
•	Visto bueno Secretaría de Planeación Departamental: 23 de septiembre de 2020.
•	La Secretaría de Planeación conceptuó  la necesidad de que el departamento de Cundinamarca formule la política pública de movilidad la cual buscará ser motor de integración y competitividad de la región; con la validación del Consejo Departamental de Política  Social – CODEPS.
•	La Secretaría de Transporte y Movilidad de Cundinamarca elaboró los estudios previos para la contratación de una consultoría para la realización de la fase diagnóstica de la construcción de la política pública de movilidad de Cundinamarca, en sus componentes de agenda pública, activación de actores y diagnóstico estadístico.
•	Se firma acta de inicio con el Consultor seleccionado el día 25 de agosto de 2021. Contrato N° STM – CMC – 263 – 2021.
•	La Secretaría de Transporte y Movilidad es la entidad encargada de liderar y coordinar junto con otros actores la  formulación de esta política pública.
Derivado de lo anterior, se convocará al desarrollo de mesas de trabajo para la integración de los actores en el proceso de diagnóstico de la política pública que permita la identificación de las necesidades, problemáticas y potencialidades en materia de movilidad en las (15) provincias del Departamento.
</t>
  </si>
  <si>
    <t>•Se realizaron los ajustes finales al documento del Decreto de la Instancia Institucional de la Política Publica de Movilidad de acuerdo a las observaciones dadas desde la Secretaría de Planeación y se procedió a su validación respectiva•Se proyectó un primer borrador de la propuesta de indicadores para cada una de las líneas temáticas de la política pública de movilidad como insumo para la construcción de matriz de diagnóstico de la política a partir del levantamiento de información secundaria. Para esto, se llevó a cabo reunión virtual con el equipo de trabajo de la Oficina de Proyectos Especiales •Se llevó a cabo reunión presencial el 04 de abril de 2022 con el área de Infraestructura de Datos Espaciales y Estadísticos de la Secretaría de Planeación de Cundinamarca, contando con la asistencia del representante de la Consultoría y el equipo de trabajo de la Oficina de Proyectos Especiales con el fin de articular el intercambio de datos e información para la consolidación de los indicadores propuestos en el marco del diagnóstico de la política pública de movilidad.•Se avanzó en la articulación con los diferentes sectores (discapacidad, niñez, medio ambiente, acción comunal, persona mayor, jóvenes, desarrollo rural, entre otros) a nivel departamental para definir los representantes que harán parte del Consejo de participación de actores de la política pública de movilidad.•El día 11 de abril de 2022 se consolidó la versión final del documento con el borrador del decreto para la formalización de la instancia institucional de la política pública de movilidad “Comité Institucional e Intersectorial de la política pública de movilidad de Cundinamarca” con el fin continuar la gestión para su revisión y aprobación respectiva. Lo anterior como resultado del trabajo desarrollado por el Equipo de la Oficina de Proyectos Especiales de la Secretaría de Transporte y Movilidad con el acompañamiento y asesoría de la Secretaría de Planeación de Cundinamarca.•El día 20 de abril de 2022 se participó en la sesión de la Mesa Departamental de participación de niños, niñas y adolescentes organizada por la Secretaría de Desarrollo e Inclusión Social de Cundinamarca donde se llevó a cabo la socialización de los avances en la construcción de la política pública de movilidad y se eligió el respectivo representante de este sector ante el Consejo de participación de actores de la política pública de movilidad.•Se gestionó ante la Secretaría Jurídica de Cundinamarca la revisión, aprobación y firma del documento que contiene el decreto que formaliza la creación y funcionamiento de la Instancia Institucional de la Política Pública de Movilidad del Departamento. •Se consolidó la totalidad de los ajustes sugeridos en el documento Decreto de la Instancia de participación de la Política Pública de Movilidad de acuerdo a las observaciones recibidas, quedando listo para su envío a la Secretaría Jurídica departamental para su respectiva firma.El día 9 de Junio  se llevó a cabo reunión de manera presencial con Juan Ricardo Mozo - Director de datos y estadísticas de la Oficina de Planeación, con el fin de recibir lineamientos que permitan avanzar en la construcción de la matriz de indicadores, insumo base para avanzar a la agenda pública y participación de actores de la Política Publica de Movilidad. Principalmente se destacan los siguientes lineamientos:✓ Tener en cuenta la georreferenciación y el estado de las vías departamentales y municipales.✓ Consultar posibles datos que recopila la Policía Nacional de Tránsito y la ANSV en materia de movilidad.✓ Contemplar que municipios cuentan con un Plan Maestro de movilidad o plan de Seguridad vial.✓ En cuanto a indicadores relacionados con el medio ambiente consultar a la CAR o CORPOGUAVIO.</t>
  </si>
  <si>
    <t>La Secretaría de Transporte y Movilidad de Cundinamarca lidera el proceso de formulación de la Política Pública de Movilidad del Departamento cuyo propósito se ha enfocado en brindar soluciones a mediano y largo plazo a las problemáticas y necesidades actuales y futuras del territorio en materia de transporte y movilidad. Por esto, busca incorporar los lineamientos y orientaciones que faciliten la elaboración de estrategias y soluciones sostenibles a los diferentes retos de movilidad y seguridad vial.En razón a lo anterior, desde esta Secretaría se viene desarrollando un trabajo articulado que permitan generar avances significativos en el desarrollo de las diferentes fases del proceso el cual permita contar con una política pública de movilidad que responda eficazmente a los objetivos trazados en el marco de nuestro Plan de Desarrollo Departamental (2020 - 2024) “Cundinamarca, Región que progresa</t>
  </si>
  <si>
    <t>1121</t>
  </si>
  <si>
    <t>SECRETARIA DEL  AMBIENTE</t>
  </si>
  <si>
    <t>MÁS SOSTENIBILIDAD</t>
  </si>
  <si>
    <t>SEGURIDAD HÍDRICA Y RECURSOS NATURALES PARA LA VIDA</t>
  </si>
  <si>
    <t>CUNDINAMARCA AL NATURAL</t>
  </si>
  <si>
    <t>GR5:3-01-00-572</t>
  </si>
  <si>
    <t>Aumentar el número de hectáreas conservadas en ecosistemas de importancia hídrica del departamento.</t>
  </si>
  <si>
    <t>GR5:3-01-01-278</t>
  </si>
  <si>
    <t>278</t>
  </si>
  <si>
    <t>Reforestar 150 hectáreas de áreas degradadas en los municipios de la Cuenca del Rio Bogotá.</t>
  </si>
  <si>
    <t>Hectáreas reforestadas</t>
  </si>
  <si>
    <t>51 Ha reforestadas</t>
  </si>
  <si>
    <t>Se realizó la reforestación de 1 hectareas en 5 municipios pertenecientes a la cuenca del río Bogotá (Facatativá, Tausa, Sesquilé, Guatavitá y San Antonio del Tequendama)</t>
  </si>
  <si>
    <t>A través del convenio SA-CDCVI-093-2020 suscrito con CAR se realizó la reforestación de 54.48 hectáreas en los municipios de Facatativá (15Ha), Tausa (13Ha), Sesquilé (11.48Ha), Guatavita (5Ha) y San Antonio del Tequendama (10Ha) de la cuenca del río Bogotá.</t>
  </si>
  <si>
    <t>La fundación Yarumo inicia plateo-ahoyado en el municipio de Sesquilé donde se plantaron 3.48 Ha. Adicionalmente se realiza visita en los municipios de Cogua y el Rosal para la identificación del área disponible para siembra.</t>
  </si>
  <si>
    <t>GR5:3-01-00-573</t>
  </si>
  <si>
    <t>Aumentar el puntaje del pilar "Sostenibilidad ambiental" del índice Departamental de Competitividad.</t>
  </si>
  <si>
    <t>GR5:3-01-01-279</t>
  </si>
  <si>
    <t>279</t>
  </si>
  <si>
    <t>Implementar 6 viveros forestales de carácter regional.</t>
  </si>
  <si>
    <t>Viveros implementados</t>
  </si>
  <si>
    <t>2 víveros implementados</t>
  </si>
  <si>
    <t xml:space="preserve">Se realizó la implementación de los viveros de Nocaima y Caparrapí para propagar 75.000 árboles. </t>
  </si>
  <si>
    <t>Se implementaron 6 viveros forestales en los municipios de Nocaima, Caparrapí, Sutatausa, Villapinzón, Sibaté y La Peña</t>
  </si>
  <si>
    <t>Mediante el convenio 2638 del 2020 suscrito con CAR, se implementaron los viveros en los municipios Sutatausa, Villapinzon, Sibaté, La Peña; A través de la entrega de materiales para su respectiva construcción.</t>
  </si>
  <si>
    <t>GR5:3-01-00-574</t>
  </si>
  <si>
    <t>Disminuir el numero de brotes generados por factores de riesgo ambiental (EDA, IRAG, Intoxicaciones por sustancias químicas y ETA).</t>
  </si>
  <si>
    <t>GR5:3-01-01-280</t>
  </si>
  <si>
    <t>280</t>
  </si>
  <si>
    <t>Implementar 2 proyectos de recuperación de ecosistemas lagunares en el departamento.</t>
  </si>
  <si>
    <t>Proyectos implementados</t>
  </si>
  <si>
    <t>2 lagunas recuperadas</t>
  </si>
  <si>
    <t>Se logró la limpieza de 35853 m2 de espejo de agua del humedal CACAHUAL La Vega y 5000 m2 del espejo de agua de la LAGUNA UBAQUE</t>
  </si>
  <si>
    <t>En proceso Concurso de Méritos para la celebración del contrato derivado, con el objeto de IMPLEMENTAR LAS ACCIONES ESTRATÉGICAS CONTENIDAS EN EL PLAN DE MANEJO AMBIENTAL PARTICIPATIVO DEL COMPLEJO DE HUMEDALES LAGUNA VERDE, EN EL MUNICIPIO DE UBALÁ  CUNDINAMARCA.</t>
  </si>
  <si>
    <t>Demoras en los procesos precontractuales</t>
  </si>
  <si>
    <t>GR5:3-01-00-575</t>
  </si>
  <si>
    <t>Incrementar la población con tratamiento de aguas residuales urbanas domésticas.</t>
  </si>
  <si>
    <t>GR5:3-01-01-281</t>
  </si>
  <si>
    <t>281</t>
  </si>
  <si>
    <t>Implementar 4 estrategias de conservación en corredores ambientales.</t>
  </si>
  <si>
    <t>Estrategias implementadas</t>
  </si>
  <si>
    <t>1 estrategia implementada</t>
  </si>
  <si>
    <t>Se logró la implementación de una estrategia con la entrega de 80 Toneladas de alimento entregadas beneficiando a 2.646 animales en los zoologicos de Piscilago (Nilo), Wakata, (Tocancipá), Santa Cruz (San Antonio Tequendama) y  Reserva (Cota)</t>
  </si>
  <si>
    <t>Convenio 0978 CAR- DPTO $728.371.525 
80 Toneladas de alimento entregadas y 2.646 animales beneficiados. Piscilago (Nilo): 1.183 animales, Wakata, (Tocancipá): 721 animales, Santa Cruz (San Antonio Tequendama): 592 animales, Reserva (Cota): 150 animales</t>
  </si>
  <si>
    <t>Se adelantan 2 estrategias, la primera de conservación de los corredores ambientales del Oso Andino, a espera de la culminación del proceso de licitación y la segunda estrategia del servicio ecosistémico de polinización y protección y conservación de polinizadores en un corredor ambiental localizado en el Páramo de Guerrero.</t>
  </si>
  <si>
    <t>GR5:3-01-00-576</t>
  </si>
  <si>
    <t>Reducir para 600.000 habitantes el riesgo de desabastecimiento de agua para consumo.</t>
  </si>
  <si>
    <t>GR5:3-01-01-282</t>
  </si>
  <si>
    <t>282</t>
  </si>
  <si>
    <t>Conservar 10.000 hectáreas localizadas en áreas de importancia hídrica.</t>
  </si>
  <si>
    <t>Hectáreas conservadas</t>
  </si>
  <si>
    <t>Con relación al avance del proyecto de restauración ecologica en predios del Depertamento, con el apoyo del contratista de OPS 041 de 2020 - José Vanegas se realizaron las siguientes actividades: * Reconocimiento de los predios en los que se realizará el proyecto piloto en los Municipios de Gutierrez ( La preciosa), Zipaquirá (Santa Barbara) y Villapinzón ( La Rinconada I) y definición de la localización de los apiarios dentro de cada uno de estos predios. *En el mes de octubre se desarrollaron mesas técnicas con los funciarios de las Alcaldias Municipales, con el fin de establecer la cantidad de colmenas a suministrar por parte de la Gobernación y el aporte que realizará el Municipio.* Se establecieron las espeficiaciones técnicas de los elementos, insumos y equipos de manejo requeridos para esta actividad. Estableciendo que a cada uno de los Municipios piloto se les entregaran: 40 colmenas con excluidos y alimentador externo, 30 de ellas con material biologico, 5 portanucleos y como parte de equipo de manejo se entregaran 10 overoles con careta, 10 guantes, 5 ahumadores, 5 palancas y 5 cepillos. por tanro se avanza en el proceso precontracual que tendra por objeto " ADQUISICIÓN E INSTALACIÓN DE ELEMENTOS DE PRODUCCIÓN, PROTECCIÓN Y MANEJO PARA IMPLEMENTAR LA ACTIVIDAD APICOLA COMO ESTRATEGIA DE RESTAURACIÓN DE PREDIOS PARA LA CONSERVACIÓN DEL RECURSO HIDRICO Y FOMENTO  DE LA PRODUCCIÓN SOSTENIBLE EN EL DEPARTAMENTO DE CUNDINAMARCA", el cual fue enviado a la unidad de contratación para su respectiva revisión.* Se gestiona con el SENA la gestión del conocimiento y certificación de las personas que participaran en el proyecto, solicitando la apertura del curso denominada "Buenas Parcticas apicolas en manejo de colmenas", los cursos inicaron en el mes de octubre y tendran una duracuón de 40 horas.</t>
  </si>
  <si>
    <t>A través del Programa de Pago por Servicios Ambientales se firmaron acuerdos para la conservación de 1540.75 HA y a través del convenio 092 con CAR y MAS BOSQUES la conservación de 1828.06 Ha</t>
  </si>
  <si>
    <t>1037 hectáreas conservadas en relación a Apiarios con fines de conservación y restauración con acuerdos de conservación (Villapinzón, Gutiérrez, Zipaquirá, Viota, Silvania, Nilo, Chaguaní). A través de los convenios de recuperación de las Lagunas Cacahual del municipio de La Vega y Laguna Ubaque se logró la conservación de 48,05 hectáreas. Así mismo, se realizó la adquisición de 5 predios en los municipios de Gachalá y Guasca, con los cuales se logró la conservación de 123.20 Hectáreas. Además, con relación al avance de contratos 1. FONDECUN: 636 visitas, 490 informes avalados, 134 en revisión y 12 en corrección. Avance 90%
2. EIC: Elaboración conceptos de viabilidad jurídica (2,5%), estudio de títulos (5%) y levantamientos tipográficos (10%). Total, avance 17,5%
Mediante convenio con la CAR No  2638 de 2020, que tiene por objeto : EJECUTAR ACTIVIDADES DE RESTAURACIÓN, MANTENIMIENTO Y CERCADO EN PREDIOS DE INTERÉS HÍDRICO E IMPLEMENTACIÓN DE VIVEROS FORESTALES A TODO COSTO EN LOS MUNICIPIOS DEL DEPARTAMENTO DE CUNDINAMARCA DE ACUERDO CON LO ESTABLECIDO EN EL CONVENIO INTERADMINISTRATIVO 2638 DE 2020, SUSCRITO ENTRE LA CORPORACIÓN AUTÓNOMA REGIONAL DE CUNDINAMARCA - CAR Y EL DEPARTAMENTO DE CUNDINAMARCA – SECRETARÍA DEL AMBIENTE, se realiza la proteccion de 5,5 hectareas, mediante la instalación de 2.200 metros lineales de cerca en los municipios de Facatativa (5), Guatavita (0,125)  y Silvania (0,375)
A través del Programa de Pago por Servicios Ambientales se firmaron acuerdos para la conservación de 1540.75 HA y a través del convenio 092 con CAR y MAS BOSQUES la conservación de 1828.06 Ha</t>
  </si>
  <si>
    <t>La medición de la restauración se puede realizar luego de un año, sin embargo los cambios en los ecosistemas se pueden observar desde los 6 meses de instalados los apiarios.</t>
  </si>
  <si>
    <t>Durante el cuatrienio se han conservado 4582.50 hectáreas localizadas en áreas de importancia hídrica</t>
  </si>
  <si>
    <t>La Fundación Yarumo dio inició ahoyado-trazado y transporte mayor de 12.000 árboles en el predio la Predio La Preciosa del municipio de Gutiérrez avanzado en un 2% esta actividad la cual se espera entregar a la supervisión en el mes de julio.En elaboración de 41 planes de adecuación para la firma de varios acuerdos (Chocontá, Venecia, La Palma, Subachoque, Zipaquirá, Tausa, Cogua, Tabio,  Guatavita, La calera, El Peñon, Sesquilé, Facatativá, El Colegio, San Juan de Rioseco, San Bernardo, Chocontá, Guaduas, Arbeláez, Silvania, Pulí, Fusagasugá, Viotá, Tena, Nimaima, El Rosal, Villapinzón) y caracterización en los municipios de Yacopí, Tenjo, Villapinzón, Guasca.</t>
  </si>
  <si>
    <t>Aumentar  el número de  hectáreas conservadas en ecosistemas  de importancia hídrica del departamento.</t>
  </si>
  <si>
    <t>GR5:3-01-01-283</t>
  </si>
  <si>
    <t>283</t>
  </si>
  <si>
    <t>Sembrar 1.000.000 de árboles.</t>
  </si>
  <si>
    <t>Arboles Sembrados</t>
  </si>
  <si>
    <t>Se produjeron y entregaron 40.000 árboles en los viveros de Nocaima y Caparrapí a través del convenio SA-CDCASO-010- de 2019, beneficiando los municipios de Bituima, Granada, La Mesa, La peña, La Vega, Nimaima, Pulí, Quebradanegra, Quipile, San Bernardo,Útica, Vergara, Nociama, San Francisco, Caparrapí, Chaguaní, Girardot, Yacopí y al IDACO.  Se adelantaron procesos precontractuales para apoyar con materiales y suminsitros a los viveros de Nociama y Caparrapí con recursos del año 2020, los cuales no alcanzaron a ser aprobados en la Unidad de Contratos.</t>
  </si>
  <si>
    <t>9.192 arboles sembrados PROYECTO DE REFORESTACION MJUNICIPIO DE ALBAN - CONSORCIO RELLENO SANITARIO NUEVO MONDOÑEDO, 81.600 árboles embrados (51 hectareas reforestadas) CONVENIO 093-2020 CAR, 32 hospitales reporte de compensación de 12.707 árboles y 288.695 árboles sembrados en 34 municipios</t>
  </si>
  <si>
    <t>Se ha reportado la siembra de 287.024 árboles de diferentes especies (Chicalá, Chachafruto, Cambulo, Urapán, Aliso, Hierba conejo, Sauco, Mortiño, Laurel, Arrayán, Borrachero, Arboloco, Igua, Oyuelo, Roble, Sauco, Cero, Madre de Agua, Nogal, Acacia, Ceiba, Siete cueros, Nacedero, Duraznillo, Holly, Chicalá, Palma, Alisó, Coronó, Espino, Mano de oso, Jazmín, Tibará, Amargoso, Guayacán, Chilco, Matarratón, Tilo, Gaque, Salvio, Espino, Borrachero, Tulipán africano, Uva camarona, Coro, Corono, Tibar, Encenillo, Tinto, Trompeto, Tibar, Chuque, Tinto, Inga   y laurel) en los municipios de Sibaté, Zipacón, Nariño, Quetame, Nilo, Guasca, Cota, Anolaima, Agua De Dios, Albán, Apulo, Arbeláez, Beltrán, Bojaca, Cabrera, Cachipay, Cajicá, Cáqueza, Carmen De Carupa, Chía, Chipaque, Choachi, Chocontá, Cogua, Cucunubá El Colegio, El Rosal, El Peñón, Facatativá, Fúquene, Fosca, Funza, Fusagasugá, Gachancipá, Gacheta, Gama, Gachala, Girardot, Guachetá, Guaduas, Guayabal de Síquima, Guayabetal, Gutiérrez, Guatavita, Jerusalén, Junín,  La Calera, La Palma, Lenguazaque, Macheta, Madrid, Medina, Mosquera, Nemocón, Nilo, Pacho, Paime, Paratebueno, Pasca, Puerto Salgar, Ricaurte, San Antonio, San Bernardo, San Cayetano, San Juan Ríoseco, Sesquilé, Sibate, Silvania, Simijaca, Soacha, Sopo, Subachoque, Suesca, Supata, Susa, Sutatausa,  Tabio, Tausa, Tena, Tenjo, Tibacuy, Tibirita, Tocaima, Tocancipá, Topaipi, Ubaté, Une, Venecia, Viani, Villapinzón, Villeta, Viota, Villeta, Villapinzón, Villagómez, Sasaima, Cachipay, Silvania, Soacha, Pandi, Guataquí, Ubalá, Fusagasugá, así mismo se han vinculado diferentes entidades durante las actividades de siembra como CAR Universidad de Cundinamarca, Ejercito Nacional y Policía Nacional.
9.192 arboles sembrados PROYECTO DE REFORESTACION MJUNICIPIO DE ALBAN - CONSORCIO RELLENO SANITARIO NUEVO MONDOÑEDO, 81.600 árboles embrados (51 hectareas reforestadas) CONVENIO 093-2020 CAR, 32 hospitales reporte de compensación de 12.707 árboles y 288.695 árboles sembrados en 34 municipios</t>
  </si>
  <si>
    <t>Debido a los problemas de ordén público presentados durante las movilizaciones de Paro Nacional se tuvieron que postergar visitas, por problemas en el desplazamiento</t>
  </si>
  <si>
    <t>3200 arboles sembrados</t>
  </si>
  <si>
    <t>* Sibaté: 1000 árboles* San Antonio del Tequendama: 250 árboles* Sutatausa: 350 árboles* Sibaté: 1000 árboles*San Antonio del Tequendama: 600 arboles, Especies: Chicalá, Acacia, Iguá, ocobo; sembrados en la Vereda Nápoles, Protección ronda Quebrada Zunia. Asistió Ejército Nacional PM 15, Enel Emgesa, 60 funcionarios Gobernación, Secretaria Competividad y Medio Ambiente San Antonio, DEESAT</t>
  </si>
  <si>
    <t>GR5:3-01-00-578</t>
  </si>
  <si>
    <t>Eliminar la incidencia de mortalidad por rabia por especies silvestres en el departamento.</t>
  </si>
  <si>
    <t>GR5:3-01-01-284</t>
  </si>
  <si>
    <t>284</t>
  </si>
  <si>
    <t>Implementar 6 proyectos encaminados al buen uso y manejo de los recursos naturales en cuencas prioritarias del departamento.</t>
  </si>
  <si>
    <t>5 PUEAA formulados</t>
  </si>
  <si>
    <t>Para la vigencia 2021 se formularon dos: Asociación de usuarios vereda el Tigre municipio de Vergara ASUAT (se radico en l CAR el PUEAA formulado el 16/06/2021) y Asociación ASCUABAÑA Zipacón (Se radico el 06/07/2021 a la CAR formulación PUEAA). Se realizó radicación ante la CAR de los PUEAA de Silvania, vereda Santa Isabel, Guaduas  vereda Lajitas, Sasaima Acualimonal</t>
  </si>
  <si>
    <t>Se ha logrado la formulación de diferentes PUEAA contribuyendo al proyecto del buen uso de los recursos naturales, beneficiando a los municipios de Pandi, Bituima, Vianí, Apulo, San Francisco, Vergara, Zipacón, Guaduas, Tausa, La Calera y Ricaurte.</t>
  </si>
  <si>
    <t>Actualmente se avanza con la implementación de proyectos encaminados al buen uso y manejo de los recursos naturales</t>
  </si>
  <si>
    <t>GR5:3-01-01-285</t>
  </si>
  <si>
    <t>285</t>
  </si>
  <si>
    <t>Intervenir 42 distritos de riego legalmente constituidos en el departamento.</t>
  </si>
  <si>
    <t>Distritos de riego intervenidos</t>
  </si>
  <si>
    <t>Tuberías y accesorios para rehabilitación distritos de riego</t>
  </si>
  <si>
    <t>Se recepcionaron todas las solicitudes y necesidades de los distrito de riego. Se preseleccionaron los distritos de riego  a beneficiar de acuerdo a la necesidad para comenzar el proceso precontractual para la adquisición y entrega de elementos requeridos por ellos técnicamente.Se seleccionó a la empresa TDEPE SAS, como único proponente para lote 2 (suministro de tubería y accesorios para distritos de riego), teniendo en cuenta que no hubo subasta, el monto de descuento aplicado al valor inicial fue del 2%, lo cual permitió una reinversión del capital, pudiendo así beneficiar un distrito de riego adicional, pasando de 16 distritos a 17 incluyendo la asociación ADIRSI del municipio de Suesca, para lo anterior, se suscribió el contrato SADR-CT-009-2020 por un monto de $249.999.802.</t>
  </si>
  <si>
    <t>Distritos de Riego Rehabilitados por suministros</t>
  </si>
  <si>
    <t>Se hizo la entrega a 11 distritos de riego nuevos en los municipios de Cachipay (2 Asociaciones), Ubaque (2 Asociaciones), Fómeque (2 Asociaciones), Fúquene (1 Asociación), Fusagasugá (2 Asociaciones), Pasca (1 Asociación) y Choachí (1 Asociación). Así mismo se entregó a 8 asociaciones más que ya habían sido atendidas en el 2020 otros suministros que habían quedado pendientes por temas de recursos en los municipios de: Anolaima (1 Asociación), Cachipay (1 Asociación), Ubaque (1 Asociación), Fómeque (1 asociación), Pasca (1 Asociación), Suesca (1 Asociación) y Choachí (2 Asociaciones). El total de beneficiados fue de 1.468 productores nuevos y 741 productores antiguos atendidos en 2020 para un total de 2.209 beneficiarios.</t>
  </si>
  <si>
    <t>Se han recepcionado un total de 16 solicitudes de los cuales 11 son de distritos de riego que no se han atendido y 5 ya atendidos en vigencias anteriores con lo que se consolido el cuadro de cotizaciones con las necesidades presentadas así como la elaboración de las respectivas fichas técnicas. Así mismo se elaboró la solicitud de cotización a proveedores para ser revisada por el área jurídica de la Secretaría y poder continuar con el proceso en la plataforma SECOP 2. Así mismo se está en revisión por parte del área financiera los códigos CCPET de los elementos a adquirir. Se está trabajando en los criterios de selección.</t>
  </si>
  <si>
    <t>GR5:3-01-01-286</t>
  </si>
  <si>
    <t>286</t>
  </si>
  <si>
    <t>Elaborar 2 estudios y diseños para distrito de riego.</t>
  </si>
  <si>
    <t>Estudios y diseños elaborados</t>
  </si>
  <si>
    <t>Esta meta se solicitó a Planeación reprogramarla para la vigencia 2023 por lo tanto no se ejecutará este año</t>
  </si>
  <si>
    <t>GR5:3-01-01-287</t>
  </si>
  <si>
    <t>287</t>
  </si>
  <si>
    <t>Proveer a 350 predios rurales con reservorios que permitan almacenamiento y manejo eficiente del agua para uso agropecuario.</t>
  </si>
  <si>
    <t>Predios con reservorios de agua</t>
  </si>
  <si>
    <t>Predios con Reservorios</t>
  </si>
  <si>
    <t>Se realizó la entrega e instalación de 269 reservorios lo que permite el uso y manejo eficiente del recurso hídrico ya que el tener este almacenamiento de agua se logra la continuidad en la producción agropecuaria. Los reservorios que se instalaron son de tipo australiano los cuales son desarmables con una capacidad de acopio entre 20.000 y 25.000 litros cada uno. La cantidad de beneficiarios es de 3.228 personas de 26 municipios con una inversión por parte del departamento de $ 2.059.155.188</t>
  </si>
  <si>
    <t>Han llegado un total de 21 solicitudes por parte de las alcaldías, juntas de acción comunal y asociaciones para instalación de reservorios en predios los cuales están siendo revisadas dichas necesidades para determinar la cantidad de reservorios por solicitud. Así mismo se generó el respectivo CDP del proceso</t>
  </si>
  <si>
    <t>GR5:3-01-01-288</t>
  </si>
  <si>
    <t>288</t>
  </si>
  <si>
    <t>Ejecutar la transferencia del 100% de los recursos destinados a agua potable y saneamiento básico en el marco del Plan Departamental de Aguas.</t>
  </si>
  <si>
    <t>Transferencia de recursos</t>
  </si>
  <si>
    <t>Transferir los Recursos</t>
  </si>
  <si>
    <t>A la fecha se ha realizado la  transferencia del 50% de los recursos ordinarios al FIA y se tiene programado el desembolso del 50% restantes para octubre a diciembre de 2020.De los recursos Sin Situación de Fondos  - SSF del Sistema General de Participaciones - SGP, se ha legalizado el 63% y se tiene programado legalizar el 37% restante de octubre a noviembre de 2020Se realizo la transfercia de los recursos restantes para completar el 100% de los recursos</t>
  </si>
  <si>
    <t xml:space="preserve">
Para el mes de diciembre se realizó el último desembolso por valor e $20.000.000.000 SSF cumpliendo con el 100% del desembolso de los recursos al PDA (Número oren de pago 2500018584)</t>
  </si>
  <si>
    <t>Se transfiere el 100% de los recursos SSF y CSF al PDA</t>
  </si>
  <si>
    <t>Se realizó primer desembolso de recursos ordinarios por valor de $12.123.265.610. En junio se realizó el segundodesembolso de rec ursos ordinarios al FIA por valor de $4.427.964.308, alcanzando el 32% y se realizó el procedimiento ante la Tesoreria de Cundinamarca para que el Ministerio de Hacienda realice el giro de los $10.642.775.950 de recursos del Sistema Gral de Regalías 2022.Con el giro de recursos ordinarios y recursos del SGP se alcanzó el 41% de transferencia de recursos al PDA. El 07 de junio de 2022 se expidió el RPC  No 8100019993 por valor de $25.466.522.675 del saldo de los recursos ordinarios del PDA</t>
  </si>
  <si>
    <t>GR5:3-01-01-289</t>
  </si>
  <si>
    <t>POLÍTICA PÚBLICA DE PARTICIPACIÓN CIUDADANA.</t>
  </si>
  <si>
    <t>289</t>
  </si>
  <si>
    <t>Implementar 7 planes de acción de las mesas técnicas del COTSACUN.</t>
  </si>
  <si>
    <t>Planes de acción COTSACUN implementados</t>
  </si>
  <si>
    <t>planes de las mesas del Cotsacun</t>
  </si>
  <si>
    <t>Implementación de 7 planes de acción de las mesas técnicas de agua, aire, alimentos seguridad alimentaria y nutrición, zoonosis, sustancias químicas, residuos sólidos y entornos saludables. Seguimiento trimestral a la ejecución de los planes de acción de las mesas técnicas de agua, aire, alimentos seguridad alimentaria y nutrición, zoonosis, sustancias químicas, residuos sólidos y entornos saludables.</t>
  </si>
  <si>
    <t>Por la pandemia se ha dificultado la visita a los municipios para hacer las reuniones con la comunidad para realizar las actividades de promoción y prevención.</t>
  </si>
  <si>
    <t>Se formularon e implementaron los siete (7) planes de acción propuestos de las mesas técnicas de agua, aire, alimentos seguridad alimentaria y nutrición, zoonosis, sustancias químicas, residuos sólidos y entornos saludables a inicios de la vigencia 2021. Posteriormente se realizó el Seguimiento de forma trimestral a la ejecución de los planes de acción de las mesas técnicas de agua, aire, alimentos seguridad alimentaria y nutrición, zoonosis, sustancias químicas, residuos sólidos y entornos saludables. Logrando un cumplimiento del 100% de la meta.</t>
  </si>
  <si>
    <t>La posibilidad de realizar las seciones de forma presencial.</t>
  </si>
  <si>
    <t>En la primera sesión del 24 de marzo se aprueban los 7 planes de acción de las mesas técnica del COTSACUN para la vigencia 2022, con lo cual se emite viabilidad para dar inicio al desarrollo de las acciones.En 22 de junio de 2022 se realiza la segunda sesión del COTSACUN en la cual se realiza el seguimiento al avance de los 7 planes de acción de las mesas técnicas.</t>
  </si>
  <si>
    <t>Se presentan dificultades en la formulación y ejecución de acciones articuladas que permitan ampliar el impacto de los planes formulados para solucionar las problemáticas del Departamento, teniendo en cuenta que las mismas son formuladas bajo la perspectiva de la capacidad de acción y funciones a cargo de cada Entidad que hace parte de la Mesa Técnica, de forma individual</t>
  </si>
  <si>
    <t>GR5:3-01-01-290</t>
  </si>
  <si>
    <t>ODS 6 - GARANTIZAR LA DISPONIBILIDAD DE AGUA Y SU GESTIÓN SOSTENIBLE Y EL SANEAMIENTO PARA TODOS</t>
  </si>
  <si>
    <t>290</t>
  </si>
  <si>
    <t>Elaborar 40 mapas de riesgo de fuentes de abastecimiento de los sistemas de acueducto ubicados en la jurisdicción de los municipios de la Cuenca del Rio Bogotá de responsabilidad departamental.​</t>
  </si>
  <si>
    <t>Mapas de riesgo Elaborados</t>
  </si>
  <si>
    <t>mapas de riesgo de fuentes de abastecimiento de los sistemas de acueducto ubicados en la jurisdicción de los municipios de la Cuenca del Rio Bogotá de responsabilidad departamental.​</t>
  </si>
  <si>
    <t>Se han elaboraron 5 mapas de riesgo de fuentes de abastecimiento de los sistemas de acueducto ubicados en los municipios de La Calera, Subachoque  y La Mesa, pertenecientes a la Cuenca del Rio Bogotá</t>
  </si>
  <si>
    <t>•Falta de recursos económicos por parte de los prestadores para la caracterización por parte de laboratorios certificados de las fuentes hídricas y para el diseño del sistema de tratamiento según la normatividad vigente.•Desconocimiento por parte de los prestadores de la normativa para vigilancia de la calidad del agua para consumo humano.</t>
  </si>
  <si>
    <t>Se realiza la elaboración de 15 mapas de riesgo de Agua para Consumo Humano de las fuentes Hídricas: Pozo profundo que surte el sistema de Acueducto Asociación de Usuarios del Servicio de Acueducto Vereda Pueblo Viejo Alto y Sector Piedra de Sal  municipio de Chocontá (1) y Quebrada El Aljibe o Borracheral que surte el sistema de acueducto  Asociación de Usuarios del Acueducto Pueblo Viejo Parte Baja del municipio de Chocontá (1),  asociación de usuarios de la vereda del campo nacedero Capotes del municipio de El Colegio (1), de la  fuente Hídrica: del rio Apulo del municipio de la Mesa (1) , Quebrada El barro del municipio de La Calera (1) y del Rio Calandaima del municipio de La Mesa (1) .fuente pozo profundo en el municipio de Suesca (1), de la fuente Hídrica Quebrada La Aguilita del municipio de Anolaima (1), de la fuente hídrica denominada “quebrada rodamontal, del municipio de Subachoque (1), y   la fuente hídrica denominada “laguna del cacique guatavita”, del municipio de Sesquile (1), Quebrada la ruidosa del municipio de Subachoque (1), de la fuente hídrica quebrada el salitre del municipio de Subachoque (1), de la  Quebrada El Choque del municipio de Chocontá (1),  Quebrada Pinuelal del municipio de Suesca (1) y del Rio Apulo del municipio de Anapoima (1). Beneficiando a 9 municipios La Calera, Chocontá, Subachoque, La mesa, la Calera, Suesca, Anapoima, Sesquile, Anolaima y El Colegio</t>
  </si>
  <si>
    <t>Se han elaborado siete  (7) mapas de riesgo de agua para consumo humano de los prestadores rurales, logrando una mayor participación de dichos prestadores dentro del cumplimiento de la meta. -   2 mapas en el municipios de Suesca  de las fuentes hídricas de (1) Quebrada Agua Blanca y (1) Nacimiento Los Cerezos -   1  Mapa de riesgo  en el municipio de  Chocontá en la fuente de la  (1) Quebrada Innominada.-   1 Mapa de riesgo en el municipio de Guasca en la fuente de la Quebrada El Porvenir (1)-   1 Mapa de riesgo en el municpio de Chocontá de la Quebrada El Venado (1) municipio de Chocontá.-   1 Mapa de riesgo en el municipio de Gachancipá fuente Nacimeinto Gruta (1)-   1 Mapa de Riesgo en el municipio de La Calera Quebrada Aguas Gordas (1)</t>
  </si>
  <si>
    <t>Se presenta dificultad en la elaboración de los mapa de riesgo, teniendo en cuenta que los prestadores (especialmente rurales) no cuentan con los recursos económicos para la caracterización de las fuentes hídricas en los puntos de captación, de igual forma en la proyección de los diseños y memorias técnicas  de los sistemas de tratamiento , afectando la oportunidad en el trámite.</t>
  </si>
  <si>
    <t>AGUA PURA, MEJOR VIDA</t>
  </si>
  <si>
    <t>GR5:3-01-02-291</t>
  </si>
  <si>
    <t>291</t>
  </si>
  <si>
    <t>Poner en operación 15 plantas de tratamiento de aguas residuales (PTAR).</t>
  </si>
  <si>
    <t>PTAR adicionales en operación</t>
  </si>
  <si>
    <t>Plantas de tratamiento de agua residual</t>
  </si>
  <si>
    <t>PTAR en operación
6 PTAR en operación:  Manta, Tenjo, Mosquera, Junín, Tena PTAR y Emisario final urbanización sueños del Castillo, Nilo La Esmeralda
Proyecto de Colectores Terminados
Construcción de colectores y emisarios final fase 2 (alcantarillado residual) para el centro poblado La Peña Negra municipio de Cachipay
Proyectos en ejecución
Se continua con la ejecución del proyecto de Vergara, dando cumplimiento con la programación aprobada por la interventoría.
De otro lado se adelanta la reformulación interna del proyecto de la PTAR de gama san Roque, con el fin de obtener los recursos para el componente eléctrico que requiere el mismo para ser funcional. Se logro la aprobación de recursos para la reformulación interna del proyecto en el comité Directivo N 110, se está adelantando el modificatorio, se estima dar reinicio a su ejecución el 20/10/2021.
proyecto de Paratebueno ya se cuentan con los permisos los cuales permiten dar pronto reinicio a la ejecución del proyecto, referente al permiso por parte de Corporinoquia, se informa que tan pronto se tenga la construcción de la PTAR será otorgado, así mismo con el proyecto de Gachetá, incluye la construcción de la PTAR que tiene un valor aproximado de $2 mil millones de pesos y el proyecto cuenta con un avance del 33%.
Diseños terminados:
PTAR de Tausa, Cucunuba y Yacopí, Ubaque, Guaduas, Anolaima, Pasca
Aprobación del permiso de vertimientos:
PTAR Granada.
Diseño de Colectores e Interceptores y PTAR aprobados:
- EPC-CI-073-2019 Chipaque
- EPC-CI-077-2017 Anapoima
- EPC-PDA-C-353-2019 Ubaque
- EPC-PDA-363-2019 Guaduas
EPC-PDA-C-339-2019 PTAR Urbana Vianí
Viabilización de proyectos
PTAR Sopó - En evaluación
PTAR Útica – Evaluación
Construcción y/o optimización de sistema de alcantarillado y emisario final del sector El Hato, municipio de La Mesa viabilizado el 8/11/2021
Proyectos en contratación 
colector de Funza
Radicados en la CAR y ventanilla: 
Cucunubá – PTAR
PTAR Tausa
Diagnóstico, actualización y ajuste al diseño de la Planta de Tratamiento de Aguas Residuales del centro poblado Maya del municipio de Paratebueno radicado a MVD el 23/11/2021
Se encuentran en etapa de alistamiento y ajustes de observaciones
PTAR Gachancipá - En alistamiento
PTAR Facatativá - En ajustes
PTAR Funza - En ajustes
PTAR La Calera - En ajustes
En el período, se realizaron 12 capacitaciones a los operadores de las PTAR de los municipios para implementación de las “Buenas Prácticas Operativas en el Tratamiento de Aguas Residuales”, fortaleciendo el manejo de las diferentes operaciones unitarias que intervienen en el proceso de tratamiento tales como filtración, sedimentación, adsorción, clarificación, cribado, y el tratamiento secundario según correspondió y además el uso de la instrumentación básica requerida para el manejo de estas.
 En el mes de agosto, se realizó diagnósticos técnico operativo a 12 PTAR del departamento de Cundinamarca, que se encuentran priorizadas en el Plan de Aseguramiento 2021.</t>
  </si>
  <si>
    <t>Atención de observaciones por parte de la consultoría.Mayores tiempos de revisión debido a que no se contaba con el profesional especializado para la evaluación de los proyectos</t>
  </si>
  <si>
    <t>GR5:3-01-02-292</t>
  </si>
  <si>
    <t>292</t>
  </si>
  <si>
    <t>Implementar en 12 sistemas de acueducto el uso de fuentes o caudales de abastecimiento complementarias.</t>
  </si>
  <si>
    <t>Sistemas de acueducto con fuentes o caudales de abastecimiento</t>
  </si>
  <si>
    <t>Pozo construido</t>
  </si>
  <si>
    <t>Construcción Segunda Etapa Plan Maestro Acueducto Primera Fase Municipio El Rosal :90,50% de Ejecución pendiente permiso de energización.Adicionalmente se ha avanzado en "Reposición del Pozo Subterráneo Deudoro Aponte del Sistema de Acueducto del Casco Urbano del Municipio de Facatativá": Suspendido 97% de ejecución pendiente permiso de energización.Embalse Pantano de Arce: Se aprobaron en comité Directivo 107 los Recursos para la Adición del Contrato de Interventoría, pendiente CDR Y MODIFICATORIOS. Construcción Sistema de Acueducto de la Vereda Guangüita del Municpio de Chocontá: En Ejecución 5% de avance Construcción Acueducto Regional el Dorado Fase II-  Municipio de San Bernardo.: Suspendido 50,43% de Avance</t>
  </si>
  <si>
    <t>sistemas de acueducto con uso de fuentes o caudales de abastecimiento complementarias.</t>
  </si>
  <si>
    <t xml:space="preserve">Embalse Pantano de arce: Actualización de los Estudios y diseños de Pantano de Arce aprobados por la Interventoría. El proyecto Pantano de Arce ya cuenta con Licencia Ambiental, Otorgada por la Corporación Autónoma Regional de Cundinamarca en el año 2006. El proyecto se debe radicar a la Corporación autónoma Regional de Cundinamarca, para ser evaluado en el cumplimiento de los requisitos técnicos y una vez aprobados se podrá obtener el documento de financiación de la Construcción Embalse Pantano de Arce. Los Estudios y Diseños pertenecientes a la Actualización del Embalse Pantano de Arce II, se alistan de la manera como lo solicita la CAR, por lo tanto se debe solicitar mesa de trabajo con la entidad para su posterior radicación.
Pozos Diseño: 
Gachancipá: 50% de avance, contrato finalizado anticipadamente por falta de información predial y de población, Pulí: 100% avance, terminado,’ Zipacón: 100% terminado,  Ubaté: 85% avance, Ejecución, Fúquene: 60% avance, Ejecución, Chaguaní: 75% avance, Ejecución, Tabio: 70% avance, Ejecución, Guachetá: 80% avance, en ejecución 
Pozos en Ejecución:
El Rosal: 90.5% de ejecución, Suspendido por certificación Codensa, se aprobó reformulación
Deudoro Aponte Facatativá: 100% proyecto terminado
Guanguita 2%: Contrato en proceso de liquidación anticipada, se espera contar con ajustes a los diseños, con lo que se procederá a reformulación del proyecto y posterior proceso de contratación de obra.
Acueductos regionales:
Diseño en ejecución: Acueducto Regional Fruticas Ramal 100% avance, diseños aprobados por interventoría, y radicados a la Dirección de Estructuración de proyectos para su alistamiento y posterior radicación ante el mecanismo de viabilización - Fruticas  Regional: 70% avance físico, se encuentra en ejecución. - Acueducto regional Guataquí - Nariño - Jerusalén 20% avance Suspendido ajustes al diseño - Quipile La Mesa Anapoima: 30% de avance en proceso de reformulación – Suspendido (La Comunidad opuesta al proyecto) - Sibaté - Soacha y Granada; 8% avance - Tena La Mesa: 10% de avance Suspendido (revisión diagnóstico y alternativas) - Arbeláez San Bernardo: 30% avance Suspendido (Geotecnia para pasos elevados), 
Viabilidad- Facatativá - San Francisco en proceso de Viabilidad - Acueducto Regional Sabaneta: Solicitud de recursos para contratar ajustes de diseño, Proyecto Acueducto Regional Nocaima, Nimaima,  Quebradanegra, Útica y Villeta en proceso de viabilización 
Obra: Dorado Fase II: Avance 67.17% en proceso de reformulación, Suspendido (pasos elevados) - Fruticas - Chipaque: Avance 99,8%  -  En proceso de viabilización de la Reformulación 
Gestión predial: Para el Embalse Pantano de Arce se deberán adquirir tres predios, se está adelantando el trámite de levantamiento topográfico. Se envía solicitud al municipio de adelantar los tramites de adquisición predial </t>
  </si>
  <si>
    <t>Pantano de Arce: El consultor se encuentra realizando  las actividades del estudio de Sitio como de sustracción forestal, se espera hacer entrega de estos documentos finalizando el mes de septiembre y asi complementar el producto 5.Gachancipá: problemasTécnicos, prediales Ambientales e Institucionales eh temas de predios y operación que no permiten continuar con el proyecto. el municipio liquidó el contrato derivado, por lo que se está a la espera de ajustes requeridos al proyecto con el fin de adelantar reformulación y nuevo proceso de contratación.  se espera contar con ajustes a los diseños en el mes de septiembre de 2021, con lo que se procederá a reformulación del proyecto y posterior proceso de contratación de obra.
Fúquene: Hace falta claridad por parte del municipio frente al predio para realizar la solicitud del permiso de exploración de agua subterránea, ya que el solicitado fue caducado por lo mismo
El Rosal; pendiente componente electrico aprobación Enel Codensa
Guanguita: permiso de exploracion
Facatativa - San Francisco: Demora en la entrega de observaciones por parte del municipio.
Dorado Fase II: Realizar consultoría para los ajustes de diseños puesto que no se contaba con el diseño de detalle de diferentes pasos elevados necesarios para la interconexión de las redes puesto que el proyecto cuenta con el diseño tipo de un paso elevado para una luz de hasta 30m. En proceso de contratacion los ajustes de Diseño con el proyecto EVALUACION Y DIAGNOSTICO DE LAS OBRAS EXISTENTES DEL ACUEDUCTO REGIONAL FASE 1, ESTUDIOS Y DISEÑOS DE LOS PASOS ELEVADOS DE LA FASE 1 Y FASE 2 DEL ACUEDUCTO REGIONAL EL DORADO</t>
  </si>
  <si>
    <t>GR5:3-01-02-293</t>
  </si>
  <si>
    <t>293</t>
  </si>
  <si>
    <t>Construir un embalse.</t>
  </si>
  <si>
    <t>Avance de la construcción de un embalse</t>
  </si>
  <si>
    <t>Embalse construido</t>
  </si>
  <si>
    <t>Se realizaron reuniones entre la CAR y EPC, para la revisión del acuerdo de voluntades, esta actualización se realizara una vez se obtenga la Licencia Ambiental.
Se adelantaron actividades de revisión previa entre EPC y ANLA, para la revisión del Estudio de Impacto Ambiental EIA.
Se presenta presupuesto a la CAR con los costos de la actualización.
De igual manera se presentan las actividades a realizar por parte de EPC y la CAR , queda en evaluación por la CAR de la reunión con la ANLA para adelantar trámites pertinentes.
Se solicita modificatorio en el acuerdo de voluntades firmado con la CAR, con el propósito de modificar los compromisos de las partes de manera que la corporación lidere de ahora en adelante el proceso del trámite de licencia ambiental y que la Corporación asuma la administración del embalse una vez construido este, además de realizar la respectiva actualización de los términos de referencia solicitado por la  ANLA y el respectivo pago por concepto de evaluación del Estudio de Impacto Ambiental EIA, así como la obtención de la Licencia Ambiental para la Construcción del Embalse Calandaima"
La CAR da respuesta a la solicitud de modificación del acuerdo de Voluntades, donde informan, que desde la Dirección Jurídica se está adelantando el trámite del modificatorio, que una vez se tenga resultado, será notificado para la revisión y firma.
EPC hace entrega a la CAR de todos los archivos de los Diseños realizados respecto al Estudio de Impacto Ambiental EIA, con el fin de que se inicie la revisión y así iniciar la actualización del mismo.
La CAR, EPC y los municipios de Anapoima, El colegio, Viotá, Tocaima firmando el modificatorio al acuerdo de voluntades donde la obligación de la actualización de EIA y la posterior radicación y solicitud de licencia ambiental quedan a cargo de la CAR.
De igual manera, la CAR ya inicio con la actualización del EIA con los ensayos de laboratorio en la cuenca del rio Calandaima.
La Corporación Autónoma Regional de Cundinamarca CAR, se encuentra actualizando el Estudio de Impacto Ambiental EIA, en el cual se debe realizar * Estudio Ambiental de Riesgo en el área de influencia del proyecto.
En Mesa de trabajo se evalúa la posibilidad de que la CAR sea la entidad que otorgué la licencia ambiental para la construcción del Embalse Calandaima, se deberá evaluar entre EPC y CAR, el acuerdo de voluntades para el retiro de la CAR si son ellos quienes otorguen la licencia.
Para dicha evaluación se programaron mesas de trabajo entre las partes jurídicas para la revisión.
Como el proyecto de Calandaima ha sufrido retrasos en su ejecución, ahora se realizará  el seguimiento del avance al proyecto de pantano de arce: Actualización de los Estudios y diseños de Pantano de Arce  aprobados por la Interventoría, El proyecto Pantano de Arce ya cuenta con Licencia Ambiental, Otorgada por la Corporación autónoma Regional de Cundinamarca en el año 2006, El proyecto se debe radicar a la Corporación autónoma Regional de Cundinamarca, para ser evaluado en el cumplimiento de los requisitos técnicos y una vez aprobados se podrá obtener el documento de financiación de la Construcción Embalse Pantano de Arce, los Estudios y Diseños pertenecientes a la Actualización del Embalse Pantano de Arce II, se alistan de manera  a como lo solicita la CAR, por lo tanto se debe solicitar mesa de trabajo con la entidad para su posterior radicación.</t>
  </si>
  <si>
    <t xml:space="preserve">Con el cambio de normatividad en los términos de referencia del año 2018, se deberá actualizar todo el EIA presentado inicialmente
De acuerdo a la solicitud de EPC, se está a la espera de la respuesta de la CAR, de igual manera de esta respuesta depende quien realizará la actualización al Estudio de Impacto Ambiental EIA. 
No se obtuvo respuesta por parte de la CAR, respecto al estado del EIA radicado para la actualización, se enviaron oficios para que la entidad diera la respectiva respuesta. </t>
  </si>
  <si>
    <t>GR5:3-01-02-294</t>
  </si>
  <si>
    <t>294</t>
  </si>
  <si>
    <t>Implementar un sistema de información integrado de gestión de proyectos de agua potable.</t>
  </si>
  <si>
    <t>Avance de la implementación del sistema de información integrado</t>
  </si>
  <si>
    <t>Avance de la implementación del sistema información integrado</t>
  </si>
  <si>
    <t>Se contrató al ingeniero de sistemas experto en sistemas de información, el cual ha realizado una serie de reuniones para obtener un diagnóstico inicial de las necesidades del sistema.
Se realizo sesión con los asesores del director General para revisar y validar las actividades detectadas en el flujo de trabajo del ciclo de vida de los proyectos, para lo cual se realizaron ajustes a las a actividades de planeación y estructuración. Se valida las actividades y tareas con las personas funcionales de las direcciones de DOPE, Interventoría y Contratación. Se ajustan las especificaciones técnicas mínimas requeridas del sistema de información.
Se coordina con el asesor del director General y subgerencia técnica, la revisión y validación de las actividades detectadas al flujo de trabajo del ciclo de vida de los proyectos, para ajustar las especificaciones técnicas mínimas requeridas del sistema de información para la semana comprendida del 2 al 6 de agosto del 2021.
Elaboración de documento en su primera versión con las especificaciones técnicas mínimas requeridas del sistema de información, diagnostico Sistema de Gestión de Calidad procesos Misionales y herramienta de gestión y administración del SGC
Se realizaron reuniones con los líderes de los siguientes procesos: Aseguramiento, Estructuración, contabilidad, presupuesto, tesorería, Servicio al Cliente, Calidad, Gestión Documental, Ventanilla Única, Control Interno, Nomina, Activos Fijo e Inventario, Interventoría, Ambiental, Subgerencia General, Jurídica, Operaciones y Proyectos Especiales, para conocer el flujo del proceso y las actividades de entrada y salida que interactúan con el proceso de Gestión de Proyectos.
 Reuniones realizadas con los líderes de los siguientes procesos: Operación de Servicio Públicos Domiciliarios y Contratación, para conocer el flujo del proceso y las actividades de entrada y salida que interactúan con el proceso de Gestión de Proyectos.
Entrega y socialización al Director de Planeación, del documento con el diagnóstico y la propuesta con el alcance del sistema de información de Gestión de Proyectos para EPC, el día el 19/05/2020
Presentación de KickOff del Sistema de Información de Gestión de Proyectos -SIGPRO, al subgerente General, al director de planeación y a la directora de Gestión Humana.
Programación reunión asesores del director General de EPC, para presentación KickOff Sistema de Información de Gestión de Proyectos -SIGPRO.
Validación las actividades y tareas a desarrollar en el módulo de Recursos Ambientales, con la persona funcional del proceso. Validación con la persona técnica de la empresa que provee el servicio de plataforma de Gestión financiera y contable SOLIN, los mecanismos de conexión para compartir información con el sistema de información de gestión de proyectos. Se ajustan las especificaciones técnicas mínimas requeridas del sistema de información según las observaciones realizadas.
Se realiza presentación de las funcionalidades y se envían las especificaciones técnicas con los componentes de diagnóstico procesos y procedimiento, Sistema de información Sistema de Gestión de Calidad y Sistema de Información de Gestión de Proyectos, para observaciones y ajustes, se encuentra en proceso de aprobación.
Se comparte con las áreas de planeación financiera, asuntos corporativos y presupuesto el APP “Planeación para el desarrollo”, para validar las funcionalidades, aplicabilidad en EPC y cumplimiento de i) Resolución # 3832 de 18/10/2019 Minhacienda” Catálogo de Clasificación Presupuestal para Entidades Territoriales y sus Descentralizadas (CCPET)” ii), DANE: Resolución # 0550 de 08/05/2020 del DANE “Clasificación Central de Productos adaptada para Colombia (CPC)” y iii) Catalogo Central de productos MGA – DNP.
Diligenciamiento del formato el anexo 3 Certificación Proyectos de Preinversión.
Elaboración solicitud a la Gerencia para la asignación de recursos para la contratación del Sistema de Información de Gestión de Proyectos en la vigencia 2022, por valor de $800 millones</t>
  </si>
  <si>
    <t>Por disponibilidad de agenda del asesor, designado no se ha continuado con la validación general que permita realizar los ajustes a las funcionalidades descritas para cada uno de los módulos del sistema de información de Gestión de Proyectos.</t>
  </si>
  <si>
    <t>GR5:3-01-02-295</t>
  </si>
  <si>
    <t>295</t>
  </si>
  <si>
    <t>Adoptar un plan maestro de abastecimiento y seguridad hídrica de Cundinamarca - Bogotá.</t>
  </si>
  <si>
    <t>Plan adoptado</t>
  </si>
  <si>
    <t>Plan maestro de abastecimiento adoptado</t>
  </si>
  <si>
    <t xml:space="preserve">Se encuentran aprobados los productos, avance meta 92%:
producto 1. Recopilación de información secundaria
producto 2. Análisis y procesamiento de la información secundaria cuencas hidrográficas
producto 3. Análisis y procesamiento de la información secundaria de aguas subterráneas                                                
producto 4. Necesidad de estudios en campo                                                                                                              
producto 5. Diagnostico   general fuentes actuales 
Producto 6: Alternativas de Embalses    
producto 7. Alternativas de abastecimiento – agua subterránea                                   
producto 8. Alternativas de abastecimiento - venta de     agua    en     bloque     desde     el   acueducto de Bogotá                                           
producto 9. Alternativas de abastecimiento - alternativas no convencionales             
producto 10. Alternativas de abastecimiento -   aguas superficiales alternas                                                                                     
Producto 11. Análisis Predial
Producto 12 Diagnóstico Integral del Plan de Abastecimiento: En revisión por la Interventoría.
La consultoría radica el cronograma para las socializaciones del Plan de Abastecimiento, queda en evaluación por parte de la Interventoría y Supervisión de EPC. </t>
  </si>
  <si>
    <t>Pendiente respuesta por la EAAB para la socialización de este plan de abastecimiento.</t>
  </si>
  <si>
    <t>GR5:3-01-02-296</t>
  </si>
  <si>
    <t>296</t>
  </si>
  <si>
    <t>Realizar 4 estudios de factibilidad o de detalle de embalses.</t>
  </si>
  <si>
    <t>Estudios realizados</t>
  </si>
  <si>
    <t>Estudios de factibilidad o de detalle realizados</t>
  </si>
  <si>
    <t>Pendiente la respuesta por parte de la CAR, ante la entrega de los ajustes y el estado de evaluación de las alternativas de Diagnóstico Ambiental DAA, por lo tanto se desarrolló reunión entre la Interventoría, el consultor y la Subgerencia General para establecer las medidas.
Se realizo reunión entre la CAR, DOPE y la Subgerencia General, donde se revisó el estado actual de las solicitudes de DAA, por lo cual EPC, deberá revisar la trazabilidad realizada ya que la CAR solicitó un desistimiento de los trámites. Esta evaluación está a cargo de DOPE y se está a la espera de la respuesta de la CAR.
Por solicitud de la CAR, el día 23 de julio de 2021 se hace entrega nuevamente del contenido de las alternativas de los Embalses Sumapaz, Gualivá y Ubaté.
La CAR solicita mesa de trabajo para la socialización de los requerimientos que debe realizar el consultor. Y se acuerda entre las partes que la CAR seguirá revisando el documento del Plan de Abastecimiento para dar aprobación del mismo.
Se termina el contrato EPC-PDA-C-256-2018 ACTUALIZACIÓN DE LOS ESTUDIOS Y DISEÑOS A DETALLE EMBALSE PANTANO DE ARCE II, avance 100% de ejecución, los diseños fueron aprobados por interventoría, Los Estudios y Diseños pertenecientes a la Actualización del Embalse Pantano de Arce II, se alistan de manera  a como lo solicita la CAR, por lo tanto se debe solicitar mesa de trabajo con la entidad para su posterior radicación. 
Se han adelantado 3 mesas de trabajo con la CAR, para dar revisión a las observaciones generadas donde la última se realizó el día 30 de noviembre de 2021 por lo que la consultoría generara un plan de trabajo a presentar el próximo 13 de diciembre de 2021.</t>
  </si>
  <si>
    <t xml:space="preserve"> No se ha recibido respuesta por parte de la CAR, respecto a los ajustes presentados por epc.
Se requiere de considerables periodos de tiempo para que la CAR pueda realizar la revisión de los entregables así como la programación de las mesas de trabajo dado el alto volumen de trabajo que maneja dicha entidad. 
Se realizo reunón entre la CAR, Dirección Operativa y la Subgerencia Gneral, donde se revisó el estado actual de las solicitudes de DAA, por lo cual EPC, deberá revisar la trazabilidad realizada ya que la CAR solicitó un desistimiento de los tramites.</t>
  </si>
  <si>
    <t>1203</t>
  </si>
  <si>
    <t>INSTITUTO DE PROTECCIÓN Y BIENESTAR ANIMAL</t>
  </si>
  <si>
    <t>CUNDINAMARCA AMABLE Y COMPROMETIDA CON LOS ANIMALES</t>
  </si>
  <si>
    <t>GR5:3-01-00-577</t>
  </si>
  <si>
    <t xml:space="preserve">Aumentar al 100% de cobertura de municipios con atención en protección y bienestar animal en el territorio cundinamarqués </t>
  </si>
  <si>
    <t>GR5:3-01-03-297</t>
  </si>
  <si>
    <t>297</t>
  </si>
  <si>
    <t>Cooperar en 116 municipios del departamento en protección y bienestar animal.</t>
  </si>
  <si>
    <t>Municipios Cooperados con actividades de protección y bienestar animal.</t>
  </si>
  <si>
    <t>Se atendieron 408 casos de presunto maltrato animal de los cuales 343 se cerraron y 65 se encuentran en curso, se realizaron 30 Jornadas de Bienestar Animal donde se atendieron 1387 animales en consulta médica veterinaria prioritaria y se realizaron 7.540 esterilizaciones para el control de poblaciones. Además, se realizó la entrega de 26.407 kilogramos de concentrado a los 116 municipios del Departamento. Se entregaron 116 kits de medicamentos veterinarios a las UMATAS y/o las Secretarias del Departamento. Se realizaron 2 charlas virtuales a los 116 municipios del Departamento sobre la necesidad de la atención articulada en los temas de Protección y Bienestar Animal, las competencias del Instituto de Protección y Bienestar Animal de Cundinamarca – IPYBAC y las competencias de los diferentes actores del municipio. De igual manera realizaron 50 capacitaciones a 37 municipios del Departamento sobre la ruta de atención de casos por presunto maltrato animal, tenencia responsable desde el concepto de “Un Solo Bienestar”, Bienestar Animal en las Cabalgatas, entre otros temas; buscando sensibilizar al Alcalde Municipal o su delegado, representantes de la UMATA o Secretarías Municipales que atienden los temas de Animales, Secretario de Gobierno o su delegado, Secretario de Salud o su delegado (Municipios Categoría I – II – III), Comandante de Policía Municipal o su delegado, Inspectores de Policía, Miembros de la Junta  Defensora de Animales y el Personero o su delegado, además de la comunidad en general. Durante estas capacitaciones se sensibilizaron 4317 personas en los temas relacionados a la Protección y el Bienestar Animal, que deben actuar como multiplicadores de la información. Se realizó el Primer Simposio de Protección Ante la Crueldad Animal el pasado mes de Agosto, el pasado 29 de noviembre inicio el Primer Diplomado en Medicina Veterinaria Legal y Forense donde se están capacitando 30 médicos veterinarios que trabajan con las alcaldías del Departamento para fortalecer la protección ante la crueldad animal y en Diciembre tendremos el Primer Curso de Capacitación en Atención en Primeros Auxilios y Atención de Desastres para fortalecer estos servicios desde la Junta Defensora de Animales y el ente territorial.</t>
  </si>
  <si>
    <t>Se diseñaron  5 líneas de acción: Manejo Humanitario de Poblaciones, Protección Ante la Crueldad Animal, Gestión del Bienestar Animal, Fortalecimiento del Vínculo Humano – Animal y Política Pública PYBAC. Con  las cuales se ha logrado la atención de 408 casos de presunto maltrato animal de los cuales 343 se cerraron y 65 se encuentran en curso, se realizaron 30 Jornadas de Bienestar Animal donde se atendieron 1387 animales en consulta médica veterinaria prioritaria y se realizaron 7.540 esterilizaciones para el control de poblaciones. Además, se realizó la entrega de 26.407 kilogramos de concentrado a los 116 municipios del Departamento. Se entregaron 116 kits de medicamentos veterinarios a las UMATAS y/o las Secretarias del Departamento. Se realizaron 2 charlas virtuales a los 116 municipios del Departamento sobre la necesidad de la atención articulada en los temas de Protección y Bienestar Animal, las competencias del Instituto de Protección y Bienestar Animal de Cundinamarca – IPYBAC y las competencias de los diferentes actores del municipio. De igual manera realizaron 50 capacitaciones a 37 municipios del Departamento sobre la ruta de atención de casos por presunto maltrato animal, tenencia responsable desde el concepto de “Un Solo Bienestar”, Bienestar Animal en las Cabalgatas, entre otros temas. Se sensibilizaron 4317 personas en los temas relacionados a la Protección y el Bienestar Animal. Se realizó el Primer Simposio de Protección Ante la Crueldad Animal en el mes de Agosto y el pasado 29 de noviembre inició el Primer Diplomado en Medicina Veterinaria Legal y Forense donde se capacitaron 30 médicos veterinarios que trabajan con las alcaldías del Departamento para fortalecer la protección ante la crueldad animal. En diciembre, se realizó el 1º Curso de Capacitación en Atención en Primeros Auxilios y Atención de Desastres para fortalecer estos servicios desde la Junta Defensora de Animales y los entes territoriales.</t>
  </si>
  <si>
    <t>La puesta en marcha del IPYBAC, su alistamiento institucional, conformación de la planta de personal y la apropiación presupuestal retrasaron la consecución de actividades y cobertura del portafolio de servicios en los municipios en los primeros meses del año.</t>
  </si>
  <si>
    <t>- Atención de 332 casos de presunto maltrato animal - Se realizaron 30 Jornadas de Bienestar Animal donde se atendieron 739 animales en consulta médica veterinaria prioritaria- Se realizaron 4444 esterilizaciones para el control de poblaciones. - Se reali</t>
  </si>
  <si>
    <t>Se diseñaron 5 líneas de acción: Manejo Humanitario de Poblaciones, Protección Ante la Crueldad Animal, Gestión del Bienestar Animal, Fortalecimiento del Vínculo Humano – Animal y Política Pública PYBAC. Con las cuales se ha logrado la atención de 332 casos de presunto maltrato animal, se realizaron 30 Jornadas de Bienestar Animal donde se atendieron 967 animales en consulta médica veterinaria prioritaria y se realizaron 4444 esterilizaciones para el control de poblaciones. Participamos en el 1er Encuentro de Inspectores de Policía, Corregidores y comandantes de Estación de Policía, el Foro en Protección y Bienestar de la Fauna en Carreteras junto a INVIAS y la socialización del proyecto del Protocolo Técnico de Condiciones para la Prestación del Servicio de Colegios, Guarderías y Hoteles Caninos en Bogotá y Cundinamarca. Se realizaron 77 capitaciones en 43 municipios del Departamento sensibilizando a 2472 personas sobre la ruta de atención de los casos de maltrato animal y tenencia responsable desde el concepto de “Un Solo Bienestar” y en los temas relacionados a la Protección y el Bienestar Animal, que deben actuar como multiplicadores de la información en búsqueda de generar una cultura que respete toda forma de vida, la necesidad de la atención articulada en los temas de Protección y Bienestar Animal, las competencias del Instituto de Protección y Bienestar Animal de Cundinamarca – IPYBAC y las competencias de los diferentes actores del municipio.</t>
  </si>
  <si>
    <t>GR5:3-01-03-298</t>
  </si>
  <si>
    <t>298</t>
  </si>
  <si>
    <t>Formular la Política Pública en Protección y Bienestar Animal.</t>
  </si>
  <si>
    <t>Política Pública en Protección y Bienestar Animal</t>
  </si>
  <si>
    <t>Documento de Justificación de la PolíticaPresentación y Acta de sesión CODEPSDecreto Borrador de creación de instancias de participaciónMatriz de Plan de Trabajo de formulación de la política  pendiente por aprobación</t>
  </si>
  <si>
    <t>Frente a la formulación de la Política Pública de Bienestar Animal y su diferentes fases se dio cumplimiento  a la Fase 1 de la Agenda Pública donde se realizó el documento de justificación de la política, se socializó la decisión de la formulación frente al CODEPS y así mismo esta instancia la validó y aprobaron la continuidad del proceso de formulación. Se generó el decreto de creación de las instancias de participación institucional y técnica el cual se socializará a la comunidad a inicios de la vigencia 2021 para que los mismos hagan los aportes que estimen necesarios y de esa manera lograr la aprobación final del mismo por parte de la Secretaria Jurídica de la Gobernación y su expedición final, así mismo se generó el plan de trabajo de la formulación de la política con la matriz PPPYBA (Política Pública de Protección y Bienestar Animal) el cual está pendiente por revisión por parte del nuevo gerente que se designara para el Instituto.</t>
  </si>
  <si>
    <t>Un documento que contiene el estado del arte.</t>
  </si>
  <si>
    <t>Se suscribió el convenio de asociación IPYBAC-CASO-037-2021, para lo cual se solicitaron vigencias futuras a la Asamblea Departamental para finalizar la etapa de formulación a finales del 1º semestre del 2023. En el marco del convenio se generó el documento Estado del Arte para la construcción de la Política Publica de Protección y Bienestar Animal de Cundinamarca.</t>
  </si>
  <si>
    <t>Política Publica de Bienestar Animal</t>
  </si>
  <si>
    <t>Se viene ejecutando el convenio de asociación IPYBAC-CASO-037-2021, donde se ha continuado con la estrategia de divulgación para el proceso de formulación, el desarrollo de la metodología de diagnóstico junto a la Secretaria de Planeación del Departamento, estamos realizando las mesas provinciales</t>
  </si>
  <si>
    <t>GR5:3-01-03-299</t>
  </si>
  <si>
    <t>299</t>
  </si>
  <si>
    <t>Aumentar a 90% las coberturas de vacunación antirrábica para perros y gatos.</t>
  </si>
  <si>
    <t>Coberturas de vacunación de la población canina y felina del departamento</t>
  </si>
  <si>
    <t>cobertura de inmunizacion antirrabica de perros y gatos</t>
  </si>
  <si>
    <t>Se aumento la cobertura de vacunación felina y canina en el departamento en los 116 municipios se vacunaron 156.293 caninos y 68.894 felinos</t>
  </si>
  <si>
    <t>La presentación de la pandemia del COVID-19 retraso la actividades presenciales en los municipios, la presencia del caso de rabia animal positivo por murcielago hematofago en el Municipio de Anapoima.</t>
  </si>
  <si>
    <t>Se implementó un cambio en la estructura  organizacional del componente de zoonosis, donde las intervenciones directas han venido fortaleciendo procesos de seguimiento y custodia de los insumos, verificando procesos en los territorios y evaluando las necesidades reales con relación a la inmunización antirrábica de perros y gatos.• Para el año 2021 a corte del mes de noviembre se registra  la inmunización antirrábica de perros y gatos de 457.372 animales en los 116 municipios, con un porcentaje de ejecución del  75,06% de un total de 675.788 animales. • Es importante deducir que el número denominador del indicador este año aumentó un 25.4 % en comparación con año anterior; con relación al número total de animales vacunados a este mismo periodo tenemos un aumento de 14.5% . • Las actividades de gestión de la salud a través de la estregia integral de ETV-Zoonosis nos permiten unir esfuerzos municipales para alcanzar a cubrir territorios locales de difícil acceso, buscar la complementariedad  institucional y lograr el acceso del servicio en todos los niveles. laborales y la garantía de la mejora en la prestación de los servicios.</t>
  </si>
  <si>
    <t>Se ha tenido cambio en la estructura organica organizacional del componente de zoonosis donde el ingreso de nuevo personal posee competencias en Enfermedades trasmitidas por vectores pero en menor proporcion en zoonosis.  las intervenciones  con el mismo Aumento de la población en el año 2021  dada por el Ministerio de Salud y Protección Social. En el año  2020 se proyecto una poblacion total de  de 504,022  animales; con relacion al año 2021 con una poblacion total de 675,788  con un  incremento de 25,4 % . De está poblacion tendriamos que vacunar el 85 % lo que corresponderia a 574.420 del total de animales.</t>
  </si>
  <si>
    <t>Se estan realizando las jornadas de vacunacion de perros y gatos  con el apoyo de las secretarias  decentralizadas  en los municipios.En este segundo trimestre se incluyeron 14 municipios más priorizados trabajando artículadamente con ETV.</t>
  </si>
  <si>
    <t>Dado en el Ministerio de Salud y Proteccion Social nos presenta el inconveniente de suministro de biologico hasta el mes de septiembre, debido a que el productor nacional VECOL tiene cambios en sus intalaciones y por ello no habrá produccion nacional, no presentancambios en el Ente Nacional.</t>
  </si>
  <si>
    <t>RESIDUOS SÓLIDOS AMIGABLES ALTERNATIVOS</t>
  </si>
  <si>
    <t>GR5:3-01-00-579</t>
  </si>
  <si>
    <t>Aumentar las toneladas de residuos sólidos recuperados en los municipios del departamento.</t>
  </si>
  <si>
    <t>GR5:3-01-04-300</t>
  </si>
  <si>
    <t>300</t>
  </si>
  <si>
    <t>Poner en operación 3 nuevos sistemas de aprovechamiento de residuos sólidos.</t>
  </si>
  <si>
    <t>Sistemas de aprovechamiento de residuos sólidos en operación</t>
  </si>
  <si>
    <t>Sistemas de aprovechamiento en operacion</t>
  </si>
  <si>
    <t>Se revisó con Secretaria de Ambiente los posibles municipios a intervenir con proyectos de PARSO.
Reuniones internas en la dirección de asuntos ambientales para la estructuración del proceso.
Diagnóstico para la estructuración del proyecto a partir de información secundaria (CAR).
Se encuentra radicada la solicitud de contratación para la actualización del modelo de gestión regional de residuos sólidos ante la Dirección de Contratación
Se priorizaron municipios objeto de estudio para Construir, optimizar y/o poner en funcionamiento  estaciones de transferencia y/o sistemas de aprovechamiento de residuos sólidos
Se realizo visita a los municipios de El Colegio y Zipacón el 11 de junio de 2021, y el 24 de junio a Pacho.
Se inicio la ejecución del contrato de obra PARSO San Juan de Rioseco el 06 de abril de 2021
Se encuentra en ejecución el contrato de obra pública de la PARSO San Juan Rio Seco Avance de obra 20% y se encuentra en trámite la  cuenta de cobro del anticipo por parte del municipio, por parte del municipio y del MVCT se suscribió el Otro sí al convenio interadministrativo de uso de recursos No. 722 hasta el 30 de junio de 2022.
El 11 de agosto de 2021 se realizó visita al municipio de San Antonio del Tequendama a los dos posibles predios para la ubicación de la PARSO los cuales presentan dificultad técnicas referente a la distancia mínima requerida y a vías de acceso.</t>
  </si>
  <si>
    <t>Falta de equipo técnico para revisisón de la documentación técnica.
Recopilar la información.</t>
  </si>
  <si>
    <t>GR5:3-01-04-301</t>
  </si>
  <si>
    <t>301</t>
  </si>
  <si>
    <t>Determinar 2 alternativas de disposición final de residuos sólidos para el departamento.</t>
  </si>
  <si>
    <t>Alternativas identificadas</t>
  </si>
  <si>
    <t>1 Alternativa de disposición final de Residuos sólidos</t>
  </si>
  <si>
    <t>Se suscribe contrato de consultoria SA-CM-115-2021 para realizar el ANÁLISIS TÉCNICO, AMBIENTAL, JURÍDICO Y FINANCIERO DE LA PROPUESTA DE AMPLIACIÓN DE LA CAPACIDAD DEL RELLENO SANITARIO NUEVO MONDOÑEDO</t>
  </si>
  <si>
    <t>Mediante contrato SA-CM-115-2021 el consultor IEH GRUCON SA Se avanza en el análisis de la propuesta de ampliación del Relleno Sanitario Nuevo Mondoñedo en un 68,86 %. Esta pendiente la conclusión definitiva respecto al inicio de dicha ampliación por parte del Consorcio Actual</t>
  </si>
  <si>
    <t>GR5:3-01-04-302</t>
  </si>
  <si>
    <t>302</t>
  </si>
  <si>
    <t>Potencializar 15 asociaciones provinciales de recuperadores ambientales.</t>
  </si>
  <si>
    <t>Asociaciones de recuperadores potencializadas.</t>
  </si>
  <si>
    <t>Se han reportado 8 asociaciones beneficiadas con la entrega de bienes y servicios:
Cáqueza: equipo de seguridad industrial y compactadora. 
Nimaima: equipo de seguridad industrial, 1 compactadora y una chipiadora.
Bituima (12 contenedores de residuos solidos, una picadora de desechos, 10 lonas de fibra sintética, 1 guadaña de combustión, 4 palas, 12 contenedores de polietileno).,  Nimaima (13 equipos de seguridad industrial y una computadora vertical), 
San Bernardo (un medidor Multiparametros, 4 extractores de aire multiaxial), 
Chaguaní (395 ECOTANK y 366 Kg de ECOTEK), 
Albán (motocargueros de 300 Kg y elementos de Seguridad industrial: (07 Jeans de dotación, 07 chaquetas de protección, 07 zapatos industriales,  07 guantes de carnaza y 07 cachuchas) ,  
Villapinzón  Caneca de 30 litros doble fondo con rejilla separadora, salida y tapón para extracción de lixiviado y tapa ajuste hermético y sustrato enriquecido con bacterias degradadoras de residuos sólidos Orgánicos
Fusagasugá, por medio del cual se realizó la entrega  de 164 Overoles Industriales de Manga Larga en Gabardina de alto gramaje, 164 Tapa bocas tres capas, 164 Guantes y 164 Gorra en drill, todos con marcación Logo
Madrid: 2 moto cargueros, 100 elementos de seguridad industrial y 1 compactadora
Cajicá: 500 canecas verdes, 500 aceleradores bacterianos, 2 moto cargueros, 50 Elementos de seguridad industrial y 4 triciclos.
Se realizó la firma del Convenio 103 de 2021 con 24 municipios, en este momento se esta ralizando la incroporración de recursos al presupuesto departamental para el proceso de adquisición de equipos</t>
  </si>
  <si>
    <t>Potencialización de 2 asociaciones de recicladores en diferentes municipios del Departamento</t>
  </si>
  <si>
    <t>Se han potencializado 13 asociaciones provinciales de recuperadores ambientales con la entrega de equipos y elementos de seguridad en diferentes municipios del Departamento (Bituima, Albán, Madrid, Cajicá, Nimaima, San Bernardo, Cáqueza, Villapinzón, Fusagasugá y Caguaní), así mismo con el apoyo de certificación en competencias laborales por el SENA, de 10 asociaciones (162 personas) de los municipios de unza, Cáqueza, Chocontá, Macheta, Guaduas, Silvania, Fusagasugá, Arbeláez y san Antonio del Tequendama.</t>
  </si>
  <si>
    <t>GR5:3-01-04-303</t>
  </si>
  <si>
    <t>303</t>
  </si>
  <si>
    <t>Garantizar la interventoría a la disposición final de residuos sólidos en el relleno sanitario Nuevo Mondoñedo.</t>
  </si>
  <si>
    <t>Interventoría ejecutada</t>
  </si>
  <si>
    <t>En desarrollo contrato de Adición de interventoría SA-005-2017</t>
  </si>
  <si>
    <t>Interventoria 2021 garantizada</t>
  </si>
  <si>
    <t>Para esta vigencia se tiene contratada la interventoría hasta el 31/12/2021 y se realizó el pago 5/5  la Fiduciaria Bogotá por valor de $60.720.346 mediante factura de pago No. 3300021473
Meta cumplida vigencia 2021. A la fecha el Contrato de interventoria esta vigente y con los recursos asignados y trasnferidos para la Interventoria hasta el 31 de diciembre de 2021.</t>
  </si>
  <si>
    <t>La interventoria del contrato de concesión 001-2002 Relleno Sanitario Nuevo Mondoñedo ha presentado dos informes de avance al contrato de SA-CMC-172-2022 como cumplimiento a sus responsabilidades Tecnicas, ambientales juridicas, administrativas y financieras.</t>
  </si>
  <si>
    <t>GR5:3-01-04-304</t>
  </si>
  <si>
    <t>304</t>
  </si>
  <si>
    <t>Apoyar a 30 municipios en la implementación de los Planes de Gestión de Residuos Sólidos en sus diferentes componentes.</t>
  </si>
  <si>
    <t>PGIRS apoyados</t>
  </si>
  <si>
    <t>En proceso definir convenios con municipios</t>
  </si>
  <si>
    <t>10 convenios de manejo y aprovechamiento residuos sólidos terminados
Se terminaron dos convenios de residuos sólidos a satisfacción con la entrega de:
1. Madrid: 2 moto cargueros, 100 elementos de seguridad industrial y 1 compactadora
2. Cajicá: 500 canecas verdes, 500 aceleradores bacterianos, 2 moto cargueros, 50 Elementos de seguridad industrial y 4 triciclos.</t>
  </si>
  <si>
    <t>se han terminado 10 convenios de manejo y aprovechamiento de Residuos sólidos, realizando la entrega de equipos e insumos en los municipios de Bituima (12 contenedores de residuos solidos, una picadora de desechos, 10 lonas de fibra sintética, 1 guadaña de combustión, 4 palas, 12 contenedores de polietileno)., Cáqueza (elementos de seguridad industrial y una computadora para 100Kg.), Nimaima (13 equipos de seguridad industrial y una computadora vertical), San Bernardo (un medidor Multiparametros, 4 extractores de aire multiaxial), Chaguaní (395 ECOTANK y 366 Kg de ECOTEK), Albán (motocargueros de 300 Kg y elementos de Seguridad industrial: (07 Jeans de dotación, 07 chaquetas de protección, 07 zapatos industriales,  07 guantes de carnaza y 07 cachuchas) ,  Villapinzón  Caneca de 30 litros doble fondo con rejilla separadora, salida y tapón para extracción de lixiviado y tapa ajuste hermético y sustrato enriquecido con bacterias degradadoras de residuos sólidos Orgánicos y  Fusagasugá, por medio del cual se realizó la entrega  de 164 Overoles Industriales de Manga Larga en
Gabardina de alto gramaje, 164 Tapa bocas tres capas, 164 Guantes y 164 Gorra en drill, todos con marcación Logo</t>
  </si>
  <si>
    <t>Se están realizando acercamiento con los municipios para la revisión del documento PGIRS, para definir si van para ajuste o actualización, en los municipios de  Topaipí, La Palma, Tibirita, Suesca, Sasaima, Guaduas, La Peña, Villeta, Tocaima, Agua De Dios, Nilo, Ricaurte, Vianí, Ubaque, Choachí, Fomequé, Zipaquirá, Arbeláez, San Antonio Del Tequendama</t>
  </si>
  <si>
    <t>GR5:3-01-04-305</t>
  </si>
  <si>
    <t>305</t>
  </si>
  <si>
    <t>Ejecutar 3 proyectos de innovación en manejo de residuos sólidos y cambio climático.</t>
  </si>
  <si>
    <t>Proyectos ejecutados</t>
  </si>
  <si>
    <t xml:space="preserve">Se estudia la posibilidad de ejecutar un proyecto de innovción con el uso de la Guadua y/o la implmentación de bolsas ecologicas. Se adelanta el proceso precontractual para la IMPLEMENTACION DE UNA ESTRATEGIA DE FORTALECIMIENTO DE LA CADENA DE LA GUADUA </t>
  </si>
  <si>
    <t>Se adelantan los estudios previos para la construcción de una alianza  para la construcción de la Estrategia "Escuela del Agua y Cambio Climático"</t>
  </si>
  <si>
    <t>LA RUTA DE GESTIÓN DEL RIESGO</t>
  </si>
  <si>
    <t>CONOCIMIENTO DEL RIESGO</t>
  </si>
  <si>
    <t>GR5:3-02-00-580</t>
  </si>
  <si>
    <t>Alcanzar el 100% de la identificación de amenazas y exposición al riesgo en el departamento.</t>
  </si>
  <si>
    <t>GR5:3-02-01-306</t>
  </si>
  <si>
    <t>306</t>
  </si>
  <si>
    <t>Formular el plan de emergencia y contingencia en 300 prestadores de acueducto, alcantarillado y aseo.</t>
  </si>
  <si>
    <t>Prestadores de acueducto, alcantarillado y/o aseo con plan de emergencia y contingencia formulado</t>
  </si>
  <si>
    <t>Planes de emergencias y contingencia formulados</t>
  </si>
  <si>
    <t xml:space="preserve">Planes de emergencia y contingencia Formulados: Por parte de los municipios se tienen formulados 9 documentos en los municipios de La Mesa, San Antonio del Tequendama, Subachoque, Villeta, Zipacón.
ASUARTELAM - Tena / La Mesa, AGUAS MARAKATA S.A. Empresa de servicios públicos - Ricaurte. 30 formulados, Agua de Dios, Tocaima, Central Colombiana De Aseo S.A ESP; Anapoima, El Colegio, Asociación de Usuarios del Acueducto Regional El Triunfo La Paz; Anolaima, Asociación De Usuarios del Acueducto de Mesitas De Caballero; Arbeláez, Asociación de Acueducto Regional Veredas San Miguel, Santa Rosa, San José; Cota, Facatativá, Iglesia Cristiana De Los Testigos De Jehová; Cota, Funza, Girardot, Madrid, Mosquera, Soacha, Tocancipá, Ekoplanet S.A.S. E.S.P.; El Colegio, Asociación Acueducto Los Ocobos; Fusagasugá, Asociación de Usuarios del Acueducto Leonardo Hoyos De Fusagasugá; Gachancipá, Asociación de Usuarios Del Acueducto de La Vereda San Martin de Gachancipá; Granada, Asociación de Afiliados del Acueducto Regional  De Granada Cundinamarca, Subachoque, Asociación de Suscriptores del Acueducto de La Vereda Cascajal; Granada, Sibaté, Soacha, Asociación De Afiliados Acueducto Regional Veredas Y Sectores De Los Municipios De Sibaté  Soacha Y Granada; Soacha, Empresa De Acueducto Y Alcantarillado El Rincón S A, Pacho, Asociación De Usuarios Del Acueducto  De Las Veredas De Pajonales, Llano De La Hacienda y La Ramada; Facatativá, Funza, Madrid, Mosquera, Eco procesos Hábitat Limpio S. En C.A. E.S.P.; Sasaima Asociación De Usuarios Acueducto Regional Sur Occidente Del Municipio De Sasaima Departamento De Cundinamarca; Nimaima, Asociación De Usuarios Acueducto, Alcantarillado Y Otros Servicios De Tobia Municipio De Nimaima; Chía, Guasca, La Calera, Sopo, asociación de usuarios prestadora de servicios públicos del teusaca: Guachetá, Asociación De Usuarios Del Acueducto Regional De La Vereda Punta Grande Guachetá, Chía, Guasca, La Calera, Sopo, Junta Administradora Del Acueducto De La Vereda San José-JAAVSJ-; Pasca, Asociación De Usuarios Del Acueducto Interveredal El Retiro Y Otras Asuainro; Agua De Dios, Tocaima, Ingeniería Y Gestión Del Agua SAS ESP; Subachoque, Asociación De Suscriptores Del Acueducto El  Tobal; La Calera, Iwm Agua &amp; Saneamiento SAS; Subachoque, Asociación De Suscriptores Del Acueducto Y Saneamiento Básico De La Pradera Municipio De Subachoque, Subachoque, Asociación De Suscriptores Del Acueducto Lagunitas; Tocancipá, Zipaquirá, Aquapolis Sociedad Anónima E.S.P.; Guayabetal, Medina, Paratebueno, Quetame, Ubalá, Bioagricola Del Llano S.A  Empresa De Servicios Públicos; El Colegio, Asociación De Usuarios Del Acueducto Regional De La Victoria Y Las Veredas La Pítala, Subia, Santa Isabel, Santa Cruz, San Miguel, Santa Rita, El Carmen; 
Se realizó inventario de prestadores, para establecer la población objeto del presente año. Se está recolectando información de los Planes de emergencia y contingencia adelantados en el año 2020.
El proceso de contratación del programa de capacitación y formulación de los planes se encuentra en el área de gestión contractual. Se firma Contrato EPC-PS-330-2021 y con acta de inicio. En ejecución 
Hasta el mes de diciembre se avanzó en los procesos de capacitación, alcanzando 64 prestadores de los 100 invitados. En ejecución el contrato EPC-PS-330-2021.
Planes de emergencia y contingencia adelantados en el año 2020 (El reporte del mes son 20, alcanzando a la fecha 50). </t>
  </si>
  <si>
    <t>1152</t>
  </si>
  <si>
    <t>UNIDAD ADM.ESPECIAL PARA LA GESTION DEL</t>
  </si>
  <si>
    <t>GR5:3-02-01-307</t>
  </si>
  <si>
    <t>307</t>
  </si>
  <si>
    <t>Implementar la Política Pública para la Gestión del Riesgo de Desastres, priorizando las 5 provincias con mayor frecuencia de riesgo.</t>
  </si>
  <si>
    <t>Política implementada</t>
  </si>
  <si>
    <t>Se realizaron 8 capacitaciones con los municipios de Choachí, Soacha, Ricaurte, Sibaté, Agua de Dios, Tocaima, Guaduas y Anapoima en relación a seguimiento de instrumentos en materia de gestión del riesgo de acuerdo con las circulare emitidas por la unidad, implementación de la política publica y seguimiento a fallo de sentencia del rio Bogotá orientado a los instrumentos de planificación para la gestión del riesgo. 
Se emitió circular 14 para solicitar información que permita evaluar la implementación de la política publica en lo dos años de plan de desarrollo en relación a los instrumentos de planificación de gestión del riesgo. Se cuenta con 62 municipios que tienen convenio con bomberos, 100 municipios con plan municipal de gestión del riesgo, 54 municipios con estrategia municipal de respuesta, 95 municipios con fondo para la gestión del riesgo y 102 municipios con acurdo municipal de sobretasa bomberil.
Se brindo acompañamiento logrando la articulación del eje de gobernanza y la inclusión y participación de los comunales en el sistema municipales de gestión del riesgo, logrando 52 municipios. 
Se realizo mesa de trabajo con la ESAP con el fin de llevar a cabo la articulación mediante los nodos de gestión del riesgo.</t>
  </si>
  <si>
    <t xml:space="preserve">Se ha logrado mediante el acompañamiento y la asistencia a los municipios, para que  cumplan con los requerimientos realizados por la UAEGRD en cumplimiento de la política publica, los cuales se orientan a los instrumentos de planificación como planes municipales para la gestión del riesgo y estrategias municipales de respuesta. 
Fortalecimiento del plan padrino mediante acciones de conocimiento, reducción y manejo de desastres a partir de las asistencias técnicas a los consejos municipales y capacitaciones en el marco de la implementación de la política pública en planes comunitarios de gestión del riesgo, planes escolares de gestión del riesgo, evidenciados en actas y listado de asistencias con firmas. Consolidación del 100% de los comités provinciales para la gestión del riesgo. Ejecución del plan de comunicaciones para la divulgación de la política publica y sus instrumentos de planificación. asistencia técnica a 116 municipios frente a la política pública y sus instrumentos de planificación, proceso que se ha llevado a cabo mediante la articulación de acciones entre la subdirección de conocimiento y la subdirección de manejo de la UAEGRD. Se logró llevar a cabo el reporte a la Unidad Nacional para la Gestión del Riesgo del 100% de los municipios del departamento frente a la implementación de la política pública mediante los planes municipales para la gestión del riesgo y las estrategias municipales de respuesta. </t>
  </si>
  <si>
    <t xml:space="preserve">Durante el primer semestre del año : Pese a que existe la formulación del plan de capacitación para los colegios  frente a la implementación de la política publica para la gestión del riesgo y sus instrumentos de planificación, no se ha logrado llevar a cabo las capacitaciones planteadas dada la emergencia por COVID-19
Durante el segundo semestre del año la dificultad que se presenta se relaciona a la disponibilidad de vehículos o transporte para llevar a cabo la movilización a los municipios por parte de la subdirección de conocimiento. </t>
  </si>
  <si>
    <t>* consolidación de diagnostico y balance de los municipios frente a  los instrumentos de gestión del riesgo y desastres, logrando que el 86% de los municipios del departamento cuenten con plan municipal de gestión del riesgo de desastres, 42% cuenten con estrategia municipal para la respuesta ante eventos de desastres, 82% cuentan con acto administrativo de fondo municipal de gestión de riesgo de desastres y 88% cuentan al día de hoy con acuerdo municipal sobre tasa bomberil.* Se realizo acompañamiento al municipio de Quebradanegra así como capacitación a las entidades de gestión del riesgo de los departamento de Antioquia, Quindío, Caldas y Valle sobre las acciones de articulación interinstitucional orientado los procesos de gestión del riesgo para un total de 25 personas capacitadas. * Se formulo el plan de comunicaciones para la vigencia 2022 con e fin de establecer las acciones a realizar y cronograma para la vigencia, para la divulgación de la política publica para la gestión del riesgo y sus instrumentos de planificación. * Se realizó una nota audiovisual en lenguazaque con un alcance de 373 personas y 4 notas graficas en el primer encuentro de educación del departamento con un alcance de 1251, ejercito nacional con un alcance de 2535, Suesca mediante capacitación de la unidad móvil con un alcance de 1166 personas, macheta mediante unidad móvil con un alcance de 1148 personas, acciones de divulgación orientadas a la comunidad en general, con el fin de dar a conocer los espacios y procesos de capacitación en política publica que se realizan por parte de la UAEGRD lo que permitió finalmente un alcance en el proceso de divulgación de 6.473 personas. * Se realizó proceso de capacitación sobre política publica departamental para la gestión del riesgo y Ley 1523 de 2012 en tres municipios del departamento para un total de 253 personas capacitadas. Se beneficiaron 54 funcionarios de cuerpos operativos, docentes y estudiantes de municipio de Suesca, 138 personas entre estudiantes y funcionarios de la alcaldía del municipio de Macheta y 51 personas entre estudiantes, cuerpos operativos y adulto mayor del municipio de Lenguzaque. * Se realizó capacitación a 14 funcionarios de la alcaldía de Bituima y a 63 personas de la comunidad en general del municipio de Chaguaní sobre elaboración de planes comunitarios para la gestión del riesgo.* Se realizo campaña de divulgación en relación a la entrega de kits de emergencia invernal para los cuerpos operativos del departamento a fin de fortalecer las acciones realizadas por los respectivos cuerpos, logrando un alcance de 16.420 personas.* Se realizo campaña mediante el diseño de piezas publicitarias y  difusión mediante redes sociales y pagina oficial de la UAEGRD con el fin de fortalecer en la comunidad los componentes de conocimiento y reducción ante los eventos de emergencia y desastre por temporada seca con un alcance total de 11.968 personas.* Se realizo campaña de promoción y divulgación orientada al  programa de supervigilas, proceso de formación cuya población se encuentra orientada a  los niños, niñas y adolescentes a fin de fortalecer los componentes de conocimiento, reducción y el manejo de desastres en dicha población. Se logro un alcance con la campaña de 12.575 personas* Se diseño y emitió campaña orientada a la temporada de lluvias con el fin de fortalecer en la comunidad el conocimiento y las acciones de reducción ante las emergencias y/o desastres que se puedan presentar con motivo de la ola invernal permitiendo llegar a un total de 20.100 personas del departamento. * Acorde al articulo 10 parágrafo segundo de la ordenanza 066 de 2018, se han presentado acciones de seguimiento ante los requerimientos de planeación departamental de manera mensual y trimestral, mediante trabajo articulado de los procesos de conocimiento, reducción y manejo, así como las actividades misionales de la UAEGRD establecidas en la política publica de Gestión de Riesgos. * Apoyo a los consejos departamentales de gestión del riesgo con consolidación de reportes oficiales, como lo establece el articulo 22 y 23 de la ordenanza 066 de 2018.* Consolidación de información sobre acciones de la política publica para la gestión del riesgo, orientada a la población de niños, niñas y adolescentes.* Diagnostico de las acciones de implementación del eje de gobernanza en articulación transversal con la política publica de participación ciudadana. * Ajuste y actualización de proyectos orientados a la ejecución e implementación de la política pública, referenciados y liderados por la UAEGRD ante planeación departamental como líder del proceso. * Fortalecimiento administrativo del fondo departamental de gestión de riesgo y desastres en cumplimiento del capitulo I y capitulo II de la ordenanza 066 de 2018. Seguimiento y control de la ejecución de recursos relacionados a la implementación de la política publica y sus instrumentos de planificación. * Propuesta de protocolos y reglamentación del fondo departamental de gestion de riesgos y desastres de acuerdo con lo establecido en el articulo 54 de la Ley 1523 de 2012, decreto ordenanza 265 de 2016 y el articulo 46 de la ordenanza 066 de 2018. * Atención a los requerimientos de la instancia de dirección, orientación, coordinación y consulta requeridas al sistema departamental de gestión del riesgos y desastres, en concordancia con los artículos 15, 16 , 17 y 18 de la ordenanza 066 de 2018. * Fortalecimiento territorial a los comités provinciales para la gestión del riesgos y desastres en acciones de soporte técnico a los centros regionales de gestión del riesgo.</t>
  </si>
  <si>
    <t>Fortalecimiento en la implementación de la política publica a partir del acompañamiento, asesoría y capacitación a los municipios del departamento a fin de garantizar la implementación de los instrumentos de gestión territorial orientados a la gestión del riesgo, la incorporación de los presidentes de las juntas de acción comunal a los consejos municipales y el acompañamiento a los 116 municipios en relación a la temporada seca, eventos de incendio forestal y temporada de menos lluvias.</t>
  </si>
  <si>
    <t>GR5:3-02-01-308</t>
  </si>
  <si>
    <t>308</t>
  </si>
  <si>
    <t>Realizar con la unidad móvil 80 jornadas para el fortalecimiento de las capacidades de gestión de riesgo.</t>
  </si>
  <si>
    <t>Jornadas de fortalecimiento de capacidades en gestión de riesgo con unidad móvil</t>
  </si>
  <si>
    <t>Para el mes de diciembre se llevaron a cabo 2 jornadas para el fortalecimiento de las capacidades de gestión de riesgo en los municipios de Guaduas con 146 personas y Simijacá con 159 personas para un total de 305.</t>
  </si>
  <si>
    <t xml:space="preserve">Se ha logrado llevar a cabo las agendas de avanzada con los municipios que hacen parte de la primera fase de ejecución de capacitaciones para el fortalecimiento de las capacidades de gestión del riesgo. Se cuenta con cronograma de ejecución establecido para el cuarto trimestre del año 2021 y para la ejecución de toda la vigencia 2022. A la fecha se cuenta con un avance del 130%, se ha llevado a cabo el fortalecimiento de las capacidades para la gestión del riesgo mediante la unidad móvil con un total de 8.616 personas entre estudiantes, docentes, servidores públicos y comunidad en general, logrando llevar la unidad móvil a los municipios de Ubaté, Zipaquirá, Sopo, Tausa, Medina, Guatavita , Cajicá, Gobernación de Cundinamarca, Paratebueno, Gacheta, Guasca, Guaduas y Simijaca. Se destaca que del total de personas formadas y capacitadas 6.881 son nilos, niñas y adolescentes. </t>
  </si>
  <si>
    <t>* 17 jornadas de capacitación mediante la unidad móvil con un total de 29.161 beneficiarios entre funcionarios de entidades públicas, estudiantes, consejos municipales para la gestión del riesgo, cuerpos operativos y comunidad en general.* Se ha llevado a cabo 20 jornadas de fortalecimiento a los consejos municipales de los municipios de Villapinzon, Machetá, Lenguazaque, Chía, Villeta, Vergara, La Vega, La Mesa, San Antonio del Tequendama, El Colegio, Viani, Viota, Chaguani, San Juan de Rio Seco, La Palma, Caqueza, Paime y Puli.</t>
  </si>
  <si>
    <t>Fortalecimiento de los consejos municipales para la gestión del riesgo de 20 municipios mediante la socialización de las acciones que se realizan por medio de la unidad móvil, consolidación de las agendas de trabajo para la ejecución de las actividades de capacitación en los municipios a partir de la gestión de las avanzadas. Incremento en el numero de participantes a las jornadas de la unidad móvil fortaleciendo los componentes de conocimiento, reducción y el manejo de desastres mediante la participación de 29.161 personas de 17 municipios entre los cuales se encuentran cuerpos operativos, coordinadores municipales para la gestión del riesgo, funcionarios de entidades publicas, estudiantes, docentes, presidentes de juntas de acción comunal y comunidad en general.</t>
  </si>
  <si>
    <t>GR5:3-02-01-309</t>
  </si>
  <si>
    <t>309</t>
  </si>
  <si>
    <t>Implementar el Plan Departamental de Gestión del Riesgo.</t>
  </si>
  <si>
    <t>Plan departamental de Gestión del Riesgo implementado</t>
  </si>
  <si>
    <t>Se realizó acompañamiento técnico a los Consejos Municipales para la Gestión del Riesgo de Desastres con el fin de realizar acciones de reducción correctiva y prospectiva del riesgo para reducir la condiciones de riesgo que están presentes en el Departamento como lo son: Incendios Forestales. “Comités provinciales para la gestión del riesgo de desastres” la UAEGRD lidero  15 mesas de trabajo provincial con la participación de alcaldes, coordinadores municipales, delegados de Asojuntas, corporaciones autónomas regiones, universidades y cuerpos operativos.seminario taller  gestión integral del riesgo de desastres en cundinamarca</t>
  </si>
  <si>
    <t>Se desarrolló el primer seminario taller  gestión integral del riesgo de desastres en cundinamarca "Nuestro territorio  , nuestro progreso responsabilidad de todos " en alianza estratégica con la universidad de cundinamarca. Donde su contenido academico se referencio en los procesos de reducción, conocimiento y manejo. Se realizaron los comités provinciales para la gestión de riesgo a través de 15 mesas de trabajo provincial con la participación de alcaldes, coordinadores municipales, delegados de asojuntas, corporaciones autónomas regionales y cuerpos operativos.Se realizaron requerimientos de información a los 116 municipios para consolidar el diagnóstico que permitirá la actualización de los instrumentos   de planificación del riesgo en el departamento. Dentro del proceso mencionado anteriormente tuvo participación los 116 municipios  de Cundinamarca</t>
  </si>
  <si>
    <t>En atención a la circular 05 de 2020, no todos los municipios reportaron la información solicitada a tiempo; por lo tanto, la consolidación de información de los instrumentos, ha sido compleja dado que se requiere el reporte total de cada municipio. Si bien se realizó el seminario taller en donde se han beneficiado personas de todos los municipios, la Universidad de Cundinamarca no ha reportado la lista total de personas que serán certificadas, motivo por el cual no podemos a la fecha del 7 de diciembre indicar cuantas personas se beneficiaron pro municipio.</t>
  </si>
  <si>
    <t xml:space="preserve">Se llevó a cabo encuentro de coordinadores municipales para la gestión del riesgo con el fin de fortaceler el eje de gobernanza y realizr acompañamiento a las acciones derivadas de la implementación de la politica publica para la gestión del riesgo, plan departamental y municipal paa la gestión del riesgo y, estrategia departamental y municipal de respuesta. Se logro la participacón de 70 personas de las cuales 40 fueron coordinadores municipales. 
Mediante el seguimiento y asesorias realizado por la subdirección de conocimiento, se ha logrado que el 86% de los municipios del departamento cuenten con plan municipal para la gestión del riesgo en concordancia con la implementació de la olitica publica para la gestión del riesgo.
Se llevó a cabo capacitación a la Alcaldia Municipal de Guaduas y al CMGRD con el fin de ortalecer los conceptos básicos de la gestión del riesgo mediante los instrumentos de planificaciòn de la politica pública.
Se llevo a cabo asesoría a la Alcaldia Municipal CMGRD  Comunidad,  Bomberos, Defensa civil del municipio de subachoque, con el fin de orientar frente al reconocimiento de las capacidades reales en factores de bioseguridad, psicosociales, logisticos, fisicos y preventivos. </t>
  </si>
  <si>
    <t xml:space="preserve">Se ha fortalecido el conocimiento e implementación del plan departamental para la gestión del riesgo al igual que se ha promovido con los municipios mediante las asistencias, para que diseñen e implementen  sus planes municipales en el marco de la ejecución de la ordenanza 066 de 2018. Se cuenta con el plan de divulgación y respectivo cronograma el cual se ejecuta a través de las asistencias técnicas que realizan los funcionarios y contratistas. Se cuenta con la instalación del 100% de los comités provinciales para la gestión del riesgo; de igual manera, se cuenta con la elaboración de la ruta para la actualización del plan departamental para la gestión del riesgo.
Se cuenta con las matrices actualizadas de enlaces para la gestión del riesgo y los cuerpos operativos de los 116 municipios, asi mismo se cuenta con la matriz de inventario de planes municipales y estrategias municipales. finalmete, se ha logrado la articulación del sistema departamanetal para la gestión del riesgo a partir del eje de gobernanza el cual contó con un plan de capacitación y divulgación en el mes de diciembre mediante 4 eventos macro con los coordinadores municipales y los cuerpos operativos. </t>
  </si>
  <si>
    <t>En el primer semestre del año temas como el paro nacional y las emergencias por temporada de lluvias así como la emergencia por COVID-19 generaron que las acciones de capacitación y divulgación se vieran retrasadas.</t>
  </si>
  <si>
    <t>* Para el mes de marzo se presenta avance frente al diagnostico y evaluación de la implementación de la política publica para la gestión del riesgo, plan departamental y municipal de gestion del riesgo y estrategia departamental y municipal de respuesta a emergencias. Proceso que se ha realizado mediante la elaboración de encuestas a los municipios con el fin de identificar la capacidad real que tienen frente a los componentes de conocimiento, reducción y manejo de desastres. Con base en lo anterior se identifica que para el primer trimestre el 60% de lo municipios del departamento han desarrollado los instrumentos de evaluación lo que representa un total de 70 municipios, 28% de los municipios no han desarrollado a la fecha los instrumentos de evaluación lo cual representa un total de 33 municipios y, finalmente 11% de los municipios se encuentran en el proceso de diligenciamiento de la matriz de evaluación. En cuanto al avance del diligenciamiento de las matrices de evaluación y diagnóstico a nivel provincial, se presenta el siguiente cumplimiento: Almeidas presenta un avance del 85.7%, Alto Magdalena con 56.2%, Bajo Magdalena con 33.3%; Gualivá con el 50%; Guavio con 93.7%, Magdalena Centro con 100%; Medina con 50%, Oriente con 75%, Rionegro con 56.2%, Sabana Centro con 81.8%, Sabana occidente 100%, Soacha con 0%, Sumapaz con 60%, Tequendama 60%, Ubaté con 25%.* Se realizó capacitación a 14 funcionarios de la alcaldía de Bituima y a 63 personas de la comunidad en general del municipio de Chaguaní sobre elaboración de planes comunitarios para la gestión del riesgo.* Se realizó capacitación frente a los instrumentos legales y normativos del plan departamental y plan municipal para la gestión del riesgo de desastres a 27 funcionarios de la alcaldía municipal y consejos municipales para la gestión del riesgo en los municipios de Zipaquira y Bituima.</t>
  </si>
  <si>
    <t>Fortalecimiento de las acciones orientadas a la implementación del plan departamental mediante la articulación del plan padrino con los municipios, implementación de las matrices de evaluación y seguimiento a los municipios del departamento a fin de establecer el diagnostico de la política publica para la gestión del riesgo para poder realizar posteriormente la actualización del plan y estrategia departamental.</t>
  </si>
  <si>
    <t>Incremento de las emergencias por lluvias que generan que las acciones se orienten al manejo del riesgo y que el personal de la organización en especial los padrinos de las provincias y municipios se concentren en los eventos de emergencia y desastre en el territorio.</t>
  </si>
  <si>
    <t>REDUCCIÓN DEL RIESGO</t>
  </si>
  <si>
    <t>GR5:3-02-00-581</t>
  </si>
  <si>
    <t>Reducir la población cundinamarquesa expuesta a amenazas de origen natural.</t>
  </si>
  <si>
    <t>GR5:3-02-02-310</t>
  </si>
  <si>
    <t>310</t>
  </si>
  <si>
    <t>Beneficiar 14.000 productores agropecuarios en prevención, atención, mitigación, recuperación por emergencias y desastres; y con instrumentos e incentivos de riesgo agropecuario y rural que permitan proteger sus inversiones y actividades.</t>
  </si>
  <si>
    <t>Productores beneficiados</t>
  </si>
  <si>
    <t>Miel de CañaInsumos y Semillas</t>
  </si>
  <si>
    <t>Se hizo una adición al contrato de Insumos y Semillas para el fortalecimiento de los sistemas productivos agroalimentarios donde se beneficiará un total de 7.162 pequeños productores afectados por heladas y sequías de 60 municipios por valor de $ 1.477.999.917.Se generó contrato con Finagro por valor de $ 60.000.000 dentro del contrato total de $ 4.760.000.000 para temas de crédito agropecuario.Se gestionó con el Ministerio de Agricultura para 400 pequeños productores ganaderos de 4 municipios (Cabrera, Chipaque, Gachancipa y Sopo) 48 toneladas de miel pura de caña por las heladas presentadas en el departamento por un valor de $ 64.800.000.</t>
  </si>
  <si>
    <t>Productores beneficiados con insumos y semillas frente afectaciones agroclimáticas</t>
  </si>
  <si>
    <t>•Se realizó la entrega de insumos y semillas en 85 municipios del departamento con el propósito de reactivar la economía de 13.934 productores afectados por heladas, lluvias y sequías. Así mismo se fortaleció la agricultura campesina, familiar y comunitaria del departamento en las cadenas productivas de papa, maíz, arveja, frijol, pastos de clima frio y cálido, nutrición ganadera, frutales y hortalizas.
Se hizo la entrega de:
Insumos: 1.433 toneladas de fertilizantes orgánicos, químicos y enmiendas (Cal que acondiciona el suelo, regulan su acides y estabilizan el PH)
Semillas: 2.4 toneladas de semillas 
Nutrición Ganadera: 120 toneladas de concentrado, sal y melaza
La inversión total que se realizo fue de $ 3.999.660.862 
•Se apoyó a los productores con el Incentivo al Seguro Agropecuario Territorial Cundinamarca (ISACUND) beneficiando a 745 productores rurales de 14 municipios, con un valor asegurado por la suma de $25.902.916.000, cuyo costo de la prima de seguro asciende a $2.944.346.040, de los cuales, a través del ISACUND se cubrieron $1.487.641.560. Proagro y Mapfre son las compañías aseguradoras con mayor participación en la cobertura del seguro agropecuario. De esta población 686 fueron pequeños productores con una inversión de $ 1.071.823.080 con un valor asegurado de $ 19.020.316.000 y 59 medianos productores  con una inversión  de $ 415.818.480 con un valor asegurado  de $ 6.882.400.000. Se dio cobertura con este beneficio a 1.397 hectáreas en pastos de corte  que representan a 447 productores y 1468 hectáreas en papa  en 298 productores cundinamarqueses</t>
  </si>
  <si>
    <t>Debido a las nuevas directrices dadas desde la Secretaría Jurídica del Departamento se decide continuar con el proceso pero bajo la modalidad de subasta inversa por licitación pública la cual requirió iniciar nuevamente el proceso de elaboración de estudios previos y solicitud de cotizaciones las cuales serán publicadas en la plataforma SECOP 2 en la primera semana del mes de Julio. Se continúa con la cantidad de beneficiarios prevista inicialmente de 53 municipios quienes tuvieron la declaratoria de calamidad pública en el marco de la Urgencia Manifiesta del Decreto 083 de 2022Con respecto al tema de aseguramiento el total realmente reportado por Finagro de acuerdo al informe entregado en el mes de febrero de 2022 con corte al 31 de diciembre de 2021 es de 1.075 productores; sin embargo se habían reportado 745 en el primer informe preliminar a esa fecha por lo que para esta vigencia se reporta el restante 330. Para la vigencia 2022, no se considera continuar con este componente.</t>
  </si>
  <si>
    <t>GR5:3-02-02-311</t>
  </si>
  <si>
    <t>311</t>
  </si>
  <si>
    <t>Implementar la estrategia departamental de respuesta ante eventos de desastres.</t>
  </si>
  <si>
    <t>Estrategia departamental de respuesta ante eventos de desastres implementada</t>
  </si>
  <si>
    <t>Asistencias técnicas a los municipios para la consolidación de información de los instrumentos de planificación del Plan Municipal de Gestión del Riesgo y la Estrategia ante eventos de desastres. Asimismo, se brindó capacitación mediante alianza con la Universidad de Cundinamarca.</t>
  </si>
  <si>
    <t>De acuerdo a lo establecido en la Ordenanza 066 del 2018 Art. 28 “Comités provinciales para la gestión del riesgo de desastres” la UAEGRD lidero 15 mesas de trabajo provincial con la participación de alcaldes, coordinadores municipales, delegados de Asojuntas, corporaciones autónomas regiones, universidades y cuerpos operativos. ( 15 al 22 de diciembre). Se realizaron CDGRD dados los diferentes eventos naturales, antrópicos y biológicos, que se presentaron en el departamento, soportados en las actas del CDGRD, así como la activación de los comités de conocimiento, reducción y manejo del riesgo como lo estipulan los Art. 17 al 25 de la Ordenanza 066 del 2018. De igual manera, se realizaron requerimientos de información a los 116 municipios para consolidar el diagnostico que permitirá la actualización de los instrumentos de planificación del riesgo en el departamento.Finalmente, Se desarrolló el 1er. seminario taller gestión integral del riesgo de desastres en Cundinamarca "NUESTRO TERRITORIO, NUESTRO PROGRESO, RESPONSABILIDAD DE TODOS” el cual contó con la participación de personas de Cundinamarca y de otros departamentos del país, en alianza estratégica con la Universidad de Cundinamarca donde su contenido académico se referenció en los procesos de conocimiento, reducción y manejo del riesgo apoyado por los profesionales de la UAEGRD.</t>
  </si>
  <si>
    <t>Se llevo a cabo encuentro departamental con los cuerpos de bomberos, con el fin de fortalecer el eje de gobernanza acorde a la politica publica, asi como orientar acciones en relación con la estrategia departamental y muicipal de respuesta a emergencias, se logro la participación de 70 funcionarios de los cuerpos de bomberos municipales.
Se llevo a cabo encuentro departamental con los funcionarios de la cruz roja, con el fin de fortalecer el eje de gobernanza acorde a la politica publica, asi como orientar acciones en relación con la estrategia departamental y muicipal de respuesta a emergencias, se logro la participación de 25 funcionarios de la cruz roja entre coordinadores de apoyo ydirectivos de la seccional Bogotá Cundinamarca.
Se llevo a cabo encuentro departamental con los funcionarios de la defensa civil con el fin de fortalecer el eje de gobernanza acorde a la politica publica, asi como orientar acciones en relación con la estrategia departamental y muicipal de respuesta a emergencias, se logro la participación de 75 funcionarios de la defensa civil entre lideres y directivos.
Se llevo a cabo capacitación a funcioanrios de la alcaldia del municipio de Guaduas y al consejo municipal para la gestión del riesgo frente los instrumentos legales y normativos de la estrategia departamenal y estrategia municipal de respuesta a emergencias, articulación de los planes comunitarios y protocolos de acción para eventos de emergencia para un total de 62 personas capacitadas. 
Se llevó a cabo asesoría a los municipios de Chaguaní, San Juan de Rioseco, Facatativá, Zipacon, Madrid, Vianí, Nocaima frente a la articulación de los planes comunitarios con el fin de fortalecer el conocimiento frente a la creación de los planes comunitarios para la gestión del riesgo para un total de 226 personas orientadas mediante asesoría.</t>
  </si>
  <si>
    <t>La temporada de lluvias genero el incremento de emergencias y activo en mayor medida las solicitudes por ayudas humanitarias, lo cual conlleva a que se deban atender muchas solicitudes de asesoría y asistencia por parte de los municipios con el fin llevar a cabo el debido proceso estipulado en la política y  la estrategia, esto genera a su vez la modificación en el cronograma del plan de capacitación y divulgación, tema que también es afectado por la emergencia que aún se presenta por COVID-19. Para el mes de agosto se vio afectada la gestión dada la emergencia en el municipio de Guayabetal que genero que el recurso humano de la unidad se concentrara en las acciones de acompañamiento al municipio tanto en la entrega de ayuda humanitarias como en el apoyo psicosocial de la población afectada.</t>
  </si>
  <si>
    <t>Articulación interinstitucional para la gestión de recursos no incorporados por un valor de $19.968.153.293 mediante convenio interadministrativo N° 1653 del 2021 suscrito entre la CAR y la UAEGRD con el fin de ejecutar un proyecto para el fortalecimiento estratégico y mejoramiento de la red de atención de emergencias ambientales para la protección y sostenibilidad ambiental en los municipios de la jurisdicción CAR del departamento de Cundinamarca en el marco de la implementación de la estrategia departamental de respuesta ante eventos de desastres.</t>
  </si>
  <si>
    <t>* Se ha realizado asesoría y capacitación a 23 personas entre comunidad en general y coordinadores municipales para la gestión del riesgo de los municipios de Guayabal de Síquima y Gachalá sobre sobre capacidades reales efectivas para los procesos de gestión del riesgo. * Se ha realizado asesoría y capacitación a 28 funcionarios de los consejos municipales para la gestión del riesgo de los municipios de San Francisco, Girardot y Villapinzón  frente a los niveles de emergencia, declaratorias de calamidad publica y protocolos de acción para eventos de emergencia. * Se ha realizado asesoría 1 0 funcionarios de consejos municipales para la gestión del riesgo y alcaldías de los municipios de Guaduas y Puerto Salgar sobre el procedimiento de  evaluación de daño y análisis de necesidades. * Para el mes de marzo se presenta avance frente al diagnostico y evaluación de la implementación de la política publica para la gestión del riesgo, plan departamental y municipal de gestion del riesgo y estrategia departamental y municipal de respuesta a emergencias. Proceso que se ha realizado mediante la elaboración de encuestas a los municipios con el fin de identificar la capacidad real que tienen frente a los componentes de conocimiento, reducción y manejo de desastres. Con base en lo anterior se identifica que para el primer trimestre el 60% de lo municipios del departamento han desarrollado los instrumentos de evaluación lo que representa un total de 70 municipios, 28% de los municipios no han desarrollado a la fecha los instrumentos de evaluación lo cual representa un total de 33 municipios y, finalmente 11% de los municipios se encuentran en el proceso de diligenciamiento de la matriz de evaluación. En cuanto al avance del diligenciamiento de las matrices de evaluación y diagnóstico a nivel provincial, se presenta el siguiente cumplimiento: Almeidas presenta un avance del 85.7%, Alto Magdalena con 56.2%, Bajo Magdalena con 33.3%; Gualivá con el 50%; Guavio con 93.7%, Magdalena Centro con 100%; Medina con 50%, Oriente con 75%, Rionegro con 56.2%, Sabana Centro con 81.8%, Sabana occidente 100%, Soacha con 0%, Sumapaz con 60%, Tequendama 60%, Ubaté con 25%.</t>
  </si>
  <si>
    <t>Fortalecimiento de las acciones orientadas a la implementación de la estrategia departamental de respuesta ante eventos de emergencia mediante la articulación del plan padrino con los municipios, asesoría y acompañamiento para el diligenciamiento de la matriz de evaluación y seguimiento para la actualización del plan departamental y la estrategia de respuesta.</t>
  </si>
  <si>
    <t>Incremento de las emergencias dada la temporada de lluvias lo cual genera una mayor activación de la estrategia de respuesta a fin de orientar a los municipios frente el proceso de activación de alertas tempranas, acompañamiento antes los desastres y la activación interinstitucional con el fin de dar respuesta oportuna al territorio</t>
  </si>
  <si>
    <t>GR5:3-02-02-312</t>
  </si>
  <si>
    <t>312</t>
  </si>
  <si>
    <t>Realizar acciones orientadas a la mitigación o reducción del riesgo al 100% de los municipios que soliciten la intervención de la UAEGRD.</t>
  </si>
  <si>
    <t>municipios solicitantes con acciones de mitigación o reducción del riesgo</t>
  </si>
  <si>
    <t>Visitas técnicas y de inspección por parte de los profesionales de la UAEGRD con el fin de evaluar escenarios de riesgo y generar reporte.</t>
  </si>
  <si>
    <t>Se realizó acompañamiento mediante visitas técnicas e inspección a los municipios que solicitaron la intervención de la UAEGRD con el fin de evaluar escenarios de riesgo.</t>
  </si>
  <si>
    <t>Se realizó visita técnica e inspección ocular en 4 escenarios de riesgo identificados por solicitud de los municipios de Cabrera, Vergara, Caparrapí, Topaipí, con el fin de formular las recomendaciones respectivas para las acciones de mitigación por parte de los municipios y entidades competentes.</t>
  </si>
  <si>
    <t>Se llevó a cabo informe técnico con las respectivas recomendaciones para los consejos municipales para la gestión del riesgo de acuerdo con la ejecución de 154 asistencias por parte del equipo de reducción del riesgo, atendiendo el 100% de solicitudes de los municipios del Departamento. Se realizó la respectiva recomendación para la incorporación de los escenarios de riesgo en los instrumentos de planificación de los municipios lo cual permite a su vez consolidar la base de datos de los escenarios de riesgo y amenazas del departamento conforme los estipula las metas de Bienestar del programa ruta de la gestión del riesgo.</t>
  </si>
  <si>
    <t>Articulación interinstitucional para la gestión de recursos no incorporados por un valor de $36.430.345.750 mediante convenio interadministrativo 2667 de 2020 suscrito entre la CAR y la UAEGRD con el fin de aunar esfuerzos para la construcción de obras de mitigación del riesgo por procesos de remoción en masa, inundación y avenida torrencial, en un sector de la cuenca de la quebrada la negra, vereda la esperanza del municipio de Quebradanegra, Cundinamarca.</t>
  </si>
  <si>
    <t>Se llevó a cabo asistencia técnica y visita ocular en 13 escenarios de riesgo en los municipios de Fusagasugá, San Antonio del Tequendama,  Topaipi Villagómez, Guayabal de Siquima, Apulo, El Colegio, Silvania, Tenjo, Fusagasugá/ Silvania, Villeta, Utica, Susa, La mesa, con el fin de llevar a cabo la identificación de escenarios de riesgo y posteriormente la formulación de acciones de prevención y mitigación como consecuencia de eventos de remoción en masa, viviendas afectadas por temporada de lluvias y escenarios de erosión.</t>
  </si>
  <si>
    <t>Se ha realizado asistencia técnica y visita ocular en 22 escenarios de riesgo en los municipios de Albán, Bituima, Guayabal de Siquima, Guayabetal, La Mesa, Pacho, Paime, Sasaima, Villapinzón, Fusagasugá, San Antonio del Tequendama,  Topaipi Villagómez, Guayabal de Siquima, Apulo, El Colegio, Silvania, Tenjo, Fusagasugá/ Silvania, Villeta, Utica, Susa, La mesa, con el fin de llevar a cabo la identificación de escenarios de riesgo y posteriormente la formulación de acciones de prevención y mitigación como consecuencia de eventos de remoción en masa, viviendas afectadas por temporada de lluvias y escenarios de erosión.</t>
  </si>
  <si>
    <t>La temporada de lluvias a generado remociones en masa que afectan en mayor medida a las viviendas de la comunidad lo que genera mayor numero de emergencias reportadas e incremento en la identificación de nuevos escenarios de riesgo.</t>
  </si>
  <si>
    <t>MANEJO DE DESASTRES</t>
  </si>
  <si>
    <t>GR5:3-02-00-582</t>
  </si>
  <si>
    <t>Alcanzar la implementación del 100% de los indicadores para evaluación de la resiliencia en el departamento.</t>
  </si>
  <si>
    <t>GR5:3-02-03-313</t>
  </si>
  <si>
    <t>313</t>
  </si>
  <si>
    <t>Atender el 100% de las solicitudes de emergencias presentadas en acueducto, alcantarillado y aseo.</t>
  </si>
  <si>
    <t>Solicitudes de emergencias en agua potable y saneamiento básico atendidas</t>
  </si>
  <si>
    <t>Servicio de atención de emergencias con carrotanque y con equipo presión succión</t>
  </si>
  <si>
    <t>En el periodo de enero a diciembre de 2020 se han atendido 331 solicitudes por desabastecimiento de agua potable con carrotanque, en total 975 días de operación; 188 solicitudes por colmataciones y taponamientos en redes de alcantarillados con equipos de succión presión, en total 423 días de operación; se han ejecutado 13 obras de rehabilitación de infraestructura afectada por fenómenos naturales. Plan de Gestión del Riesgo Sectorial aprobado por el MVCT. Proyecto aprobado por la Ventanilla Departamental.Solicitud de recursos para la ejecución del proyecto en trámite CDR.</t>
  </si>
  <si>
    <t>Se realizó 236 atenciones con carrotanque por desabastecimiento de agua potable, para un total de 709 días de operación; 201 atenciones con equipos succión presión por taponamientos y colmataciones en las redes de alcantarillado, para un total de 546 días de operación. Se entregaron 35 obras de rehabilitación de infraestructura en 23 municipios: Alban, Beltrán, Cachipay, Caparrapí, Chocontá, Granada, Guataquí, Manta, Nariño, Quipile, San Antonio Del Tequendama, Sasaima, Sibaté, Subachoque, Suesca, Tibirita, Topaipí, Ubalá, Ubaque, Vergara, Villeta, Viotá, Yacopí, y 2 inspecciones de redes en los municipios de Nocaima y Villapinzón</t>
  </si>
  <si>
    <t>GR5:3-02-03-314</t>
  </si>
  <si>
    <t>314</t>
  </si>
  <si>
    <t>Garantizar el funcionamiento de 2 Centros Regionales Integrales de Respuesta - CRIR.</t>
  </si>
  <si>
    <t>Centros Regionales Integrales de Respuesta - CRIR funcionando</t>
  </si>
  <si>
    <t>Se cuenta con el CRIR construido y dotado; no obstante, su funcionamiento quedará listo a fin de año y los recursos en especie que se programaron, se relacionan a personal ya contratado de la UAEGRD que brindará acompañamiento para el buen funcionamiento.</t>
  </si>
  <si>
    <t xml:space="preserve">Se garantizó la puesta en marcha y funcionamiento del CRIR de Tocaima a partir del 28 de agosto. </t>
  </si>
  <si>
    <t>Para garantizar el funcionamiento del CRIR de Tocancipá, se requiere llevar adecuación en tema de infraestructura, proceso que se realizará mediante la inversión del municipio en aras de garantizar la entrega del CRIR e iniciar la puesta en funcionamiento.</t>
  </si>
  <si>
    <t>* La UAEGRD se diseño cronograma de capacitaciones de asistencia técnica y presentación del modelo operativo del CRIR, en las provincias del Alto Magdalena, Magdalena Centro y Tequendama. Así mismo, en articulación con la  subdirección de conocimiento se esta realizando un diagnostico de la información pertinente que aporte a la asistencia técnica de los municipios, como lo es el Plan Municipal de Gestión del Riesgo (PMGRD), Estrategia Municipal de Respuesta de Emergencias (EMRE) y Relación de eventos presentados en los municipios.* Se realizo visita a los municipios de Ricaurte y Girardot por parte del enlace entre el CRIR y el municipio, para poner a disposición las instalaciones del CRIR al igual que la entrega del Manual operativo del CRIR DE TOCAIMA.   * En el CRIR de Tocaima se realizó la Capacitación a 12 auxiliares de enfermería que cursan tercer semestre del Instituto Técnico Infortect de Girardot, por parte de Bomberos Tocaima, en temas de Primeros Auxilios, evacuación de paciente, cuerdas y practicas generales.</t>
  </si>
  <si>
    <t>GR5:3-02-03-315</t>
  </si>
  <si>
    <t>315</t>
  </si>
  <si>
    <t>Implementar 3 nuevas funcionalidades del sistema de información de gestión del riesgo y de alertas tempranas.</t>
  </si>
  <si>
    <t>Funcionalidades nuevas implementadas</t>
  </si>
  <si>
    <t xml:space="preserve">Se consolido el Centro de información y telecomunicaciones como area defuncionalidad para las alertas tempranas realizando la articulación con el plan padrino y los 116 coordinadores municipales para la gestión del riesgo. 
Se realizo la asistencia técnica a los municipios que reportaron emergencias y/o desastres mediante CITEL, se llevó a cabo la consolidación del boletín mensual y la consolidación anual  con el fin de contar con las bases de información que serán insumo para la creación de un modulo que permita reportar información en tiempo real y las nuevas funcionalidades.
Se lleva a cabo la consolidación de informe anual con corte al mes de diciembre, ejecutando de esta manera las acciones del proyecto de CITEL como funcionalidad del sistema de alertas tempranas. </t>
  </si>
  <si>
    <t xml:space="preserve">Consolidación de base de información que permitirá identificar las provincias y municipios con mayor frecuencia de riesgo y consolidación de la información de emergencias naturales y antrópicas del departamento, formulación de boletines semanales y mensuales frente a emergencias para la creación de base de datos.
Se logro dar cumplimiento a la creación e implementación del Centro de Información y Telecomunicaciones de la UAEGRD con el fin de integrar las acciones requeridas para atender las emergencias y realizar los respectivos reportes que permiten la formulación de acciones para la mitigación del riesgo y las alertas temoranas. </t>
  </si>
  <si>
    <t>Pese a los requerimientos realizados a la Secretaría de Tics, a la fecha no se ha logrado concretar plan de trabajo para definir las acciones requeridas para la nueva funcionalidad del sistema de SAGA</t>
  </si>
  <si>
    <t>* Se realizaron 31 reportes diarios dirigidos a la unidad nacional para la gestión del riesgo, relacionando todos los eventos de emergencia y desastres reportados en el mes.* Se presentaron 31 boletines diarios de lluvia en el mes de marzo los cuales fueron orientados a los padrinos de provincia, coordinadores de municipios.* Se realizó la verificación diaria de pronósticos y alertas mediante articulación con el IDEAM.* Se llevo a cabo la consolidación y registro de 9 solicitudes de ayudas humanitarias y maquinaria, realizadas por municipios a fin de atender las diferentes emergencias y desastres y  gestionar la maquinaria necesaria para mitigar el impacto de las emergencias en el territorio.</t>
  </si>
  <si>
    <t>Consolidación de base de datos que serán insumo para la nueva funcionalidad del sistema de SAGA lo cual permitirá fortalecer la gestión de las alertas tempranas, acompañamiento a EDURED para la formulación del nuevo modulo mediante la información recopilada por CITEL.</t>
  </si>
  <si>
    <t>GR5:3-02-03-316</t>
  </si>
  <si>
    <t>316</t>
  </si>
  <si>
    <t>Crear 1 escuela departamental de bomberos de Cundinamarca.</t>
  </si>
  <si>
    <t>Escuelas de Bomberos creada</t>
  </si>
  <si>
    <t xml:space="preserve">Se formulo con FONDECUN a partir de la escuela de bomberos, proyecto para la formación de niños y niñas en vigias para la gestión del riesgo con el fin de fomentar las acciones de conocimiento, reducción y manejo en la población infantil y adolescente. 
Se realizo encuentro deparamental con los funcionarios del cuerpo de bomberos, con el fin de fortalecer el eje de gobernanza y socializar las acciones adelantadas con ESBOCUN. </t>
  </si>
  <si>
    <t>ESBOCUN cuenta a la fecha con licencia de funcionamiento y se le otorgo el registro de los programas de formación laboral, cuenta también con aprobación de dos carreras técnicas, cursos libres y diplomados orientados al tema de gestión del riesgo y  a la fecha ya se inició proceso de capacitación de técnico con las unidades de bomberos Tabio, personal invitado ponalsar, ejército nacional y bomberos de otras instituciones para un total de 30 personas.</t>
  </si>
  <si>
    <t>GR5:3-02-03-317</t>
  </si>
  <si>
    <t>317</t>
  </si>
  <si>
    <t>Atender el 100% de las solicitudes de ayudas y acciones de respuesta por emergencias, calamidades o desastres.</t>
  </si>
  <si>
    <t>Se entregaron Kits de bioseguridad, Bonos alimentarios, Donaciones, Mercados , Puestos de mando unificado PMU, Tejas, Tanques de almacenamiento de agua potable, carpas allu hall.</t>
  </si>
  <si>
    <t>•Se atendió el 100% de las solicitudes de ayudas y acciones de respuesta por emergencias, calamidades o desastres, donde se beneficiaron  1720 familias por ayudas humanitarias. •Ante la pandemia de covid-19 la UAEGRD a través la subdirección de manejo ha liderado y coordinado la entrega a los 116 municipios de herramientas y equipamiento para contener y afrontar la pandemia PMU, bonos alimentarios, kits de bioseguridad, donaciones, mercados, entre otros.</t>
  </si>
  <si>
    <t>•Se han entregado directamente a las alcaldías y consejos municipales de Gestión de Riesgo las ayudas humanitarias para que realicen la entrega al beneficiario; por lo tanto, se ha disminuido el contacto directo con la comunidad como consecuencia de la emergencia por COVID 1</t>
  </si>
  <si>
    <t xml:space="preserve">Se atendio la solicitud de ayuda humanitaria de 26 municipios como consecuencia de la temporada de lluvias,  beneficiando un total de 1.926 familias mediante la entrega de 448 colchas, 559 colchonetas, 2050 tejas de zinc, 260 tanques de agua, 1.347 kit de cocina, 1997 kit de aseo, 2054 kits de mercados, </t>
  </si>
  <si>
    <t>Se han atendido durante la vigencia del año 104 solicitudes de ayudas humanitarias por parte de los municipios afectados por eventos de ola invernal, incendio forestal y desabastecimiento de agua, entre otros, lo cual ha permitido beneficiar mediante las ayudas a un total de 11.985 familias. Se ha fortalecido el conocimiento de los sistemas municipales para la gestión del riesgo frente a la ruta de emergencias y la atención a solicitudes de ayudas humanitarias mediante las capacitaciones que se brinda a la comunidad en los momentos en que se atiende la emergencia.</t>
  </si>
  <si>
    <t>Se presenta incremento de emergencias y requerimientos de ayuda humanitaria como consecuencia de la primera y segunda ola invernal, temporada seca y otras emergencias y desastres de origen natural. Así mismo el Departamento se encuentra bajo alerta roja y varios municipios se enfrentan a la necesidad de declarar calamidad pública si las lluvias continuan en incremento.</t>
  </si>
  <si>
    <t>* Para el mes de marzo se llevó a cabo la atención de 4 solicitudes de ayudas humanitarias de municipios que requirieron apoyo de la UAEGRD. Se beneficiaron un total de 78 familias a las cuales se les entrego en total 68 colchas, 78 colchonetas, 510 tejas zinc, 10 tejas Eternit,  51 kit de cocina, 72 kit de aseo y 78 kit de mercado. Se indica que por error en el primer reporte del año no se reporto información relacionada al mes de enero la cual se relaciona a continuación:* Se llevo a cabo la atención de 29 solicitudes de ayuda humanitaria de 29 municipios, en donde se vieron beneficiadas un total de 1.640 familias atendidas bajo urgencia manifiesta a las que se les entregaron ayudas humanitarias relacionadas a 1.626 colchas, 900 colchonetas, 6.108 tejas de zinc, 780 tejas eternit, 509 tanques de agua de 500 litros y 1 tanque de agua de 1000 litros, 520 kit de cocina, 1450 kit de aseo, 1640 kit de mercado y 120 hoyadores. * Mediante urgencia manifiesta dada la ola invernal, se atendieron 486 miembros de los cuerpos oeprativos y alcaldias de 34 municipios mediante la entrega de kits invernal compuestos por un total de 34 bombas sumergibles, 34 motobombas de caudal, 34 mangueras de tramos de 30 metros, 34 Planta eléctrica de 1.200W a gasolina, 340 Linternas led alta intensidad resistentes al agua, 340 Palas cuadrada con cabo, 340 Picas con cabo, 340 Azadones con cabo, 340 Barras, 340 Machetes, 68 Sondas para cañerías, 34 Motosierras con espalda de 60cm de 3.2 HP a gasolina y 68 Cuerdas con rescate acuática de 7MM X 15M. Finalmente se informa que la entrega de ayudas se realizo mediante productos y elementos de Stock que la UAEGRD gestiono finalizando el mes de diciembre con el fin de contar con inventario requerido para las solicitudes de inicio de año toda vez que no se puede depender de los procesos presupuestales y de contratación para dar respuesta a las solicitudes.</t>
  </si>
  <si>
    <t>Para el primer trimestre del año se ha llevado a cabo la atención de solicitudes de ayuda humanitaria que han realizado los municipios con el fin de atender las necesidades de la comunidad mediante elementos básicos; asimismo, se ha realizado la atención de necesidades de cuerpos operativos dada la ola invernal. La atención se ha realizado de la siguiente manera:* 44 Solicitudes de ayuda humanitaria atendidas beneficiando un total de 2.566 familias beneficiadas mediante la entrega de elementos y productos básicos requeridos para una entrega total de 1822 colchas, 1.178 colchonetas, 6.653 tejas zinc, 790 tejas Eternit, 519 tanques de agua, 1232 kit de cocina. 2406 kit de aseo, 2596 kit de mercado y 135 hoyadores.* Mediante urgencia manifiesta dada la ola invernal, se atendieron 486 miembros de los cuerpos operativos y alcaldías de 34 municipios mediante la entrega de kits invernal compuestos por un total de 34 bombas sumergibles, 34 motobombas de caudal, 34 mangueras de tramos de 30 metros, 34 Planta eléctrica de 1.200W a gasolina, 340 Linternas led alta intensidad resistentes al agua, 340 Palas cuadrada con cabo, 340 Picas con cabo, 340 Azadones con cabo, 340 Barras, 340 Machetes, 68 Sondas para cañerías, 34 Motosierras con espalda de 60cm de 3.2 HP a gasolina y 68 Cuerdas con rescate acuática de 7MM X 15M.</t>
  </si>
  <si>
    <t>Incremento de las solicitudes de ayuda humanitaria dada la temporada de lluvias y los eventos de emergencia y desastre que estas han ocasionado en el territorio</t>
  </si>
  <si>
    <t>EL CAMBIO ESTÁ EN TUS MANOS</t>
  </si>
  <si>
    <t>ALTERNATIVAS VERDES PARA EL CRECIMIENTO</t>
  </si>
  <si>
    <t>GR5:3-03-00-583</t>
  </si>
  <si>
    <t>Reducir las emisiones de gases de efecto invernadero de las industrias manufactureras.</t>
  </si>
  <si>
    <t>GR5:3-03-01-318</t>
  </si>
  <si>
    <t>318</t>
  </si>
  <si>
    <t>Implementar 3 sistemas de producción sostenible con el ambiente.</t>
  </si>
  <si>
    <t>Sistemas de producción sostenible implementados</t>
  </si>
  <si>
    <t>Suscripcion del Convenio Convenio SA- CDCASO – 070 de 2020  Objeto: Anuar esfuerzos técnicos, administrativos y financieros para el fortalecimiento de la gestión ambiental en el departamento a fin de promover un territorio sostenible, productivo y resiliente a los efectos del cambio climático</t>
  </si>
  <si>
    <t>Implementación de 2 sistemas de producción sostenible</t>
  </si>
  <si>
    <t>- Constitución del Nodo Departamental de Negocios Verdes. Decreto 133 de 2021 
 - Definición de 30 Negocios verdes. 
- Asistencia técnica de 30 Empresas para apoyarse en la conformación de Negocios Verdes que desarrolla la Secretaria del Ambiente en asocio con CAEM</t>
  </si>
  <si>
    <t>Se han tenido que postergar visitas de campo, debido a los temas de salud pública y las manifestaciones de ordén público</t>
  </si>
  <si>
    <t>Se avanza con la ejecución de los convenios 150-2021 Corpoguavio, 119-2021 Sasaima, 140-2021 Nilo y 121-2021 Arbeláez para la implementación de modelos sostenibles agrícolas en fincas dedicadas a la producción de café, cacao y panela.</t>
  </si>
  <si>
    <t>GR5:3-03-01-319</t>
  </si>
  <si>
    <t>319</t>
  </si>
  <si>
    <t>Articular con el sector privado una estrategia de responsabilidad ambiental empresarial</t>
  </si>
  <si>
    <t>Estrategia de articulación implementada</t>
  </si>
  <si>
    <t>Suscripcion del Convenio Convenio SA- CDCASO – 070 de 2020  Objeto: Anuar esfuerzos técnicos, administrativos y financieros para el fortalecimiento de la gestión ambiental en el departamento a fin de promover un territorio sostenible, productivo y resiliente a los efectos del cambio climático / Se realizo la alinza estrategica con empresa de Licores de Cundinamarca, mediante Memorando de entendimiento . Se adelantan acciones en temas de huella de carbono, residuos solidos, plan de gestion ambiental , ecoetiqueta.</t>
  </si>
  <si>
    <t>Estrategia de Responsabilidad Ambiental articulada</t>
  </si>
  <si>
    <t>Definición de 30 Negocios verdes y asistencia técnica a 30 empresas (diagnostico empresarial y Formulación de un Plan Asistencial) a través del convenio 070-2020 con CAEM: Estrategia Construida/diagnostico situacional de la Estrategia (Sutatausa, Quetame, Gachancipá, Cota, Puerto Salgar, Madrid, Subachoque, Cucunubá, la Palma, la Peña, Cajicá, Agua de Dios, Tenjo, Funza, Mosquera, Suesca y Cogua) en temas de Responsabilidad Ambiental Empresarial.</t>
  </si>
  <si>
    <t>Se han presentado retrasos y demoras en el avance de actividades debido a los problemas de orden público y salud pública</t>
  </si>
  <si>
    <t>CAEM</t>
  </si>
  <si>
    <t>Se continua con la asistencia técnica de las empresas y municipios Se firma convenio de Asociación con la Corporación Ambiental CAEM, para la implementación del programa de responsabilidad Ambiental Empresarial en 350 empresas del Departamento para dar cumplimiento a la estrategia de reducción de emisiones descrita en la hoja de ruta 2030. Selección y  fortalecimiento a 50 profesionales de los municipios de Cundinamarca que serviran de multiplicadores de las acciones empresariales de Responsabilidad Ambiental Empresarial. (Se da inicio a la vinculación voluntaria de 350 Empresas).</t>
  </si>
  <si>
    <t>GR5:3-03-01-320</t>
  </si>
  <si>
    <t>320</t>
  </si>
  <si>
    <t>Intervenir en 100 Mipymes o esquemas asociativos estrategias de mitigación en procesos productivos, negocios verdes y energías limpias, renovables y alternativas.</t>
  </si>
  <si>
    <t>MIPYMES o esquemas asociativos intervenidos</t>
  </si>
  <si>
    <t xml:space="preserve">Se entregaran 70 Tanques reservorio tipo australiano con capacidad de almacenamiento de 50000 litros de agua Y 20 Bombas de succión y panel solar ( energia limpia) </t>
  </si>
  <si>
    <t>Se firma convenio para la instalación de 255 reservorios para  la vigencia 2021 se  entregan  70 reservorios  para Mipymes  esquemas asociativos o asociados de los esquemas, el objetivo es  contar con el recurso hídrico   en épocas de  sequía por el continuo cambio climático que se vive en el mundo. Se  entregaran 20  reservorios a Asociaciones con el componente  de energías limpias y renovables.</t>
  </si>
  <si>
    <t>ADQUISICIÓN DE MATERIA PRIMA PARA CONSTRUCCIÓN DE RESERVORIOS: La principal materia prima en la construcción de los reservorios es el acero, material que se ha visto afectado tanto en el precio como en la producción.</t>
  </si>
  <si>
    <t>Implementacion de  70 reservorios para Mipymes esquemas asociativos o asociados de los esquemas, el objetivo es contar con el recurso hídrico en épocas de sequía por el continuo cambio climático que se vive en el mundo. Se entregaran 20 reservorios a Asociaciones con el componente de energías limpias y renovables.</t>
  </si>
  <si>
    <t>CULTURA AMBIENTAL</t>
  </si>
  <si>
    <t>GR5:3-03-00-584</t>
  </si>
  <si>
    <t>Aumentar la cobertura en educación ambiental comunitaria e institucional.</t>
  </si>
  <si>
    <t>GR5:3-03-02-321</t>
  </si>
  <si>
    <t>321</t>
  </si>
  <si>
    <t>Ejecutar 30 jornadas de educación y cultura ambiental.</t>
  </si>
  <si>
    <t>Jornadas de educación y cultura ambiental</t>
  </si>
  <si>
    <t>15 jornadas de educación ambiental</t>
  </si>
  <si>
    <t>Jornada De Capacitación Gestión Integral De Residuos Sólidos, Código De Colores Dirigido A Los Funcionarios De Las Dos Administraciones Municipio De Bituima Y Chaguaní, Jornada De Reforestación En Conmemoración Al “Día Del Árbol” Municipio De San Antonio, Nilo, Arbeláez Y San Bernardo - 2300 Árboles, Jornada De Apoyo A La Gestión Municipal En Marcada En El Foro Empresarial De Impacto Ambiental, Cambio Climático, Huella De Carbono Y Código De Colores Municipio De Cota , Jornada De Capacitación Enmarcada En La Formalización De Recuperadores De Oficio Según El Decreto 596 De 2016 Y Socialización Del Nuevo Código De Colores Según Resolución 2184 De 2019 En Los Municipios De Fusagasugá, Ubaté, Quipile, Cota, Funza, Soacha, Silvania, Pasca, La Mesa, Tenjo ,  Jornada De Educación Ambiental Contenido En El Programa De Uso Eficiente Y Ahorro Del Agua, Forma Parte De La Implementación De Los PUEAAS  A Los 116 Municipios, Jornada Importancia De Los Sistemas Agroforestales (SAF) Y Silvopastoriles (SSP) Como Estrategia De Adaptación Y Mitigación Del Cambio Climático Dirigido, Jornada En Conmemoración “Día Mundial De Las Abejas” Municipio De Zipaquirá, Jornada  Taller De Socialización Conceptos Política Publica De Cambio Climático Dirigido A Los 116 Municipios, Jornada Uso Eficiente Del Agua Y Manejo De Residuos Sólidos Dirigida A Los Funcionarios Y Contratistas Del IDECUT y Jornada “ Reconocimiento  A Los Ganadores Del Segundo Concurso Virtual De Educación Ambiental Y Charla Sobre La Cultura Ambiental En El Manejo De Los Residuos Sólidos” Dirigida A Las 57 Organizaciones Que Participaron Del 2do Concurso Y Los Recuperadores Ambientales Del Departamento. 11. Jornada conservartorio “Organizaciones Ambientales, Otra Mirada A La Inclusión De La Población Recicladora En La Región” Dirigida A Las Organizaciones Ecológicas y ambientales del Departamento. 12.Jornada "Dia internacional del aire limpio para un cielo azul" dirijida al personal de la gobernacion de cundinamarca Biciusuarios para incentivar a proteger la calidad del aire, 13. JORNADA FORO EDUCATIVO AMBIENTAL, 14. SEMBRATÓN DÍA DEL ARBOL y 15. JORNADA RECICLATON GACHETA Y UBALÁ</t>
  </si>
  <si>
    <t>13 Jornadas de Educación Ambiental</t>
  </si>
  <si>
    <t>1. Celebración día internacional para la protección del oso, Adelantar campaña de sensibilización ambiental para la protección del oso de anteojos en el Colegio IED Monseñor Agustín Gutiérrez Escuelas Urbanas y Casco urbano Fomequé – Cundinamarca, 120 estudiantes y profesores de la institución educativa. 21 de febrero de 20222. Concurso de fotografía, dibujo o pintura. Sensibilizar a los niños, niñas y adolescentes de Cundinamarca, en la protección y conservación de los ecosistemas de páramo, a través del “CONCURSO VIRTUAL DE FOTOGRAFÍA, PINTURA O DIBUJO EN EL DEPARTAMENTO DE CUNDINAMARCA “PÁRAMO PARA AMAR”, en conmemoración del Día Mundial del Agua, 59 municipios. Del 15 de febrero al 22 de marzo de 2022.3. Estructuración Política de Educación Ambiental, Adelantar actividades para estructurar la Política Pública de Educación Ambiental de Cundinamarca, Jornada de Sensibilización sobre CIDEA como instancia institucional de la formulación de la Política Publica de Educación Ambiental y Preparación de Instalación del CIDEA Departamental como instancia institucional de la formulación de la Política Publica de Educación Ambiental, 116 municipios de Cundinamarca el 15 de febrero 20224. Sensibilización protección Laguna de Fúquene, Adelantar campaña de sensibilización ambiental para la protección del complejo lagunar de Fúquene CAI ambiental 28 de marzo del 20225. Apoyo actividades de política de Cambio Climático, Desarrollar la estrategia consultiva para el aporte a la construcción participativa e incluyente de la política de cambio climático en el municipio de Tocancipá (Colegio técnico comercial y la institución educativa departamental san Luis ganzaga 24 de marzo de 2022). Chía (IED la Balsa 17 de marzo 2022). Madrid (IED tecnológico de Madrid. Primaria sede san José 8 de marzo de 2022- IED tecnológico de Madrid sede bachillerato 7 de marzo de 2022)6. Acompañamiento y apoyo a CIDEAS municipales, municipios de Apulo (Aula interactiva municipio de Apulo 8 de febrero). Tocancipá (Virtual 20 de enero del 2022). Madrid (virtual 20 de enero del 2022). Simijaca (sala de juntas instituto alcaldía municipal 4 de febrero del 2022). Tenjo (sala de juntas instituto municipal de cultura y turismo 23 de marzo del 2022). Chía (auditorio curibito 9 de febrero 2022). Soacha (Secretaria de ambiente, minas y desarrollo social)7. Celebración Día del agua, Celebración Día del Agua: Adelantar jornada de sensibilización del ahorro, uso eficiente del agua y preservación de los páramos. Villa pinzón (paramo de guacheneque 23 de marzo del 2022)8. Conmemoración día de la tierra: Foro Educativo ambiental Tenjo 2022 "Una mirada a la sostenibilidad ambiental"""" 22 de abril del 2022.Socializar experiencias pedagógicas referentes a las prácticas ambientales y eco sostenibles9. Día de la tierra, siembra de 3000 árboles nativos en el municipio de Sibaté el día 22 de abril 2022.10. Sensibilización en cambio climático y residuos sólidos en la Institución Educativa Luis Antonio Escobar.  Día nacional del árbol, Jornada de siembra de árboles vereda Meusa, Rio Teusaca, municipio de Sopó Cundinamarca 29 de abril 2022.11. Jornadas de sensibilización cambio climático: Institución Educativa Departamental Marco Fidel Suárez, municipio de Guayabal de Síquimae Institución Educativa Departamental Chimbe, Municipio de Alban el día, 28 de abril del 202212. Jornadas de sensibilización residuos sólidos: Capacitación competencias laborales, dictado por el Sena a recuperadores ambientales, municipios de Funza, Cáqueza, San Antonio del Tequendama, Arbeláez, Fusagasuga, Silvania, Guaduas, Chocontá y Macheta y celebración día del reciclaje con el fin de incentivar el proceso de separación en la fuente a través de la diferenciación entre residuos aprovechables y no aprovechables, municipio de Supata y Guasca13. Se realizo acompañamiento y apoyo a los CIDEA de los municipios de Cota, Apulo y  Soacha, contando con la participación de 55 personas en lo referente al Tercer concurso de Educación Ambiental. Capacitación de competencias laborales, dictada por el SENA a 90 Recuperadores Ambientales, en los municipio de Funza (43), Cáqueza (3), San Antonio (11), Fusagasugá (5), Silvania (8), Guaduas (2), Chocontá (3), Machetá (5). En el municipio de Fomequé se realizó la Oferta de servicios de la Secretaria del ambiente "AMBIENTE DE FERIA" escenarios para trabajar unidos por la naturaleza (40 personas).Exposición de objetivos y logros de la Dirección de Educación y cultura ambiental en el municipio de Cáqueza (80 personas) y Encuentro regional de jóvenes en el municipio de Gachetá, con el objetivo de generar espacios de interlocución con los consejos de juventud y conocer sus necesidades y orientar acciones que fortalezcan los escenarios de participación e incidencia  de la población (50personas).</t>
  </si>
  <si>
    <t>GR5:3-03-02-322</t>
  </si>
  <si>
    <t>322</t>
  </si>
  <si>
    <t>Implementar 20 proyectos de educación ambiental presentados a través de los CIDEAS municipales.</t>
  </si>
  <si>
    <t>11 proyectos de educación ambiental implementados</t>
  </si>
  <si>
    <t>Durante el primer concurso virtual de Educación ambiental realizado el pasado 12/08/2020 se premiaron nueve proyectos, en Ahorro y uso eficiente del agua y/o residuos sólidos" e "Innovación en el manejo de residuos sólidos y cambio climático" beneficiando a los municipios de Medina, Junín, Sasaima, Tabio, Granada, Anolaima, Sibaté y Soacha, y un total de 41.178personas.
Así mismo, para la vigencia 2021 se ha reportó asistencia técnica y capacitación en los municipios de Cajicá, Guayabal de Síquima y Cáqueza  con la implementación de proyectos de educación ambiental  "Sensibilización a la comunidad para el manejo de residuos sólidos (heces de mascotas) en el área urbana del municipio de Cajicá", "Construcción de cultura ambiental mediante el reciclaje en el municipio de Guayabal de Síquima"  y “Comité Interinstitucional de Educación Ambiental para la Generación de Cultura Ambiental en el Manejo Integral de los Residuos Orgánicos en el Municipio de Cáqueza”, beneficiando un total de 18.956 personas.
Se realizo el desembolso de los 10 proyectos ganadores del segundo concruso virtual de educacion ambiental, con fecha de inicio del 30 de agosto del año 2021 para la respectiva ejecucion de cada proyecto y su seguimiento por parte de la direccion de educacion y cultura ambiental.No Beneficiarios:36970</t>
  </si>
  <si>
    <t>Se avanza con la formulación de política pública de educación ambiental.</t>
  </si>
  <si>
    <t>1114</t>
  </si>
  <si>
    <t>SECRETARIA DE FUNCION PUBLICA</t>
  </si>
  <si>
    <t>GR5:3-03-02-323</t>
  </si>
  <si>
    <t>323</t>
  </si>
  <si>
    <t>Implementar el 100% del sistema de gestión ambiental bajo la NTC ISO 14001: 2015 en la gobernación.</t>
  </si>
  <si>
    <t>Avance en la implementación del Sistema implementado</t>
  </si>
  <si>
    <t>Se adelanto OPS para avanzar en el cumplimiento de la documentación de la meta.</t>
  </si>
  <si>
    <t>1.       El centro acopio de residuos sólidos de acuerdo con la normatividad vigente.
2.       Los manifiestos que certifican la correcta disposición final de los residuos de posconsumo.  
3.       Convenio con la asociación recicladores para el aprovechamiento de residuos reciclables.
4.       Manual del SIGC actualizado de acuerdo con el estándar ISO 14001:2015
5.       Procedimientos y formatos de inspecciones ambientales verificados por la Secretaría General y la Secretaría de Ambiente.
Julio 2021:
precontractuales para la realización de un contrato cuyo objeto es “REALIZAR EL LEVANTAMIENTO DE ALGUNOS PUNTOS DE VERTIMIENTO, IDENTIFICANDO LAS REDES COMBINADAS Y PUNTOS DE DESCARGA AL ALCANTARILLADO PÚBLICO EN EL MARCO DE LA IMPLEMENTACIÓN DEL SISTEMA DE GESTIÓN AMBIENTAL DE LA GOBERNACIÓN DE CUNDINAMARCA”, enviado al área Jurídica para continuar el trámite correspondiente.
Agosto 2021:
Firma del contrato con Ingeniería y Gestión de la Calidad y el medio Ambiente S.A.S. 31/08/2021, pendiente acta de inicio.
Aprobación y socialización de la caracterización del proceso Gestión Ambiental. 31/08/2021
Capacitación sobre separación de residuos en la fuente en el lugar de trabajo. 13.08/2021
Septiembre 2021: Se realizó inicio de contrato de identificación de puntos posibles vertimiento en sede central y almacén de secretaria de salud, ajuste a programas de residuos peligrosos socializado con la secretaria distrital de ambiente, capacitación a sedes externas en separación de residuos convencionales, acompañamiento a la dirección de desarrollo organizacional en presupuesto año 2022, creación de indicadores de gestión ambiental.</t>
  </si>
  <si>
    <t>A marzo de 2021, se ha logrado:
 ·    Conformar el equipo de mejoramiento del Proceso de Gestión Ambiental.
·         La actualización del SIGC, incorporando el Proceso de Gestión Ambiental como un proceso de apoyo.
·         Estandarización de los formatos de visitas e inspecciones a la sede central y las sedes externas, dando cumplimiento a la normatividad ambiental vigente.
·         Inscripción de la Gobernación de Cundinamarca al programa ACERCAR, que busca el sello de excelencia ambiental.
·         Inscripción del convenio con la asociación de recicladores Puerta de Oro, dando cumplimiento al Decreto 596 de 2015.
Junio 2021:
•	Seguimiento al convenio de aprovechamiento de residuos en la Entidad
•	Capacitación a las empresas de servicios generales en separación de residuos sólidos
•	Reunión y actualización  del PIGA con Secretaria del Ambiente
•	Realización de estudios previos para identificación de redes sanitarias susceptibles a generación de vertimientos
•	Participación en el programa ACERCAR sesión 10, 11 y 12
•	Elaboración de Programa de residuos sólidos convencionales.
•	Realización de caracterización de residuos peligrosos según decreto 4741 de 2005
•	Realización de formatos de registro diario de residuos peligrosos y no peligrosos
Agosto 2021: Firma del contrato con Ingeniería y Gestión de la Calidad y el medio Ambiente S.A.S. 31/08/2021, pendiente acta de inicio.
Aprobación y socialización de la caracterización del proceso Gestión Ambiental. 31/08/2021
Capacitación sobre separación de residuos en la fuente en el lugar de trabajo. 13.08/2021
Octubre 2021: Se ajustó y finalizó la matriz de requisitos legales y otros requisitos, se ajustó el plan y el programa de Gestión Integral de Residuos Peligrosos, se realizó seguimiento al contrato de identificación de puntos de descarga de posibles vertimientos (está en proceso de revisión del informe de actividades), seguimiento al convenio de asociación de recicladores (se completaron 10 capacitaciones y un porcentaje de entrega de informes de recolección de 66.66%)
Nov 2021: Se logró el nivel 3: sistema de gestión ambiental en el programa de ACERCAR de Secretaría Distrital de Ambiente con un puntaje de 97,07. Se culminó el contrato de identificación de puntos de descarga de vertimientos. Se inició la etapa de planificación de los programas de uso eficiente y ahorro de agua y energía. Se completaron 12 de las 13 capacitaciones planificadas con la asociación de recicladores de oficio Puerta de Oro. Se dio cumplimiento normativo en la sede central en cuanto a publicidad exterior visual, manejo de residuos peligrosos, gestión de aceite vegetal usado, registro del Departamento de Gestión Ambiental, entre otros. Se finalizó la matriz de aspectos e impactos ambientales del 123 y se ajustó la matriz de la sede central, laboratorio de salud pública y CRUE.
Dic 2021 Se realiza seguimiento de indicadores, asesoría de vertimientos a Laboratorio de Salud Pública frente a informe de vertimientos, actualización del decreto 097 de 2019 en el marco ambiental. Manual de funciones, se realiza aforo (medición puntual de cantidad de residuos) de residuos aprovechables por parte dl convenio establecido con la Asociación de recicladores Puerta de Oro, socialización de la matriz de aspectos e impactos ambientales de la entidad, dirigida a los equipos de mejoramiento del SIGC, conclusiones de la revisión inicial ambiental (RAI) frente al año 2021, seguimiento a riesgos de gestión del proceso Gestión Ambiental y actualización del manual de buenas prácticas ambientales.</t>
  </si>
  <si>
    <t>1.       Recursos financieros limitados para el desarrollo de las iniciativas de impacto ambiental.
2.       Falta de tiempo, por parte de los miembros de los equipos de mejoramiento, para la aplicación de los instrumentos definidos.</t>
  </si>
  <si>
    <t>9 Capacitaciones29 puntos ecológicos13 Ponencias139 bolsas ecológicas4 cargadores solares</t>
  </si>
  <si>
    <t>*Ejecutadas nueve (9) capacitaciones en temas ambientales, beneficiando a 281 funcionarios y contratistas, de las 20 programadas.*Instalación de 29 puntos ecológicos para la sede central.*Ejecución de la semana del reciclaje, 13 Ponencias ambientales y recolección de 615,69 kg. de residuos aprovechables y posconsumo.  Se entrega como premio 139 bolsas ecológicas.*Premiación de la semana del reciclaje, entrega de cuatro cargadores solares</t>
  </si>
  <si>
    <t>Desarticulación con Secretaría General.Baja toma de conciencia de los funcionarios y contratistas.</t>
  </si>
  <si>
    <t>CUNDINAMARCA RESILIENTE AL CAMBIO CLIMÁTICO</t>
  </si>
  <si>
    <t>GR5:3-03-00-585</t>
  </si>
  <si>
    <t>Alcanzar el 100% de municipios con implementación del programa de huella de carbono fase II.</t>
  </si>
  <si>
    <t>GR5:3-03-03-324</t>
  </si>
  <si>
    <t>324</t>
  </si>
  <si>
    <t>Potencializar la estrategia huella de carbono departamental.</t>
  </si>
  <si>
    <t>Estrategia huella de carbono potencializada</t>
  </si>
  <si>
    <t>Suscripcion del Convenio  SA- CDCASO – 070 de 2020  Objeto: Anuar esfuerzos técnicos, administrativos y financieros para el fortalecimiento de la gestión ambiental en el departamento a fin de promover un territorio sostenible, productivo y resiliente a los efectos del cambio climático / Se realizo la medicion de la huella de carbono de los 116 municipios, hospitales verdes y otras instituciones. Se recibio el reporte de compensacion de 32 municipios. Se adelanta la calculadora Corporativa con CAEM.</t>
  </si>
  <si>
    <t>Entrega de la calculadora huella de carbono</t>
  </si>
  <si>
    <t xml:space="preserve">Estrategia de huella de carbono Institucional implementada . Se concluye la medición de huella de carbono y se inician procesos de vinculación para una auditoria ISO 14064-1 que permita la certificación de Empresa de Licores en Huella de Carbono. Compensación 225 Ton Co2/año - 1.349 árboles nativos. Se avanza en la recopilación de información relacionada con la compensación que deben hacer los municipios y hospitales. Se utilizará la calculadora en los municipios seleccionado.
Se desarrollo el taller de socializacion para el manejo de la huella de carbono en hospitales verdes, con cobertura en  46  municipios :  Agua De Dios, Anolaima ,Arbelaez,Cajica , Cáqueza, Chía , Choconta ,El Colegio, Facatativá ,Fomeque , Choachi, Ubaque ,Funza ,Fusagasuga ,Gachetá, Girardot ,Guacheta ,Guatavita ,Junin ,La Mesa ,La Palma ,Madrid ,Medina, Mosquera,Nemocon ,Pacho ,Puerto Salgar ,Ricaurte ,San Francisco De Sales ,San Juan De Rioseco ,Sasaima,Sesquile ,Silvania, Soacha ,Sopo, Suesca ,Tabio, Tausa ,Tenjo ,Tocaima, Ubaté,Une, Vergara ,Viani ,Villeta, Zipaquirá. 
Se socializo y entrego formalmente la calculadora de Huella de Carbono a los 46 Hospitales dentro de la red de hospitales Verdes.  Se realiza la medicion de la huella de carbono de la sede administrativa de la Gobernacion de Cundinamarca. 
Se avanza en la vinculacion  formal de los 46 hospitales verdes del Departamento en el programa de medicion de huella y su corresponsabilidad con Responsabilidad Ambiental Empresarial.  Se Desarrolla la medicion de huella de carbono del Departamento .  Se requiere a los hospitales verdes su certificacion de compensacion de huella de carbono. </t>
  </si>
  <si>
    <t>Se adelanto la medición de la Huella 2021 de Carbono de 25 Hospitales verdes del Departamento, en la nueva calculadora de medición</t>
  </si>
  <si>
    <t>Se adelanta la estructuración de la estrategia de sensibilización en huella de carbono para los 116 municipios de Cundinamarca, como estrategia de generación de lineal base municipal.</t>
  </si>
  <si>
    <t>GR5:3-03-00-586</t>
  </si>
  <si>
    <t>Reducir las emisiones de gases de efecto invernadero.</t>
  </si>
  <si>
    <t>GR5:3-03-03-325</t>
  </si>
  <si>
    <t>325</t>
  </si>
  <si>
    <t>Beneficiar 500 familias con la sustitución de estufas ecoeficientes.</t>
  </si>
  <si>
    <t>Familias beneficiadas</t>
  </si>
  <si>
    <t>14 familias beneficiadas con la construcción de estufas ecoeficientes</t>
  </si>
  <si>
    <t>Se culminó la construcción de 14 estufas ecoeficientes en municipios de la jurisdicción del Guavio (Ubalá, Medina y Gachalá), a través del convenio 068-2020 CORPOGUAVIO, lo que contribuye a la reducción de emisión de gases de efecto invernadero.</t>
  </si>
  <si>
    <t>CAR</t>
  </si>
  <si>
    <t>Se continúa con la ejecución de 6 convenios con los cuales se espera beneficiar las 486 familias restantes, 090-2021 CORPOGUAVIO se espera iniciar con la construcción de las estufas a principios del mes de junio con las cuales se beneficiaran 160 familias, 092-2021 CORPORINOQUIA  a espera de adjudicación para iniciar la instalación dela Estufas con sus respectivos huertos con la cual se beneficiaran 200 familias, 118-2021 PANDI en ejecución se espera beneficiar 24 familias, 120-2021 BITUIMA en ejecución se espera beneficiar 23 familias, 116-2021 CAR en trámite de vigencias para iniciar proceso de licitación y 094-2020 CAR en ejecución se espera beneficiar más de 200 familias.</t>
  </si>
  <si>
    <t>GR5:3-03-03-326</t>
  </si>
  <si>
    <t>326</t>
  </si>
  <si>
    <t>Implementar 4 proyectos establecidos en el Plan Regional Integral de Cambio Climático - PRICC.</t>
  </si>
  <si>
    <t>Proyectos PRICC implementados</t>
  </si>
  <si>
    <t>Se culminó proyecto de fincas sostenibles ganaderas, de café y cacao</t>
  </si>
  <si>
    <t xml:space="preserve">Se terminó de ejecutar el Convenio Especial de Cooperación SA-CDCCO-075-2020 con FEDEGAN para el desarrollo de un modelo de Finca Ganadera Sostenible con baja Producción de Gases Efecto Invernadero - GEI en diez (10) municipios en la cuenca del Rio Bogotá y Alto Suarez (Chocontá, Villapinzón, Sesquilé, Suesca, Zipaquirá, Subachoque, Mosquera, Cucunubá, Ubaté y Sibate). Se beneficiaron 100 ganaderos y se entregaron 30.666 arboles y kits de apoyo a la producción a los ganaderos para implementar el modelo.
Se logro implementar  el proyecto de Fincas Sostenibles Agricolas y Adaptacion al clima de acuerdo al marco del plan regional de Cambio climatico en los municipios de Nilo, Villeta y Arbelaes. Se beneficiaron 2 familias en cada municipio con una inversion de $21.500.000 en el Municipio de Nilo con numero de  convenios  079-2020, En el Municipio de Villeta una inversion de $23.351.000 con numero de Convenio  080-2020 y  Arbelaes $20.400.000 con numero de Convenio 078-2020 . Estos 3 convenios ya finalizarón y se realizo la entrega final. </t>
  </si>
  <si>
    <t>FEDEGAN Y FNG</t>
  </si>
  <si>
    <t>Se avanza con la ejecución de los convenios 150-2021 Corpoguavio, 119-2021 Sasaima, 140-2021 Nilo y 121-2021 Arbeláez para la implementación de modelos sostenibles agrícolas en fincas dedicadas a la producción de café, cacao y panela, asimismo  el convenio  141-2021 FEDEGAN para desarrollar la segunda fase del proyecto escenarios de intervención en modelos productivos ganaderos para disminuir la emisión de gases de efecto invernadero</t>
  </si>
  <si>
    <t>GR5:3-03-03-327</t>
  </si>
  <si>
    <t>327</t>
  </si>
  <si>
    <t>Restaurar 100 hectáreas afectadas por eventos climáticos.</t>
  </si>
  <si>
    <t>Hectáreas restauradas</t>
  </si>
  <si>
    <t>6.4 Ha reforestadas</t>
  </si>
  <si>
    <t xml:space="preserve">Se viene ejecutando el convenio SA-CDCVI-076-2020 con NILO, donde ya se sembraron 6.4 has y se estan haciendo los mantenimientos respectivos. Adicionalmente, se viene gestionanado un proyecto de reforestación pasiva por Apicultura en predios afectados por eventos climáticos en los municipios de NIlo y/o San Cayetano. </t>
  </si>
  <si>
    <t>Municipio de Nilo</t>
  </si>
  <si>
    <t>100 Hectáreas restauradas de áreas afectadas por eventos climáticos</t>
  </si>
  <si>
    <t>A través del convenio 166-2021 suscrito con la fundación YARUMO, se realizó la entrega de 2 predios en los municipios de San Cayetano y Nilo con fines de restauración pasiva de 100 hectáreas que fueron afectadas por eventos climáticos.</t>
  </si>
  <si>
    <t>GR5:3-03-03-328</t>
  </si>
  <si>
    <t>328</t>
  </si>
  <si>
    <t>Implementar estrategias de energías renovables en 50 entornos en el departamento.</t>
  </si>
  <si>
    <t>Entornos con estrategias de energías renovables</t>
  </si>
  <si>
    <t>GR5:3-03-03-329</t>
  </si>
  <si>
    <t>329</t>
  </si>
  <si>
    <t>Recolectar y llevar a destino final 120 toneladas de residuos de aparatos eléctricos y electrónicos.</t>
  </si>
  <si>
    <t>Toneladas de residuos electrónicos recolectados</t>
  </si>
  <si>
    <t>Recolección de residuos electrónicos</t>
  </si>
  <si>
    <t>Adjudicación del convenio RAEE a la firma Gaia Vitare. Recolección de 5.02 Toneladas de Residuos electrónicos</t>
  </si>
  <si>
    <t>49,85 Tn se han acumulado mediente brigadas de recolección de residuos de aparatos eléctricos y electrónicos RAEE en entidades del nivel central,  en Municipios y otras entidades públicas. " - 
 - 
-Se realizó la siembra de 600 árboles en el Municipio de Sibaté, 300 en Pacho y 300 más en San Antonio del Tequendama.</t>
  </si>
  <si>
    <t>52,49 Tn se han acumulado mediente brigadas de recolección de residuos de aparatos eléctricos y electrónicos RAEE en entidades del nivel central,  en Municipios y otras entidades públicas. " - En 2020 se firmó convenio a $0, con el gestor ambiental para el tratamiento final de los RAEE, Aportan el transportede los residuos y 100 árboles por cada TN recolectada
 - Se realizó la siembra de 600 árboles en el Municipio de Sibaté, 300 en Pacho y 300 más en San Antonio del Tequendama.</t>
  </si>
  <si>
    <t>Se han recolectado 33,98 Tn de RAEE, en municipios y entidades públicas del Departamento</t>
  </si>
  <si>
    <t>MÁS INTEGRACIÓN</t>
  </si>
  <si>
    <t>REGIÓN, ECONOMÍA IMPARABLE</t>
  </si>
  <si>
    <t>CUNA DE LA ECONOMÍA</t>
  </si>
  <si>
    <t>GR5:4-01-00-616</t>
  </si>
  <si>
    <t>Aumentar en 0,12 puntos el Índice Departamental de Competitividad</t>
  </si>
  <si>
    <t>GR5:4-01-01-330</t>
  </si>
  <si>
    <t>330</t>
  </si>
  <si>
    <t>Beneficiar a 3.000 familias mediante la estrategia ZODAS para el abastecimiento agroalimentario de Cundinamarca y la región.</t>
  </si>
  <si>
    <t>Familias beneficiadas con la estrategia</t>
  </si>
  <si>
    <t>Se genera convenio interadministrativo de cofinanciación entre la RAPE quien aporto $69 millones, Departamento de Boyacá aportando $ 30 millones, Secretaria Distrital de Desarrollo Económico  del Distrito  aporto $ 220 millones y el Departamento de Cundinamarca aporto $ 40 millones con el objetivo de aunar esfuerzos técnicos y financieros  para el fortalecimiento de productores  y comercialización de productos  agropecuarios en torno al eje de seguridad alimentaria, producción agrícola, desarrollo rural, fortalecimiento al campesino y a organizaciones sociales de la región central  en el marco del sistema de abastecimiento y distribución de alimentos. Con estos recursos se van a atender en el año 2021 a 172 familias cundinamarquesas a través de : (1)  Desarrollo de capacidades productivas y de acceso a mercados públicos y privados (2) Escuelas de campo de última generación (3) Ruedas de negocios efectivas (4) Eficiencia en sus procesos  (5)  Acompañamiento psicosocial.</t>
  </si>
  <si>
    <t>Familias Beneficiadas con Zonas de Desarrollo Agropecuario</t>
  </si>
  <si>
    <t>Se realizaron 5 procesos que dieron cumplimiento a la meta en esta vigencia los cuales abordaran toda la estrategia ZODAS en diferentes sistemas productivos así mismo y como apoyo a la reactivación económica del sector agropecuario se realizó entrega de insumos y semillas para el fortalecimiento de los productores cundinamarqueses:. Estos procesos son: 
Proceso 1: Trabajo con Fundación Alpina: A través de un convenio con esta fundación donde se buscó apoyar las capacidades productivas de 300 familias de 10 municipios de las provincias de Sabana Centro, Ubaté, Guavio y Almeidas, así mismo se contempló la intervención en cada una de las familias mediante estrategias de Seguridad Alimentaria (Incorporación de nuevos productos en las dietas familiares, talleres de gastronomía), extensión rural, implementación de huertas especializadas (Producción de hortalizas Gourmet como espárragos y setas comestibles entre otras), acompañamiento desde lo social (Asociatividad), ambiental (Principios agroecológicos y BPA) y Comercial (Generación de excedentes comercializables. 
El esfuerzo conjunto entre la Gobernación de Cundinamarca y Fundación Alpina es que el departamento goce de dos sistemas productivos de setas comestibles, 300 huertas para autoconsumo y comercialización, así como de una unidad de producción de plántulas y una unidad de propagación de setas para las huertas, a su vez este proyecto de “Mujeres Rurales de Cundinamarca” busca contribuir también con la reactivación económica del sector rural  a través de estrategias integrales  de impacto a corto, mediano y largo plazo.
Este proyecto está estructurado desde tres componentes:
*Prácticas sostenibles. Promoviendo el fortalecimiento del conocimiento técnico de las mujeres rurales que se realiza a través de la implementación de dos parcelas de setas comestibles, la entrega de plántulas de espárrago y la ejecución de talleres pedagógicos para que las participantes conozcan sistemas de producción que les permita fortalecer su economía familiar.
*Prácticas alimentarias saludables. Incentivando la producción de alimentos para el autoconsumo a través del diseño y montaje de huertas ecológicas, la implementación de una unidad de plantulación y una unidad de propagación de setas comestibles.
*Fortalecimiento de acciones sociales y comunitarias. Consolidación de un modelo de mercado de intercambio y circuitos cortos que garanticen la comercialización de los excedentes de productos. Esto se realizará por medio del fortalecimiento de las capacidades asociativas y de liderazgo que promueven el desarrollo de agro negocios rentables para las mujeres.
La inversión realizada por parte del Departamento fue de $ 644.003.880 y una cofinanciación por parte de la Fundación Alpina de $ 276.001.663 para un total de $ 920.005.543
Proceso 2: Apoyo a Caficultores: Convenio con la Federación Nacional de Cafeteros de Colombia donde se robusteció la calidad en el sistema productivo del Café a través del fortalecimiento familiar, asociativo y comercial de los caficultores cundinamarqueses. En este proceso se hizo: Se ejecutaron 30 acopios de café pergamino seco (ya listo para moler) en los municipios de Jerusalén, Guaduas, Viotá (x2), Nilo (x2), Tibirita, Medina (x4), San Juan de Rio seco, Guayabetal (x3), Vergara (x2), Sasaima, Quipile, La Vega, Gacheta (x3), Quetame, Gachalá, Fómeque, Manta, Fusagasugá, Venecia y Supatá  con la participación de 76 productores y se ha acopiado un volumen promedio de 1.728 kg en cada jornada.  Así mismo se realizaron otros 7 acopios en la micro central de Gacheta (x3), Gachalá, San Cayetano y Nilo (x2) de café cereza (de cómo se toma directo de la planta) donde han participado 95 productores y se entregaron 209 bultos de fertilizante como contraprestación a la venta de café cereza aportados por la Federación Nacional de Cafeteros. Así mismo se realizó la inscripción de 24 productores cafeteros en el Concurso Nacional de Microlotes quienes han recibido 60 bultos de fertilizante producto de su participación. Se realizó la compra y entrega de 8  kit de maquinaria y 3 sistemas de cargue de café. Se realizó la caracterización de 272 familias pertenecientes a caficultores inscritos en las asociaciones de 29 municipios cundinamarqueses. Finalmente, los componentes de la estrategia ZODAS abordados y desarrollados  en el presente convenio fueron:
•	Circuitos cortos de comercialización: capacitación a los productores, realización de 30 jornadas de acopio de café pergamino y 7 jornadas de acopio de café cereza.
•	Fortalecimiento a la asociatividad y emprendimiento: capacitación y entrega de kits de herramientas y sistemas de cargue para las asociaciones seleccionadas.
•	Acompañamiento técnico especializado de acuerdo a cada sistema productivo (Agricultura Sostenible: Capacitaciones, asistencia técnica y acompañamiento permanente brindado por el equipo de extensión del comité de cafeteros. Entrega de fertilizantes.
•	Componente social:  Capacitaciones y acompañamiento permanente brindado por el equipo de extensión del comité de cafeteros
La inversión total por parte del Departamento de $ 182.500.000 y una cofinanciación por parte de la Federación Nacional de Cafeteros de $ 74.488.004 para un total de $ 256.988.004.
Proceso 3: Apoyo a Pescadores Artesanales:se han realizado 6 repoblamientos en 7 municipios sembrando un total de 2.086.089 alevinos de especies como Bocachico, Pataló, Dorada, Mojarra Criolla, Dorada y Guabina, Capaz en los cuerpos hídricos: Rionegro, Guaduero, Río negrito, Caño Coran, Río Teran, Río Caceres, Río Sumapaz, Río Pagüey, Quebrada Picalá, Río Pata y Río Bonito. Este proceso se hizo con la Autoridad Nacional de Acuicultura y Pesca (AUNAP) por medio de un memorando de entendimiento buscando aunar esfuerzos que les facilite implementar estrategias que permitan mitigar los posibles impactos que se puedan ocasionar por el cambio climático (fenómeno del niño), sobre las especies ícticas de interés comercial del río Magdalena, con el fin de dar sostenibilidad a las pesquerías artesanales y garantizar la seguridad alimentaria de las comunidades del área de influencia, así mismo, promover, fomentar y fortalecer la piscicultura como alternativa productiva partiendo del potencial humano y de los recursos naturales, y que adicionalmente, cumplan con la normatividad vigente para su desarrollo, mediante la implementación de jornadas de capacitación, días de campo o generando granjas piloto locales para mejorar las habilidades de los productores. El total de gestión de esta labor asciende a la suma de $ 1.251.653.400.
Frente a lo relacionado a las Zonas de Desarrollo Agroalimentario se realizó un trabajo con las asociaciones pesqueras abordando en primera instancia un tema de acompañamiento psicosocial a los hijos de los pescadores artesanales, prestando capacitación con el tema “Guardianes de la Pesca”, que se emite a niños menores de edad para tratar la importancia de ser cuidadores de los recursos hídricos y de las especies de peces que allí habitan, impartiendo la importancia de cumplir con las obligaciones escolares. Esta capacitación se imparte con el apoyo de la AUNAP, y el material didáctico que ellos manejan.
Para cubrir el tema ambiental y Asociatividad se realizaron en cada entrega, charlas y/o capacitación a los pescadores Artesanales, brindándoles herramientas para su desarrollo económico e intelectual. Las temáticas tratadas van desde comercialización de productos pesqueros, las tallas de los animales para su extracción, la importancia del cuidado de los recursos hídricos, las amenazas actuales de las pesca artesanal, entre otros.
La fase de Comercialización,  se ha abordado con capacitaciones en el tema de comercialización responsable. Así mismo se realizó unas entregas de suministro de bienes y elementos para fortalecer el sistema productivo de la pesca artesanal donde se doto:  se han realizado 6 repoblamientos en 7 municipios sembrando un total de 2.086.089 alevinos de especies como Bocachico, Pataló, Dorada, Mojarra Criolla, Dorada y Guabina, Capaz en los cuerpos hídricos: Rionegro, Guaduero, Río negrito, Caño Coran, Río Teran, Río Caceres, Río Sumapaz, Río Pagüey, Quebrada Picalá, Río Pata y Río Bonito. Este proceso se hizo con la Autoridad Nacional de Acuicultura y Pesca (AUNAP) por medio de un memorando de entendimiento buscando aunar esfuerzos que les facilite implementar estrategias que permitan mitigar los posibles impactos que se puedan ocasionar por el cambio climático (fenómeno del niño), sobre las especies ícticas de interés comercial del río Magdalena, con el fin de dar sostenibilidad a las pesquerías artesanales y garantizar la seguridad alimentaria de las comunidades del área de influencia, así mismo, promover, fomentar y fortalecer la piscicultura como alternativa productiva partiendo del potencial humano y de los recursos naturales, y que adicionalmente, cumplan con la normatividad vigente para su desarrollo, mediante la implementación de jornadas de capacitación, días de campo o generando granjas piloto locales para mejorar las habilidades de los productores. El total de gestión de esta labor asciende a la suma de $ 1.251.653.400. Frente a lo relacionado a las Zonas de Desarrollo Agroalimentario se realizó un trabajo con las asociaciones pesqueras abordando en primera instancia un tema de acompañamiento psicosocial a los hijos de los pescadores artesanales, prestando capacitación con el tema “Guardianes de la Pesca”, que se emite a niños menores de edad para tratar la importancia de ser cuidadores de los recursos hídricos y de las especies de peces que allí habitan, impartiendo la importancia de cumplir con las obligaciones escolares. Esta capacitación se imparte con el apoyo de la AUNAP, y el material didáctico que ellos manejan.
Para cubrir el tema ambiental y Asociatividad se realizaron en cada entrega, charlas y/o capacitación a los pescadores Artesanales, brindándoles herramientas para su desarrollo económico e intelectual. Las temáticas tratadas van desde comercialización de productos pesqueros, las tallas de los animales para su extracción, la importancia del cuidado de los recursos hídricos, las amenazas actuales de las pesca artesanal, entre otros.
La fase de Comercialización,  se ha abordado con capacitaciones en el tema de comercialización responsable. Así mismo se realizó unas entregas de suministro de bienes y elementos para fortalecer el sistema productivo de la pesca artesanal donde se doto con kits pesqueros Frente a los circuitos cortos de comercialización en aras de continuar la consolidación y acompañamiento a los pescadores artesanales, se han desarrollado 2 capacitaciones con los municipios de Ricaurte y Girardot, para integrarlos en el memorando de entendimiento con la AUNAP la comercialización “Cosecha y venda a la fija” donde se eliminan los intermediarios y pueden comercializar los productores directamente con el comprador. 
Ahora mismo no se ha generado ningún canal directo, ya que hay que estandarizar el producto, hacer tomar conciencia a los pescadores para que generen productos de las tallas requeridas y solo con asociaciones consolidadas, con integrantes carnetizados por la Autoridad Nacional de Pesca. 
Frente al tema de AGRICULTURA SOSTENIBLE nos basamos en directrices voluntarias para lograr la sostenibilidad de la pesca en pequeña escala en el contexto de la seguridad alimentaria y la erradicación de la pobreza se han elaborado como complemento del Código de Conducta de la FAO para la Pesca Responsable, que tienen por objeto respaldar la visibilidad, el reconocimiento y el fomento del ya importante papel de la pesca en pequeña escala y contribuir a las iniciativas mundiales y de los países para erradicar el hambre y la pobreza. Las Directrices apoyan la pesca responsable y el desarrollo social y económico sostenible en beneficio de las generaciones presentes y futuras, con especial hincapié en los pescadores y trabajadores de la pesca en pequeña escala y actividades conexas y en particular las personas vulnerables y marginadas, y promueven un enfoque basado en los derechos humanos.
Proceso 4: Conpes Lácteo: Proceso que se desarrolló en articulación con el Ministerio de Agricultura y la Institución Universitaria Colegio Mayor de Antioquia buscando fortalecer el sistema productivo  de leche en pequeños y medianos  productores reforzando la asociatividad, las buenas practicas ganaderas, mejoramiento genético, mejoramiento de praderas y entrega de elementos y equipos beneficiando a 180 familias de 6 municipios del Departamento. 
Frente a la estrategia ZODAS se abarco de la siguiente manera:
1.	Circuitos Cortos de Comercialización y Mercados de Proximidad: la comercialización se ha llevado a cabo a través de la recolección del producto directamente en la finca o en acopio así mismo con este proyecto y por medio de los módulos de capacitación y gestión del conocimiento se han realizado acompañamientos  en estructuración  de planes de marketing, talleres en inclusión digital  para la comercialización abordando temas como: conceptos básicos, trasformación digital, canales digitales, ecosistemas digitales, estrategias de comercialización, gestión empresarial, economía solidaria,  importancia de la contabilidad y costos en la ruralidad y la cultura del ahorro y procesos de certificación, en cuanto a la calidad de la leche, en buenas practicas  ganaderas (BPG) y buenas prácticas de ordeño (BPO), que permiten que el productor pueda ofrecer un mejor producto y así tener mayor capacidad de maniobrabilidad a la hora de acceder a los mercados que tienen en la zona. 
2.	Fortalecimiento a la Asociatividad y Emprendimiento: Se diseñó un instrumento de caracterización  socio organizativo para el fortalecimiento productivo y empresarial, así mismo se realizó la visita para la implementación  del instrumento de caracterización. Se levantó documento de análisis y priorización de necesidades de fortalecimiento empresarial y se reforzó competencias comerciales y empresariales
3.	Acompañamiento Técnico Especializado: Los beneficiarios ha venido obteniendo un acompañamiento técnico especializado a través de un profesional del sector agropecuario más el acompañamiento de personal técnico en temas que se desarrollaron como: Asistencia para el fortalecimiento empresarial, Asistencia técnica para la toma de muestras de calidad de leche, Asistencia técnica para la toma de muestras de suelo, Asistencia técnica para  la toma de  muestras de forraje  para análisis, bromatológico, Asistencia técnica  para la implementación de equipos automatizados de ordeño, Asistencia y acompañamiento en protocolos de inseminación artificial 
4.	Agricultura y Ganadería Sostenible: Se realizó acompañamiento y capacitación a los productores beneficiados en nutrición bovina y  sanidad animal  concientizando y sensibilizando a los mismos frente a la importancia de la disminución de emisión de gases efecto invernadero, sobre cómo se debe cuidar las zonas de ronda y las alternativas a nivel nutricional para el ganado. A su vez se hizo: Asistencia técnica en renovación de praderas y conservación e forrajes, Asistencia en toma de muestras de suelo, aforo de pasturas para determinar capacidad de carga
5.	Componente Social: A través del instrumento de caracterización socio organizativo que se implementó en las seis asociaciones se dictaron capacitaciones y talleres lúdico-pedagógicos sobre habilidades blandas y asociativas abordando los siguientes temas: Conceptos básicos, Liderazgo, 	Resolución de conflictos,	Trabajo en equipo, Comunicación asertiva 
El total de inversión realizada por el Departamento fue de $ 200.000.00 y una cofinanciación por parte del Ministerio de Agricultura por $ 950.000.000 y por Parte del Colegio Mayor de Antioquia por $ 114.999.000 para un total de $ 1.264.999.000.
Proceso 5: RAPE: En la vigencia 2020 se celebró un convenio interadministrativo de cofinanciación entre la RAPE quien aporto $69 millones, Departamento de Boyacá aportando $ 30 millones, Secretaria Distrital de Desarrollo Económico  del Distrito  aporto $ 220 millones y el Departamento de Cundinamarca aporto $ 40 millones con el objetivo de aunar esfuerzos técnicos y financieros  para el fortalecimiento de productores  y comercialización de productos  agropecuarios en torno al eje de seguridad alimentaria, producción agrícola, desarrollo rural, fortalecimiento al campesino y a organizaciones sociales de la región central  en el marco del sistema de abastecimiento y distribución de alimentos. Sin embargo el desarrollo de ese proceso se realizó en la vigencia 2021 beneficiando a 162 familias de 22 municipios Con estos recursos se realizó la caracterización de estas información que se subió a la plataforma Sumercé  de la RAPE y al Sistema único de Información Misional de Bogotá. 
Frente a la estrategia ZODAS se a bordo de la siguiente manera:
1.	Circuitos cortos de comercialización y mercados de proximidad: Se realizó una rueda de negocios en la secretaria de desarrollo económico en la plaza de artesanos el 23 de nov
2.	Fortalecimiento a la asociatividad y emprendimiento: Se desarrolló con el Operador Fundases  la metodología de las capacitaciones que se dictaron en los siguientes temas: (1)  Administrativos y  logísticos de las organizaciones, (2) Contabilidad y costos de producción (3) Diagnostico BPA de buenas prácticas agrícolas. 
3.	Acompañamiento técnico: Se les hizo una visita a los predios de los productores beneficiarios del convenio y se les realizo diagnóstico de BPA de acuerdo a cada sistema productivo
4.	Agricultura sostenible: Con el diagnostico de BPA se les practicó y capacitó sobre la agricultura sostenible haciendo énfasis en la conservación de los recursos naturales, agricultura limpia, capacitaciones en logística de reversa con revisión de desperdicios, manejo de fertilizantes e insumos.
5.	Componente social: Capacitación y acompañamiento con el programa ciudadanía alimentaria donde se enseña y sensibiliza sobre los procesos de producción de alimentación para todos los entornos garantizando una seguridad alimentaria
Por último como apoyo a productores del departamento y en aras de seguir trabajando frente a la reactivación económica del sector y teniendo la claridad de que muchas de las actividades agropecuarias han debido tomar dinámicas diferentes que les ayude a conseguir mayores rendimientos y una optimización de los recursos naturales y tratando de cerrar una de las brechas más grandes que tienen nuestros agricultores que es el acceso a insumos, esto como producto de la volatilidad de los precios que hacen, en algunos casos, inalcanzable la posibilidad de aplicar estos productos, deteriorando sus cultivos y por ende su productividad se adelantaron acciones que ayudaron a los productores a través de la entrega de insumos y semillas con el objetivo de fortalecer la implementación de Buenas Prácticas Agrícolas y apoyar la incorporación de productos de calidad para la nutrición en sus sistemas productivos. 
Se hizo la entrega de:
Insumos: 1.210  toneladas  de fertilizantes orgánicos, químicos y enmiendas (Cal que acondiciona el suelo, regulan su acides y estabilizan el PH)
Semillas: 1.52 toneladas de semillas 
Nutrición Ganadera: 125 toneladas de concentrado, sal y melaza
Con esta acción se logró beneficiar a 10.670 productores de 77 municipios de Cundinamarca con una inversión total de $ 2.349.984.631</t>
  </si>
  <si>
    <t>Cofinanciación: Fundación Alpina - Federación Nacional de Cafeteros - INSTITUCIÓN UNIVERSITARIA COLEGIO MAYOR DE ANTIOQUIA - Ministerio de Agricultura - AUNAP</t>
  </si>
  <si>
    <t>Se prevé hacer dos procesos así:1.Proceso Piscícola y de pesca: El 8 de junio se realiza de manera virtual la convocatoria para la presentación de los requisitos para el apoyo piscícola a las 7 provincias (Almeidas, Guavio, Sumapaz, Oriente, Bajo Magdalena, Medina y Rionegro) priorizadas por la aptitud de la zona para la producción de tilapia y trucha donde se expuso la intención de la secretaria de agricultura y Desarrollo Rural en beneficiar a través de la meta 330 la seguridad alimentaria de nuestros productores piscícolas, sin dejar de lado la importancia de la formalización que esta entrelazada con el memorando de entendimiento con la AUNAP y poder beneficiar así a un aproximado de 500 beneficiarios. Se les otorgo un periodo de 15 días para reunir la documentación solicitada y tener un censo de los productores piscícolas que tenemos en el departamento. De igual manera continuamos con nuestros repoblamientos ictiológicos, el día 30 de junio se realizó el embalaje y despacho en bolsas de polipropileno con agua y oxigeno con destino al municipio de Villeta de 894.827 alevinos de la especie Bocachico que irán para los cuerpos hídricos de Rio Villeta, Tabacal, Tobia, Guavio, producidos en la Estación Piscícola del Alto Magdalena – EPAM para realizar el tercer repoblamiento ictiológico y tener así un total de 1.647.202 alevinos sembrados. 2.Proceso en unión con la Agencia de Comercialización, La Agencia de Desarrollo Rural y la Secretaría de agricultura: Una vez revisada la convocatoria que cerro en el mes de marzo se encontró una base de 4.286 productores reportados de 58 municipios, así mismo, se radico formalmente el proyecto ante la Agencia de Desarrollo Rural donde esta entidad ya tiene emitido el Vo.Bo. y el CDP de inversión el cual ya se encuentra publicado en la plataforma SECOP 2 en el siguiente link de conexión (https://community.secop.gov.co/Public/Tendering/ContractNoticeManagement/Index?currentLanguage=es-CO&amp;Page=login&amp;Country=CO&amp;SkinName=CCE)   para cumplir con los compromisos que ellos van asumir dentro de este proceso que son: fortalecimiento de capacidades, extensión rural (capacitaciones, asistencia técnica en campo) acompañamiento y escuelas de campo. Así mismo estamos en la fase de estudios previos para el componente de gestión que va a desarrollar tanto la Agencia de Comercialización (apoyo a las familias en darle valor agregado a los productos en transformación y prestará los servicios de logística) como la Secretaría de Agricultura (ayudará con la productividad de los diferentes sistemas que se intervendrán  a través de insumos agropecuarios para nutrición vegetal y manejo fitosanitario) para intervenir las 3.591 unidades productivas que se van a desarrollar  en el departamento. Por otro desde la SADR las solicitudes de cotizaciones serán publicadas en la plataforma de SECOP la primera semana de julio.</t>
  </si>
  <si>
    <t>GR5:4-01-01-331</t>
  </si>
  <si>
    <t>331</t>
  </si>
  <si>
    <t>Apoyar la adecuación y funcionamiento de 4 plantas de beneficio animal.</t>
  </si>
  <si>
    <t>Plantas de beneficio animal adecuadas y en funcionamiento</t>
  </si>
  <si>
    <t xml:space="preserve">adecuacion y funcionamiento de las plantas de beneficio animal de Tabio y Chipaque </t>
  </si>
  <si>
    <t>Apoyo, adecuación y funcionamiento de plantas de beneficio animal con infraestructura menor</t>
  </si>
  <si>
    <t>La Agencia para la vigencia 2022 apoyó la adecuación de las plantas de beneficio de los municipios San Francisco y Útica con avance físico 100%.Adicionalmente se encuentran en ejecución  La Palma, Tibacuy, Pulí, Anolaima y Gachetá.en adjudicación del proceso contractual, La Calera, Girardot, Fómeque, Simijaca, Chía y Quipile: y Zipaquirá cuyo el proceso fue declarado desierto y se volverá a publicar.</t>
  </si>
  <si>
    <t>GR5:4-01-01-332</t>
  </si>
  <si>
    <t>332</t>
  </si>
  <si>
    <t>Desarrollar una planta de abonos al servicio de la región.</t>
  </si>
  <si>
    <t>Planta de abonos regional desarrollada</t>
  </si>
  <si>
    <t>ESTUDIO DE PREFACTIBILIDAD  DONDE SE IDENTIFICA LA SITUACIÓN  DEL SECTOR ,ESTUDIOS DE MERCADO, TÉCNICO, AMBIENTAL, ADMINISTRATIVO Y FINANCIERO  PARA EL DESARROLLO DE LA PLANTA DE ABONOS .</t>
  </si>
  <si>
    <t>1129</t>
  </si>
  <si>
    <t>SECRETARIA DE INTEGRACION REGIONAL</t>
  </si>
  <si>
    <t>GR5:4-01-01-333</t>
  </si>
  <si>
    <t>333</t>
  </si>
  <si>
    <t>Cooperar en la implementación de 8 proyectos regionales estratégicos.</t>
  </si>
  <si>
    <t>Proyectos regionales apoyados</t>
  </si>
  <si>
    <t>Luego de la revisión de los planes de desarrollo de los 46 municipios de la cuenca del río Bogotá, se identificaron acciones y metas de alcance regional en diferentes temáticas que permiten la articulación de esfuerzos para el desarrollo de iniciativas y proyectos de impacto supramunicipal. Se firmaron tres (3) contratos de prestación de servicios para el apoyo técnico orientado a la recolección de información como insumo para el inicio de los proyectos.</t>
  </si>
  <si>
    <t xml:space="preserve">Dentro del alcance de acompañamiento de la Secretaría de Integración Regional a los proyectos de integración regional previstos tanto en el Plan de Desarrollo “Cundinamarca: Región que Progresa” y el Plan Distrital “Un Nuevo Contrato Social para el siglo XXI”, la entidad participó activamente en la definición del alcance de los convenios entre Bogotá y Cundinamarca sobre los temas de abastecimiento y cultura, así como en la organización de los eventos de lanzamiento de estos programas que se realizó el pasado 20 de marzo. 
Adicionalmente, la Secretaría de Integración ha participado en el proyecto de la Planta de Abonos, a cargo de la Secretaría de Competitividad, con la gestión de relacionamiento de la firma consultora que adelanta el estudio de prefactibilidad con entidades en Bogotá como la Secretaría de Hábitat y la UAESP y la relación con municipios como Chía y Cajicá para conocer proyectos de aprovechamiento de residuos. 
De otro lado, la Secretaría adelanta con las Empresas Públicas de Cundinamarca un trabajo conjunto con Bogotá para el aprovechamiento de la concesión del Sisga para aumentar el suministro de agua a municipios de Cundinamarca y con el Ministerio de Vivienda para el aseguramiento en la prestación del servicio de acueducto.
En relación con los proyectos regionales, se realizó seguimiento a 26 temas identificados
Se acompañó una reunión con la Secretaría de Planeación del municipio de Madrid y la Concesionaria Férrea de Occidente S.A.S. sobre avances del REGIOTRAM.
Se realizó una reunión virtual con la directora de Planificación, Gestión y Ejecución de proyectos de la RAP-E, Magda Paola Núñez, para la conformación de una mesa de seguimiento.
En reunión liderada por la Secretaria de Integración Regional, Patricia González, con el ICCU y la Secretaría de Movilidad, realizada el 22 abril, se  identificó el estado de obras de infraestructura vial de los corredores estratégicos del departamento. 
Las actividades de gestión, los avances y demás información detallada sobre los proyectos se consignan en el informe mensual de seguimiento de los proyectos.
  -	El día 13 de mayo se realizó una reunión con EPC a través de la Dirección de Seguimiento y Evaluación de Planeación de Cundinamarca, donde se socializó el estado actual de los proyectos que se encuentran en liderazgo de EPC y que acompaña la Secretaría de Integración Regional en la línea más integración.
-	Para las metas 361 y 362 Conectar a 68.000 nuevos usuarios el servicio de acueducto y alcantarillado en el municipio de Soacha, se solicitó a EAAB, el plan de incorporación de usuarios para este municipio y se solicitó información actualizada a la Dirección de Seguimiento y Evaluación de Planeación de Cundinamarca el reporte actualizado del primer trimestre 2021 respecto al cumplimiento de las metas. 
En desarrollo de las acciones orientadas a cooperar en la implementación de 8 proyectos regionales estratégicos, se elaboró un documento preliminar con la definición de los criterios de priorización para la selección de dichos  proyectos; así mismo, un documento “Metodología para la selección y priorización de proyectos estratégicos, regionales y de competitividad” con los lineamientos metodológicos para la aplicación de los criterios de priorización; las matrices con criterios de selección y priorización de proyectos, para poder evaluar los proyectos en términos estratégicos, regionales y de competitividad; y se diseñó y aplicó una encuesta de seguimiento a los proyectos preseleccionados en la entidad.
En relación con el seguimiento a los proyectos regionales que fueron identificados en la entidad, se adelantaron reuniones con diferentes entidades para el acompañamiento acordado.
</t>
  </si>
  <si>
    <t>Dentro de los proyectos con prioridad 1 se incluyen aquellos asociados a distintas agendas de intervención: servicios públicos, seguridad alimentaria, medio ambiente, infraestructura, turismo.La gestión realizada sobre este conjunto de proyectos se concentró en el agendamiento de reuniones con funcionarios que hacen parte de las instituciones implementadoras, las cuales son diversas y se ubican tanto en la administración departamental como en el gobierno distrital de Bogotá. Se resaltan los siguientes espacios de trabajo:Con la Empresa de Acueducto y Alcantarillado de Bogotá, Empresas Públicas de Cundinamarca y Secretaría de Ambiente Cundinamarca para los proyectos sobre ampliación de coberturas en acueducto y alcantarillado en municipios de la región.Con la  Secretaría de Ambiente, Competitividad Cundinamarca, Empresas Públicas de Cundinamarca respeto a los proyectos regionales sobre medio ambiente, incluyendo los del POMCA, gestión de residuos sólidos, etc.En esta misma línea temática se impulsó el acercamiento con la Secretaría de Ambiente de Bogotá, ya que varios de estos proyectos coinciden con metas del plan de desarrollo de Bogotá y Cundinamarca. Entre ellos la gestión en cambio climático, POMCA. En esta reunión se socializaron desde Cundinamarca y Bogotá los temas en los que interesaría y es necesaria una cooperación estrecha entre las instituciones.</t>
  </si>
  <si>
    <t>INDUSTRIA TURÍSTICA DIVERSA Y POTENTE</t>
  </si>
  <si>
    <t>GR5:4-01-00-588</t>
  </si>
  <si>
    <t>Aumentar el puntaje del componente de "Gestión de destino" del Índice de competitividad turística regional de Colombia.</t>
  </si>
  <si>
    <t>GR5:4-01-02-334</t>
  </si>
  <si>
    <t>334</t>
  </si>
  <si>
    <t>Estructurar un megaproyecto de infraestructura turística en la región Cundinamarca - Bogotá.</t>
  </si>
  <si>
    <t>Megaproyecto de infraestructura turística estructurado</t>
  </si>
  <si>
    <t>GR5:4-01-02-335</t>
  </si>
  <si>
    <t>335</t>
  </si>
  <si>
    <t>Potencializar siete 7 atractivos turísticos en el marco de la región Cundinamarca - Bogotá.</t>
  </si>
  <si>
    <t>Atractivos turísticos potencializados en la región Bogotá - Cundinamarca</t>
  </si>
  <si>
    <t>Apoyo para la reactivación económica y turística 3 atractivos turísticos catedral de sal de Zipaquirá,  termales el Zipa del municipio de Tabio y mina de sal de Nemocón con la adquisición de pasaportes de ingreso y pasadías,  los cuales permitirán el acceso de la población cundinamarquesa en condición de vulnerabilidad y adicionalmente, dar flujo de caja a estos sitios de interés con el fin de apoyar su sostenimiento (personal de operación, administración y logística).</t>
  </si>
  <si>
    <t>Informe de caracterizacion</t>
  </si>
  <si>
    <t xml:space="preserve">Durante el 2021 Se logro firmar convenios seis (6) municipios con el fin de apoyarlos en la adecuación de un atractivo turístico del municipio. Los cuales se encuentran en ejecución.
Ubaté: plan de señalización del cerro de la Teta.
Chipaque: Suministro e instalación de un letrero 3D y mobiliario urbano para el mejoramiento de la zona turística.
Facatativá: Adecuación de un puente en el atractivo turístico Parque Arqueológico piedras del Tunjo.
Guayabal de Síquima: suministro e instalación de la señalización turística
Tibacuy: Suministro e instalación de letreros monumentales 3D turísticos para el casco urbano de Tibacuy y centros poblados de Cumaca y bateas.
Guayabetal: Dotación de equipos y señalización para el funcionamiento de un Punto De Información Turística-PIT 
</t>
  </si>
  <si>
    <t>GR5:4-01-02-336</t>
  </si>
  <si>
    <t>336</t>
  </si>
  <si>
    <t>Implementar 20 alojamientos rurales “Posadas turísticas" en el marco de la región Cundinamarca - Bogotá.</t>
  </si>
  <si>
    <t>Alojamientos rurales "Posadas turísticas" implementadas</t>
  </si>
  <si>
    <t>Formalizacion</t>
  </si>
  <si>
    <t>Apoyo del proceso de adecuación y dotación a las 6 posadas turísticas escogidas: El cielo (tena), portal de las cascadas (la vega), el paraíso (Sesquilé), santana (Sesquilé), Viotá extreme (Viotá) y museo campesino (Gachancipá). Así mismo, se realizó plan de medios y promoción de las 10 posadas de la red mediante programas radiales en blu radio y televisión con caracol internacional, también con un influencer (deviajeconjuank).</t>
  </si>
  <si>
    <t>GR5:4-01-02-337</t>
  </si>
  <si>
    <t>337</t>
  </si>
  <si>
    <t>Implementar 5 productos turísticos para fortalecer las rutas turísticas del departamento de Cundinamarca</t>
  </si>
  <si>
    <t>Productos turísticos implementados</t>
  </si>
  <si>
    <t>Capacitaciones, asistencia técnica y acompañamiento territorial.</t>
  </si>
  <si>
    <t>Creación de un nuevo producto turístico alrededor de Biciturismo en la provincia de Gualivá, Subachoque,  El Rosal, y la provincia de Sumapaz; creación circuito turístico MTB Bogotá-Región, dos localidades de Bogotá y 15 municipios de Cundinamarca. Adicionalmente, se ha fortalecido el producto de aviturismo, por medio de capacitaciones y posicionamiento en el OCTOBER BIG del municipio de San Antonio del Tequendama como el mejor lugar a nivel nacional para avistamiento de aves. Reconocimiento de los atractivos turísticos que comprenden la ruta Leyenda el Dorado en articulación con el Instituto Distrital de Turismo - IDT.</t>
  </si>
  <si>
    <t>Apoyo por parte de las administraciones municipales en la socialización de convocatorias e información publicada por el IDECUT.</t>
  </si>
  <si>
    <t>Producto</t>
  </si>
  <si>
    <t xml:space="preserve">Se realizo el IV Encuentro de Puntos de Información Turística PIT con capacitaciones a cargo de la Policía de Turismo, Consejería Presidencial para la Participación de las Personas con Discapacidad para el turismo accesible y Viceministerio de turismo, sobre el programa de turismo responsable, turismo accesible, y legalización de operadores y prestadores de turismo, con una participación de 29 PIT.
Se encuentra en funcionamiento CATO en la página https://detour.cundinamarca.gov.co/home actualizada y habilitada para poder cargar información turística actual de los 116 municipios y los destinos imperdibles, también se encuentran disponibles las app en Google play y app store.
</t>
  </si>
  <si>
    <t>Asistencia</t>
  </si>
  <si>
    <t>Organizar información de compromisos realizados con los municipios sobre sus Puntos de Información., ya sea para la mejora de estos o para su diseño de construcción.Capacitación a los nuevos informadores de los PIT sobre la atención a los usuarios y entrega de informes.Planificación de la visita a la ruta de biciturismo de Gualiva en asesoría y acompañamiento de la RAPE.Capacitación a Prestadores Turísticos del Departamento en temas de turismo comunitario, para ayudarlos a conocer más los gustos y necesidades de los visitantes y Turistas que los eligen para recibir sus servicios y resolver todas las inquietudes que tenga cada uno de ellos. *El Instituto Departamental de Cultura y Turismo brindo apoyo al viceministerio de turismo en las capacitaciones en turismo comunitario y turismo y paz que fueron impartidas a la Asociación ASOTURHEPAZ. A su vez, se visitó el proyecto de turismo ubicado en el cerro el cardenal de la vereda ceylan 2 del municipio de Viotá con el objetivo de conocer a fondo el proyecto e identificar las necesidades que puedan tener para el buen desarrollo de la actividad turística. Los asistentes son personas reinsertados y víctimas del conflicto armado de la asociación asotourhepaz.*Se dio inicio a un nuevo producto turístico llamado “TURISMO RE” Escapadas naturales para que te llenes de Bienestar en Bogotá – Región. Reencuéntrate, Reconéctate, Reactívate. trae escapadas diferentes y emocionantes como planes de naturaleza para reconectar con la tierra, el agua, el fuego y el aire; actividades holísticas para encontrar serenidad, alimentación saludable para aprender a comer de forma consciente, prácticas culturales para conectarte con otros, o lúdicas y de entretenimiento para mover tu cuerpo y mente.* Se coordinó la participación del IDECUT en el Primer Encuentro Regional de Turismo organizado por el Cluster de Turismo Bogotá- Cundinamarca desde que se realizó la presentación de Cundinamarca como destino turístico bajo el título “Naturalmente Cundinamarca” en el que se explicó las bondades del Departamento, del avance de las Metas propuestas y de las actividades que se vienen llevando a cabo en el territorio.</t>
  </si>
  <si>
    <t>GR5:4-01-02-338</t>
  </si>
  <si>
    <t>338</t>
  </si>
  <si>
    <t>Impulsar la legalización de 100 empresarios turísticos (RNT-prestadores turísticos en Normas Técnicas Sectoriales NTS).</t>
  </si>
  <si>
    <t>Empresarios turísticos legalizados</t>
  </si>
  <si>
    <t>A partir del seguimiento continuo a los prestadores informales, se logra que 51 de estos obtengan su registro nacional de turismo, cumpliendo de esta manera con la meta propuesta para la vigencia 2021 que era de 35 prestadores con RNT</t>
  </si>
  <si>
    <t>GR5:4-01-02-339</t>
  </si>
  <si>
    <t>339</t>
  </si>
  <si>
    <t>Realizar 3 alianzas para fortalecer la seguridad, la movilidad y la capacidad de gestión turística en el marco de la Región Cundinamarca - Bogotá.</t>
  </si>
  <si>
    <t>Alianzas para el fortalecimiento de la gobernanza implementadas</t>
  </si>
  <si>
    <t>Ruta biciturismo</t>
  </si>
  <si>
    <t xml:space="preserve">En 2021, Se firmó el convenio marco entre el Instituto Distrital De Turismo y El Instituto Departamental de Cultura y Turismo de Cundinamarca, para el desarrollo de acciones que propendan a impulsar el turismo sostenible, responsable, incluyente, inteligente y productivo en Bogotá y Cundinamarca.
Se firmo memorando de entendimiento entre el Idecut y la Cámara de Comercio de Bogotá, como alianza estratégica para fortalecer gestión turística para que contribuya al desarrollo, la competitividad, el fortalecimiento y reactivación económica del sector turístico en provincias como Sabana Centro, Sumapaz, Almeidas, Guavio, Oriente y Ubaté
</t>
  </si>
  <si>
    <t>GR5:4-01-02-340</t>
  </si>
  <si>
    <t>340</t>
  </si>
  <si>
    <t>Participar en 20 eventos de carácter internacional, nacional o regional con operadores turísticos.</t>
  </si>
  <si>
    <t>Eventos Internacionales, nacionales y regional en los que se participa con operadores turísticos</t>
  </si>
  <si>
    <t>Convocatoria</t>
  </si>
  <si>
    <t xml:space="preserve">Se apoyo el evento expotravel realizando un acto de apertura en la Catedral de Sal de Zipaquirá acompañando la celebración de sus 25 Años, reuniendo a más de 140 asistentes. Se llevo a cabo la 1ra Cumbre de Turismo de Cundinamarca, un evento que busca crear acciones concretas y articular las entidades en busca de la dinamización del turismo y el fortalecimiento del mismo en Cundinamarca. Se abordaron temas tan importantes como la sostenibilidad, promoción y competitividad. 12 conferencias dieron lugar a cerca de 20 horas de Jornada académica en el 2do Encuentro de Turismo e Innovación, Se realizó la Segunda Rueda de Negocios de Cundinamarca Expotravel 2021 con 55 empresarios del sector, 547 citas agendadas, lo que equivale a más de 136 horas de negocios.
Se llevó a cabo el Primer Encuentro de Glamping y nuevas modalidades de alojamiento, Más de 50 empresarios del Glamping se hicieron presentes en el hotel Hilton de la ciudad y más de 100 ejecutivos se conectaron durante los dos días del evento. Asistieron empresarios de Cundinamarca, Antioquia, Meta, Casanare, Huila, y del Eje Cafetero y la costa Atlántica. Glamping o glamorous camping es un creciente fenómeno global que combina la experiencia de acampar al aire libre con el lujo y las condiciones propias de los mejores hoteles, cuidando el medio ambiente. Durante la Rueda de Negocios decenas de agencias de viajes pudieron conocer la oferta de esta nueva modalidad de alojamiento. Al final de jornada se reafirmó el compromiso del gremio con la evolución del sector y con las nuevas tendencias de alojamiento y el gremio se comprometió a apoyar a los empresarios en la formalización de los negocios, para acogerse a las regulaciones y a ser responsables socialmente con los destinos.
</t>
  </si>
  <si>
    <t>Participación en eventos de difusión turística</t>
  </si>
  <si>
    <t>Se participó en los eventos de difusión del Turismo en FITUR , ANATO y ROUTES AMERICAS 2022</t>
  </si>
  <si>
    <t>GR5:4-01-02-341</t>
  </si>
  <si>
    <t>341</t>
  </si>
  <si>
    <t>Implementar 4 estrategias de promoción, comunicación y marketing turístico en el marco de la región Cundinamarca- Bogotá.</t>
  </si>
  <si>
    <t>Estrategias de promoción, comunicación y marketing turístico implementadas</t>
  </si>
  <si>
    <t>Estrategias de promoción ( convocatorias, concursos, post informativos, postales de atractivos turísticos, entre otros)</t>
  </si>
  <si>
    <t>Promoción de potencial turístico del departamento de Cundinamarca a través de medios de comunicación (virtuales, televisión, radio), aportando y apoyando la reactivación del sector turístico, con el cual se evidencia un incremento en la llegada de visitantes y turistas a los diferentes atractivos y destinos turísticos del departamento.</t>
  </si>
  <si>
    <t>Falta de conocimiento por parte de la población cundinamarquesa de las redes sociales que maneja el IDECUT.</t>
  </si>
  <si>
    <t xml:space="preserve">Se dio apertura a la tienda Cundinamarca “Kuna Mya” en la ciudad de Bogotá el mágico espacio que recopila todos los encantos, tradiciones, sabores y saberes de nuestra Cundinamarca; contando con una línea artesanal que hace parte del esfuerzo de capacitación y de apoyo a 104 artesanos, Otro de los grandes atractivos de la tienda es que tiene la primera guía de turismo de Cundinamarca la cual ofrece los sitios turísticos por pisos térmicos que tiene el departamento. En el segundo piso los visitantes podrán, a través de una pantalla interactiva, conocer los 26 sitios imperdibles en Cundinamarca, los planes y prestadores de servicio turísticos con registro nacional de turismo. De igual forma podrán conocer los lugares más representativos de los 116 municipios
Se encuentra en funcionamiento CATO en la página https://detour.cundinamarca.gov.co/home actualizada y habilitada para poder cargar información turística actual de los 116 municipios y los destinos imperdibles, también se encuentran disponibles la app en Google play y app store.
</t>
  </si>
  <si>
    <t>IDT ($155.000.000) / Fondo Nacional del Turismo ($148.000.000)</t>
  </si>
  <si>
    <t>Estrategias de promoción</t>
  </si>
  <si>
    <t>Entrega de material publicitario a los Puntos de Información Turística PIT. Guía Turística: actualizar la guía con nuevos prestadores de servicios turísticos. El equipo se encargó de contactar a los prestadores y realizar visitas de inspección para ver si aplican y cumplen con los requisitos para pertenecer a este proyecto.*Se logra que las redes sociales del IDECUT siempre tengan información de valor y actualizada.*Se logra que los prestadores que nos comparten dicha información para crear las notas para las redes del Instituto de sus establecimientos puedan promover todos sus servicios turísticos.</t>
  </si>
  <si>
    <t>REGIÓN VERDE, REGIÓN DE VIDA</t>
  </si>
  <si>
    <t>PACTO POR EL AGUA</t>
  </si>
  <si>
    <t>GR5:4-02-00-628</t>
  </si>
  <si>
    <t>Incrementar 0,22 puntos en el puntaje del componete sostenibilidad del Indice de competitividad departamental</t>
  </si>
  <si>
    <t>GR5:4-02-01-342</t>
  </si>
  <si>
    <t>342</t>
  </si>
  <si>
    <t>Entregar la estación elevadora de Canoas, en cumplimiento de la sentencia 2001-90479 de marzo 28 de 2014 del Consejo de Estado.</t>
  </si>
  <si>
    <t>Estación elevadora de Canoas entregada</t>
  </si>
  <si>
    <t>Avance en la construcción de la Estación Elevadora</t>
  </si>
  <si>
    <t>Avance acumulado a noviembre del 12,12 % que corresponde al porcentaje de ejecución del componente de construcción, teniendo un acumulado a octubre de 11,1 % y un ejecutado en el mes de noviembre de 1,1 %. Esta informacion es del informe del mes de noviembre suministrado por el Acueducto de Bogotá.</t>
  </si>
  <si>
    <t xml:space="preserve">Avance acumulado a noviembre de 2021 del 34,99% que corresponde al porcentaje de ejecución del componente de construcción, teniendo un acumulado, en el mes anterior de 31,89% y un ejecutado en el mes de septiembre de 2021 de 3,1%.
Adecuación sitio del proyecto 100%, adecuación vías de acceso y paisajismo 57,7%, pozo de bombeo 50,1%, pozo de cribado 67,24% obras conexas 26,1%.
</t>
  </si>
  <si>
    <t xml:space="preserve"> se tiene un retraso en la ejecución de la obra por permisos ambientales y prediales </t>
  </si>
  <si>
    <t>GR5:4-02-01-343</t>
  </si>
  <si>
    <t>343</t>
  </si>
  <si>
    <t>Cofinanciar la construcción de la PTAR Canoas en cumplimiento de la sentencia 2001-90479 de marzo 28 de 2014 del Consejo de Estado.</t>
  </si>
  <si>
    <t>Recursos aportados</t>
  </si>
  <si>
    <t>Segundo pago PTAR canoas</t>
  </si>
  <si>
    <t>Se realizo el segundo pago por valor de $8.437.000.000 el 16/07/2021 mediante orden de pago No. 3300027096.</t>
  </si>
  <si>
    <t xml:space="preserve">Durante los acontecimientos del paro nacional los temas de movilización y traslado fueron complicados lo que obligo a retrasar y aplazar visitas </t>
  </si>
  <si>
    <t>Se tiene contemplado el tercer pago (vigencia 2022) para el mes de julio (CDP 7100024833 del 20/04/2022 y RPC 470002710 del 29/04/2022)</t>
  </si>
  <si>
    <t>GR5:4-02-01-344</t>
  </si>
  <si>
    <t>344</t>
  </si>
  <si>
    <t>Implementar 1 instrumento para la articulación de la inversión de áreas de importancia estratégica para la conservación de recursos hídricos (art. 111 de la ley 99 de 1993)</t>
  </si>
  <si>
    <t>Instrumento de articulación implementado</t>
  </si>
  <si>
    <t>Suscripcion del Convenio SA- CDCCO - 067 de 2020  Objeto: Acuerdo de financiación entre el Programa de las Naciones Unidas para el Desarrollo (PNUD) y la Secretaria del Ambiente de la Gobernación de Cundinamarca./ Aunar esfuerzos técnicos, administrativos, financieros y operativos entre el PNUD y la Gobernación de Cundinamarca – Secretaría del Ambiente para la formulación de la Política Pública de Cambio Climático y la construcción de un instrumento de articulación territorial de la gestión del recurso hídrico, como estrategia de fortalecimiento e integración Regional. / Se adelato con Fondo Accion el desarrollo de la linea estrategica que el Departamento debe adoptar para logras el 50% de la carbono neutralidad. Documento que sera avalado  el 22 de enero de 2021, por la Direccion de Cambio CLimatcio del  Ministerio de Ambiente.   Se adelanta el ajuste del documento Consejo Superior Ambiental</t>
  </si>
  <si>
    <t>Entrega documento previo  para la creacion del instrumento de articulacion de la Inversion</t>
  </si>
  <si>
    <t xml:space="preserve">Se recibe por parte del Programa de las Naciones Unidad PNUD el docuemnto que contiene el analisis y estrategias para la creacion del instrumento de articulacion de la Inversion. Como parte de las acciones desarrolladas se concerta con Bogotá una reunion en la que se acuerda la financiacion conjunta de una concenio con BIOCUENCA para el desarrollo del programa de Pago por servicios Ambientales con recursos de Bogotá invertidos en areas de abastecimiento. </t>
  </si>
  <si>
    <t>PNUD</t>
  </si>
  <si>
    <t>Se desarrollaron acercamientos con Bogotá para definir recursos conjuntos de inversión en el programa de pago por servicios ambientales para la implementación del acuerdo</t>
  </si>
  <si>
    <t>Se proyecta la suscripción de un convenio Marco con la alcaldía de Bogotá , para ejecutar una estrategia  conjunta de Pago por Servicios Ambientales, en revisión del área jurídica.</t>
  </si>
  <si>
    <t>GR5:4-02-01-345</t>
  </si>
  <si>
    <t>345</t>
  </si>
  <si>
    <t>Implementar un proyecto articulado del POMCA del Río Bogotá.</t>
  </si>
  <si>
    <t>Proyecto del POMCA del Río Bogotá articulado</t>
  </si>
  <si>
    <t>Se termino el convenio 082-2020 Villapinzón:
SUMINISTRO DE REACTIVOS: Compra de insumos se desarrolló al 100% y se realizó el acta de liquidación correspondiente y mantenimiento y calibración de equipos  uno de los equipos entre requería de membranas de repuesto y solución serie 20663 con sonda, los cuales fueron insumos que el contratista encargado del contrato derivado no suministro dentro de las fechas estipuladas, por lo cual, se realizará la respectiva evolución del inero por item no ejecutado. 
MANTENIMIENTO DE EQUIPOS PARA EL LABORATORIO DE ANÁLISIS DE AGUA DEL CENTRO TECNOLÓGICO: 100%. 
 Pendiente actas de liquidación de los derivados y  certificados bajo los cuales se soporta la correcta ejecución de la calibración y el mantenimiento de los equipos.</t>
  </si>
  <si>
    <t>Se termino el convenio 082-2020 Villapinzón:
SUMINISTRO DE REACTIVOS: Compra de insumos se desarrolló al 100% y se realizó el acta de liquidación correspondiente y mantenimiento y calibración de equipos  uno de los equipos entre requería de membranas de repuesto y solución serie 20663 con sonda, los cuales fueron insumos que el contratista encargado del contrato derivado no suministro dentro de las fechas estipuladas, por lo cual, se realizará la respectiva evolución del inero por item no ejecutado. 
MANTENIMIENTO DE EQUIPOS PARA EL LABORATORIO DE ANÁLISIS DE AGUA DEL CENTRO TECNOLÓGICO: 100%.  Pendiente actas de liquidación de los derivados y  certificados bajo los cuales se soporta la correcta ejecución de la calibración y el mantenimiento de los equipos.
Respecto al convenio 095-2020 Balsillas, se frimó acta de inicio el pasado 08 de noviembre para iniciar la ejecución de la obra y actividades de interventoria (Semodifica el permiso de aprovechamiento forestal obtenido el pasado 7 de mayo de 2021, desde el 28/12/2021)</t>
  </si>
  <si>
    <t>Demora en procesos de contratación</t>
  </si>
  <si>
    <t>Municipio de Villapinzón ($8.000.000) y CAR ($7.187.286.040)</t>
  </si>
  <si>
    <t>Convenio 095-2020 BALSILLAS (85%): Se han llevado a cabo 7,17 meses de comisión topo batimétrica, adelantando actividades de remoción y disposición de material vegetal, árboles y demás elementos con un avance de 3.065,23 m2 y de remoción de maleza acuática flotante de 116.388,38 m3,remoción de sedimentos 283,475,00 m3, de los cuales se han transportado 70.421 m3 y se ha realizado 164,00 m de desmonte y reinstalación de cercas existentes.</t>
  </si>
  <si>
    <t>TERRITORIO QUE RESPIRA</t>
  </si>
  <si>
    <t>GR5:4-02-00-590</t>
  </si>
  <si>
    <t>Reducir la participación nacional de la región en emisiones de CO2.</t>
  </si>
  <si>
    <t>GR5:4-02-02-346</t>
  </si>
  <si>
    <t>346</t>
  </si>
  <si>
    <t>Ejecutar el plan de acción de crisis climática para la región Cundinamarca - Bogotá.</t>
  </si>
  <si>
    <t>Plan de acción de crisis climática ejecutado.</t>
  </si>
  <si>
    <t>Suscripcion del Convenio SA- CDCCO - 067 de 2020  Objeto: Acuerdo de financiación entre el Programa de las Naciones Unidas para el Desarrollo (PNUD) y la Secretaria del Ambiente de la Gobernación de Cundinamarca./ Aunar esfuerzos técnicos, administrativos, financieros y operativos entre el PNUD y la Gobernación de Cundinamarca – Secretaría del Ambiente para la formulación de la Política Pública de Cambio Climático y la construcción de un instrumento de articulación territorial de la gestión del recurso hídrico, como estrategia de fortalecimiento e integración Regional.  Se recibe propuesta de PNUD para el desarrollo de  las lineas generales de las acciones a seguir para dar cumplimiento a la meta.</t>
  </si>
  <si>
    <t>Componente diagnostico de la politica pública</t>
  </si>
  <si>
    <t xml:space="preserve">Se realiza el componente diagnostico de la Politica Publica, se desarrollan los talleres con comunidades y sectores  obteniendo el diagnostico situacional de la problemática , se analiza frente al conopcimiento y avance de  los programas y proyectos  contenidos en el Plan Regional de Cambio Climatcio, Se realiza el 19 de Agosto presentaciopn de avances y el instrumento de  financiacion ante el area juridica y la Secretaria de Planeacion. </t>
  </si>
  <si>
    <t xml:space="preserve"> </t>
  </si>
  <si>
    <t>Se realiza la concertación con los diferentes actores del SISCLIMA, Ministerio de Agricultura, FAO, Min Ambiente y secretarias de la Gobernación de Cundinamarca, para definir las líneas estratégicas de la Política Publica y se da continuidad a la Política Publica de Cambio Climático, actividad que atiende la actualización de la gestión climática territorial para dar cumplimiento a la declaratoria de crisis climática.</t>
  </si>
  <si>
    <t>GR5:4-02-02-347</t>
  </si>
  <si>
    <t>347</t>
  </si>
  <si>
    <t>Implementar una estrategia tendiente a mejorar la calidad del aire en la región Cundinamarca - Bogotá.</t>
  </si>
  <si>
    <t>Estrategia de mejoramiento de la calidad del aire implementado</t>
  </si>
  <si>
    <t>Se adelantan estudios previos, para la implementación de la estrategia de aire, objeto: "Aunar esfuerzos técnicos, financieros y administrativos, entre la Secretaría del Ambiente del Departamento de Cundinamarca y Corporación Makaia, para Implementar una estrategia tendiente a mejorar la calidad del aire, a través de la puesta en marcha de una red comunitaria de calidad del aire en Municipios priorizados del Departamento, en el marco de Bogotá – Región."</t>
  </si>
  <si>
    <t>CARTILLA PARA LA IMPLEMENTACIÓN DE LA ESTRATEGIA TENDIENTE A MEJORAR LA CALIDAD DEL AIRE</t>
  </si>
  <si>
    <t>Se generó cartilla aprobada por prensa, la cual se divulgará vía electrónica,  y la cual será insumo para socializaciones posteriores y a través de las OPS SA-CPS-101-2022; SA-CPS-087-2022 y SG-CPS-456-2022, se adelantaron capacitaciones sobre calidad del aire y sus efectos sobre el ambiente y la salud en los siguientes muncipios: Soacha, Sibaté, La Calera, Sopó y Facatativá.</t>
  </si>
  <si>
    <t>REGIÓN , CONEXIÓN INTELIGENTE</t>
  </si>
  <si>
    <t>MOVILIDAD INTELIGENTE</t>
  </si>
  <si>
    <t>GR5:4-03-00-591</t>
  </si>
  <si>
    <t>Reducir el tiempo promedio de desplazamiento entre los municipios de sabana centro, sabana de occidente, Soacha hacia Bogotá.</t>
  </si>
  <si>
    <t>GR5:4-03-01-348</t>
  </si>
  <si>
    <t>348</t>
  </si>
  <si>
    <t>Intervenir 10 conexiones viales de la ciudad -región.</t>
  </si>
  <si>
    <t>Conexiones viales de la ciudad -región intervenidas</t>
  </si>
  <si>
    <t>3 conexiones viales Ciudad - Región.</t>
  </si>
  <si>
    <t>En la vigencia 2021, se han intervenido 3 conexiones viales, correspondientes a Interconexión Cota - Bogota, Alo Sur y La Calera - El Codito, que contribuyen a la competitividad, al crecimiento económico y al desarrollo social de la ciudad-región.</t>
  </si>
  <si>
    <t>GR5:4-03-01-349</t>
  </si>
  <si>
    <t>349</t>
  </si>
  <si>
    <t>Construir el sistema de transporte férreo de pasajeros - Regiotram de Occidente.</t>
  </si>
  <si>
    <t>Regiotram de Occidente construido</t>
  </si>
  <si>
    <t xml:space="preserve"> Se realizan gestiones de seguimiento a la gestión predial y social para entregar al Concesionario los predios necesarios para la construcción de la obra, supervisar la entrega por parte del Concesionario a la ANI de los diseños a detalle del Km 5 para su aprobación, adelantar proceso de coordinación (cronogramas de ejecución de obras, manejo de intersecciones, priorización para el paso de intersecciones semaforizadas, aprobación de plan de manejo de tráfico) con entidades del Distrito Capital tales como, IDU, Secretaría de Movilidad, Empresa de renovación urbana, Empresa metro.</t>
  </si>
  <si>
    <t>Regiotram Occidente avanza a través de los aportes que a la fecha ha realizado el Departamento firmando así el contrato de concesión.El contrato tiene por objeto el otorgamiento de una concesión para que el Concesionario, por su cuenta y riesgo, lleve a cabo todas las actividades necesarias desde la  financiación, Estudios y Diseños, ejecución de la obras de construcción hasta la prestación del servicio público de transporte férreo de pasajeros en Bogotá y Cundinamarca, incluyendo su recaudo.  Dicho contrato se firma con el Concesionario Férrea de Occidente S.A.S. el 07 de enero del año en curso, entrando en la fase previa a partir de la firma del acta de inicio la cual fue el 24 de junio de 2020 con una duración de 18 meses.</t>
  </si>
  <si>
    <t>Regiotram de Occidente construido
1. Como parte del avance del proyecto la Empresa Férrea Regional adjudicó el contrato de interventoría de la construcción de esta obra por valor de $71.402 millones, el consorcio está conformado por las firmas Ayesa Ingeniería y Arquitectura (sucursal Colombia); Consultoría en Ingeniería Integral y C &amp; M Consultores INFORME TRIMESTRAL DEL 01 DE ENERO DE 2021 AL 31 DE MARZO DE 2021 El estado actual del contrato es VIGENTE 
 Plan pago Total 2021 = 20.560.422.348 
 Marzo 1.598.000.000 
 Mayo 5.140.000.000 
 Junio 5.140.000.000 
 Octubre 5.740.422.348 
 Diciembre 2.942.000.000
2. APORTE FINANCIEROS - CONVENIO SUBVENCIÓN
Junio - julio: $1.685.714.286
Agosto: $842.857.143
Septiembre: $842-857.143
Octubre: $842.857.143
Noviembre: $842.857.143
Diciembre:$842.857.143</t>
  </si>
  <si>
    <t>META 349
 Como punto principal a tratar en el Comité Fiduciario, la gerente de la Empresa Férrea Jeimmy Villamil, da inicio informando que la Empresa Férrea frente al proyecto Regiotram de Occidente, tiene entre sus responsabilidades lograr la financiación del proyecto a través de los mecanismos financieros que existan, verificando las mejores condiciones de financiación del mercado, así como gestionar oportunamente las vigencias futuras que se tienen comprometidas para atender el contrato de concesión. Para este propósito la Empresa Férrea contrató a la firma corredores Davivienda a fin de analizar las posibles alternativas de financiación del proyecto, básicamente con una operación de crédito como la titularización.
-	Se presenta un cuadro donde se expone la necesidad de la financiación, con respecto a la programación de las vigencias futuras las cuales se concentran entre el año 2024 al 2028.
La Empresas Férrea informa que se ejecutará el Capex del proyecto entre el año 2020 al 2024, por lo anterior se considera que el perfil temporal de las vigencias futuras no coincide con las necesidades de ejecución de Capex del proyecto, por lo anterior la Empresa Férrea requiere un instrumento de deuda que les permitan anticipar las vigencias futuras del convenio de cofinanciación, por lo que se evaluó dos (02) alternativas de financiación.
La primera alternativa con relación a una financiación en el mercado intermediario y la segunda con respecto a un endeudamiento a través del mercado de capitales de Colombia.
-	Se informa a los asistentes que está bastante adelantada la minuta del contrato de Patrimonio Autónomo en dónde se han tenido mesas de trabajo con el Ministerio de Hacienda y con el Ministerio de transporte en donde ya quedan muy pocos puntos por cerrar.
La junta directiva de la Empresa Férrea autorizó la adquisición del endeudamiento vía emisión y colocación de títulos en el mercado de valores con cargo al convenio de cofinanciación, actualmente se encuentra en trámite el concepto favorable ante la Secretaría de Planeación del Departamento de Cundinamarca y se espera hacia finales de febrero de 2021 contar con una serie de pasos para solicitarle al Señor Gobernador la resolución que autoriza este tipo de transacciones en el mercado, así como la revisión del reglamento a la junta directiva.
META 349 AVANCE MES DE MAYO
REGIOTRAM
LA EMPRESA FERREA REGIONAL S.A.S, con NIT 900.403.616-1 por valor total de NUEVE MIL MILLONES DE PESOS M/CTE ($9.000.000.000), los cuales serán desembolsados en NUEVE (9) pagos así: el primero por valor de TRES MIL MILLONES DE PESOS MCT ($3.000.000.000) pagaderos en el mes de mayo de 2021 y los OCHO(8) restantes por valor de SETECIENTOS CINCUENTA MILLONES DE PESOS MTCE ( $ 750.000.000) mes vencido, por concepto de subvención -Pago para el mes Septiembre convenio No 086 de 2017 del proyecto Regiotram de Occidente 
Meta 349
Avances mes de junio 30 
El Departamento no recibirá los rendimientos hasta que se amortice la pérdida que se tuvo en el primer trimestre del año.
FiduBogotá está reportando los movimientos de las inversiones.
Una vez se cuente con los resultados del cierre del segundo trimestre, se procederá al próximo comité fiduciario.
Se realizó pago de subvención del ente gestor correspondiente al mes de Junio, por un valor de $ 750.000.000.
AVANCE MES DE JULIO 30 Dando continuidad con el proceso y teniendo en cuenta la situación de pandemia para finales del mes de agosto llegaron al país procedente de China el equipo técnico de la empresa Civil Engineering Construction Corporation (Contratistas), realizando el debido aislamiento preventivo de los 14 días iniciando labores en el mes de septiembre.
Para el mes de octubre se realiza el Comité Fiduciario No. 11 en donde la Fiduciaria de Bogotá  presenta los rendimientos de los aportes que a la fecha ha realizados el Departamento. En este comité solicitaron al Departamento el desembolso que quedo pactado en el encargo fiduciario, en el cual el Departamento dice haber solicitado documentos a la empresa férrea y que pronto los suministren se realizará el desembolso.  
Avance mes de agosto
Según comentario por parte de la interventoría el consultor  cumplió con los 10 productos, sin embargo a partir de la decisión de la alternativa subterránea se identificó que desde el producto 3 varios aspectos  se deben adicionar o modificar. 
Teniendo en cuenta lo anterior se genera un Otrosí con un costo elevado que deberá ser estudiada y analizada por parte del comité técnico.   
Anexamos cuadro comparativo con valores 
Avance mes de Septiembre
la EFR SAS presenta el Plan Operativo Anual POA de inversiones la programación entre mayo de 2021 a diciembre de 2021 y lo ejecutado y proyectado entre el 2018 al 2029, informa que de acuerdo a la caja disponible no se hace necesario la titularización para este año.
Avance  mes de octubre de 2021 
se tenía previsto el desembolso de $33.075.935.621 por parte de la Secrettaría de Transporte y Movilidad del Departamento, sin embargo, dados algunos ajustes requeridos en relación al IPC por parte de la Secretaría de Hacienda no se ha podido efectuar este pago. 
Con respecto a los recursos de subvención para el mantenimiento del proyecto, el Departamento se encuentra al día con el pago de dichos aportes.
AVANCES MES DE NOVIEMBRE 
AVANCES DE EJECUCIÓN 
El concesionario Férreo de Occidente radicó la entrega de los Estudios y Diseños del Proyecto Regiotram de Occidente, el 24 de junio 2021, los cuales son objeto de revisión por parte de la interventoría.
Con el INVIAS, ANI, Distrito Capital, IDU, se ha gestionado la articulación del proyecto en sus diferentes componentes (corredor férreo, taller ANI, estudios de tránsito, estaciones elevadas)
Gestionado y socializado con las alcaldías de Facatativá, Madrid, Mosquera y Funza la implantación del proyecto sobre el corredor férreo y los planes de manejo de tráfico y licenciamiento ambiental.
La Concesionaria Férrea de Occidente ha radicado ante la ANLA el estudio de impacto ambiental, para la obtención del licenciamiento ambiental. 
La Empresa Férrea a través de la Empresa Inmobiliaria, viene adelantando el levantamiento de insumos técnico-prediales (levantamiento topográfico, fichas prediales, avalúos comerciales), acorde con las obligaciones contractuales del contrato de concesión del 01-2019.
Avances mes de Diciembre
En comité la Dra Villamil confirma que el día 15 de diciembre se realizó el desembolso por
un valor de $33.081.947.241 para cumplir con el compromiso de la vigencia 2021,
dejando un saldo por pagar de $6.011.620 que corresponden al incremento del IPC del
mes de noviembre, los cuales se pretenden cancelar antes de terminar el año en curso.
Los resultados de las inversiones del encargo fiduciario para los meses de octubre y
noviembre fueron negativos presentando una desvalorización por valor de
$199.355.744,08; de acuerdo a las desvalorizaciones presentadas en el año 2021 el
departamento toma la decisión de trasladar los recursos del encargo fiduciario a la cuenta
de ahorros quedando un saldo en ella por valor de $38.321.058.385,66.</t>
  </si>
  <si>
    <t>GESTIÓN PREDIALSe avanzaron en la definición de las condiciones que se establecieron en el Otrosí No 2 al contrato de concesión No 001 de 2020, en el cual se identificaron los predios del corredor, estableció la franja de proyecto y se definieron los plazos del contrato.HISTÓRICO RECAUDOS Y APORTES DEPARTAMENTO DE CUNDINAMARCA2017                           $93.000.000.0002018                    $15.000.000.0002019                    $4.150.046.7722020                    $18.972.266.7772021                    $33.075.935.621TOTAL, GIRADO        $164.198.189.170PENDIENTE 2022     $75.443.000.000</t>
  </si>
  <si>
    <t>REGIOTRAM es un Proyecto del departamento de Cundinamarca que permitirá a sus usuarios acercarse a la modernidad e innovación, apuntando a un desarrollo integral sostenible, garantizando la competitividad y mejorando las condiciones de movilidad; convirtiendo esta propuesta en una solución efectiva de transporte masivo para los 11 millones de habitantes de la zona.El proyecto beneficiará a los municipios de sabana occidente de manera directa, sin embargo, el Distrito es un beneficiario indirecto por ello ha solicitado formalmente hacer parte del proyecto, con el objetivo de colaborar para reestructurar el proyecto Regiotram de Occidente de forma que se pueda integrar con el SITP de Bogotá.El mercado objetivo del proyecto son los municipios de Sabana Occidente, beneficiando directamente a Facatativá, Madrid, Mosquera y Funza, terminando en el corredor férreo de la ciudad de Bogotá.se adjudicó a la firma China Civil Engineering Construction Corporation, el proceso de construcción, operación y mantenimiento. Longitud del trazado: 40.8 km de vía doble• Número de estaciones: 17 (9 en la ciudadde Bogotá y 8 en la region sabana deoccidente)• Distancia entre estaciones en el areaurbana: Aproximadamente 1.4 km• Distancia entre estaciones en el areasuburbana: Aproximadamente 4.3 km• Velocidad máxima en el área urbana: 60km/h • Velocidad máxima en el áreasuburbana: 110 km/h• Tiempo de víaje: 48 minutos• Número requerido de trenes: 19 titulares  2 de reserva (21 trenes en total)</t>
  </si>
  <si>
    <t>GR5:4-03-01-350</t>
  </si>
  <si>
    <t>350</t>
  </si>
  <si>
    <t>Construir la extensión de la troncal NQS del SITM a Soacha fases II y III.</t>
  </si>
  <si>
    <t>Extensión de la troncal NQS del SITM a Soacha fases II y III construida</t>
  </si>
  <si>
    <t>Se realizó el seguimiento a la gestión socio - predial adelantada por el gestor del proyecto, supervisión proceso precontractual de la licitación pública, para la demolición y custodia de los predios que sean adquiridos como gestión predial y seguimiento al trámite de solicitud de aprobación del Plan de Manejo Arqueológico, presentado por el ente gestor al Instituto Colombiano de Antropología e Historia – ICANH.</t>
  </si>
  <si>
    <t>La fase II se extiende desde la calle 22 de Soacha hasta el sector de El Altíco, en una longitud de 1,3 km, este tramo contará con 2 estaciones sencillas de parada y la estación intermedia de integración 3M; y la Fase III parte de la estación de integración 3M hasta el patio-portal El Vínculo, este recorrido tiene 2,6 km. ESTE PROYECTO TENDRÁ UNA EJECUCIÓN PRESUPUESTAL DE VIGENCIAS FUTURAS DE $19,961,575,098 MILLONES PARA EL AÑO 2020                Logros obtenidos año  2020•CONTRATO DE OBRA: 1.- Lote 1 Calle 24 a Calle 15 Sur. CONTRATO No. 60-EFR-2019 La fase II se extiende desde la calle 22 de Soacha hasta el sector de El Altíco, en una longitud de 1,3 km, este tramo contará con 2 estaciones sencillas de parada y la estación intermedia de integración 3M; y la Fase III parte de la estación de integración 3M hasta el patio-portal El Vínculo, este recorrido tiene 2,6 km. ESTE PROYECTO TENDRÁ UNA EJECUCIÓN PRESUPUESTAL DE VIGENCIAS FUTURAS DE $19,961,575,098 MILLONES PARA EL AÑO 2020               Logros obtenidos •CONTRATO DE OBRA: 1.- Lote 1 Calle 24 a Calle 15 Sur. CONTRATO No. 60-EFR-2019 •CONTRATO DE OBRA: 2.- Calle 15 Sur a Intercepción Av Circunvalar Sur. CONTRATO No. 61-EFR-2019</t>
  </si>
  <si>
    <t xml:space="preserve">Extensión de la troncal NQS del SITM a Soacha fases II y III construida
 En Etapa de Preconstrucción (12 meses):
-Presentación de Estudios y Diseños.
-Movilización de Equipos y Preparación de los Frentes de Trabajo.
-Permisos, Licencias y Autorizaciones Ambientales.
-Plan de Manejo de Tráfico, Señalización y Desvíos.
-Convenios de Servicios Públicos.
-Cronograma de Obras.
</t>
  </si>
  <si>
    <t>META 350
1. Etapa de Pre-construcción (12 meses) :                                                                                                                                                                                           - Estudios y diseños, preparación de los frentes de trabajo, plan de manejo de tráfico y señalización, convenios de servicios públicos y cronograma de obras. AVANCE MES DE ABRIL 1. Etapa de Pre-construcción (12 meses) :                                                                                                                                                                                           - Estudios y diseños, preparación de los frentes de trabajo, plan de manejo de tráfico y señalización, convenios de servicios públicos y cronograma de obras.
- Elaboración del plan de manejo ambiental PMA, programa de implementación del plan de manejo ambiental PIPMA y gestión de permisos ambientales.                                                                                                                                                                             - Actividades de divulgación de información por las partes interesadas.                                                                                                                                                            - Adquisición de predios                                                                                                                                                                                                                                                                
2. Aportes financieros - Convenio Subvención                
Junio - Julio: 1.142.857.142                                                                                                                                                                                                                            Agosto:            571.428.571                                                                                                                                                                                                                                      Septiembre:     571.428.571                                                                                                                                                                                                                                         Octubre:           571.428.571                                                                                                                                                                                                                                          Noviembre:      571.428.571                                                                                                                                                                                                                                     Diciembre:       571.428.571
META 350  AVANCE MES DE MAYO 
TRANSMILENIO SOACHA
Municipio de Soacha fase II y III”, se encuentra procedente acceder a la solicitud y en y en consecuencia ordenar el giro de los recursos por concepto de subvención, a la Empresa Férrea Regional S.A.S., por valor de NUEVE MIL MILLONES DE PESOS MCTE ($ 9.000.000.000) los cuales serán entregados en nueve 09), con destino a garantizar que la Empresa Férrea Regional S.A.S funcione en forma adecuada, en torno a la ejecución de los proyectos “Regiotram de Occidente” y “Extensión de la troncal NQS del sistema Transmilenio al Municipio de Soacha fase II y III” Que para el fin anterior, se cuenta con los certificados de disponibilidad presupuestal Nos. 7100013105 del 30 de abril de 2021, por valor de DOS MIL MILLONES CUATROCIENTOS SETENTA Y CINCO MIL PESOS MCTE (2.475.000.000) - Pago para el mes Noviembre convenio No.088 de 2017 del proyecto de Transmilenio Soacha Fase I y II 
AVANCE MES DE JULIO 30
 Rendimientos fiduciaria Informe Fiduciario (01 de Junio de 2021 a 30 de Junio de 2021):
Bienes Fideicomitidos – Fuentes y Usos.
El Encargo Fiduciario tiene como fuentes de ingreso y sus usos:
Los recursos que se administrarán en el encargo fiduciario corresponden a los aportes de la Nación, a los aportes del Departamento de Cundinamarca y a los aportes del Municipio de Soacha que corresponden a la suma de OCHOCIENTOS CINCUENTA Y NUEVE MIL DOSCIENTOS VEINTIOCHO MILLONES TRESCIENTOS OCHO MIL QUINIENTOS OCHENTA Y UN PESOS M/CTE ($859.228.308.581)
Aportes Nación: $791.954.044.179
Aportes Departamento de Cundinamarca: $199.583.033.763
Aportes Municipio de Soacha: $60.859.127.453
Avance mes de agosto 
Procedimiento contable y compensación de desvalorizaciones FIC:
 En el evento en que se presenten desvalorizaciones por rentabilidades negativas de los FIC, se llevará en el Balance, un registro contable y de control a través de una cuenta por cobrar a nombre del Municipio y/o Departamento, en la cual se indique el saldo pendiente por compensar.
La cuenta por cobrar a cada uno de los cofinanciadores, producto de las desvalorizaciones de los FICS, será compensada con los rendimientos futuros positivos que renten las inversiones de los aportes de vigencias futuras del Municipio y/o Departamento.
Avance mes de Septiembre
Estado predial del proyecto:
La EFR presenta el estado predial del proyecto. Durante la etapa de pre-construcción, el mayor uso de recursos para el proyecto corresponde a la adquisición predial y compensaciones sociales
Avances mes de Octubre 
Para el mes de noviembre de 2021 se tiene previsto el desembolso de $20.560.422.348 por parte de la Secretaría de Transporte y Movilidad del Departamento, dando cumplimiento a lo pactado en el convenio.
Con respecto a los recursos de subvención para el mantenimiento del proyecto, el Departamento se encuentra al día con el pago de dichos aportes, estando pendientes dos pagos de la siguiente forma:
Noviembre: $ 750.000.000
Diciembre: $1.500.000.000
Se realizó el seguimiento través del Comité Fiduciario convocado por Fidubogotá a la ejecución de los recursos desembolsados al encargo fiduciario durane la vigencia.
AVANCES  MES DE NOVIEMBRE 
Gestión Predial.  
Teniendo en cuenta que la ejecución e implantación del proyecto de la extensión de Transmilenio fase II y III requerían de la adquisición predial, la Empresa Férrea a través de la Empresa Inmobiliaria de Cundinamarca, adelantó un proceso de gestión social y predial, sobre la autopista Sur a lo largo de 4Km. Lo anterior, permitió ofertar 283 predios, consolidando un proceso con responsabilidad social (Res. 1023 de 2017), lo cual se refleja en el porcentaje de entrega de predios a través del mecanismo de enajenación voluntaria.
Es importante mencionar, que para la ejecución de las obras de Patio portal del Sistema Transmilenio, el Municipio de Soacha entregó como aporte en especie, el predio denominado el Vínculo.
Avances a diciembre 31 de 2021
1.Se realizó oficio el día 28 de diciembre, solicitando información del estado actual del convenio
088 de 2017 y los convenios derivados de este:
060-EFR-2019 Lote 1
061-EFR-2019 Lote 2
033-EFR-2020 Demoliciones
Avances de la gestión predial y otros contratos derivados del convenio
(Estamos a la espera de respuesta)
2. Con respecto a los recursos de subvención para el mantenimiento del proyecto,
el Departamento se encuentra al día con el pago de dichos aportes.
Se realizó pago de subvención en el mes de Diciembre, por valor de $ 1.500.000.000</t>
  </si>
  <si>
    <t>La EFR, socializó:el numero de predios requeridos para el proyecto: 283Predios adquiridos por enajenación voluntaria: 240 (85%)Predios adquiridos por expropiación administrativa: 43 (15%)Predios adquiridos por expropiación judicial: 0Predios entregados al contratista de obra: 278Predios pendientes de demolición: 5 Predios requeridos para el proyecto: 19Predios a adquirir por enajenación voluntaria: 14 (estimación de acuerdo con la gestión predial adelantada a la fecha)Predios a adquirir por expropiación administrativa: 5 (estimación de acuerdo con la gestión predial adelantada a la fecha)Predios a adquirir por expropiación judicial: 0En Gestión Predial: 19PREDIOS NUEVO CONTRATO DE DEMOLICION: 24La EFR socializó el estado del nuevo contrato de demolición:Publicación pre-pliegos 15 de Marzo de 2022Entrega de predios a futuro contratistaPredios contrato anterior: 5 prediosPredios enajenación voluntaria: 14 prediosPredios por expropiación: 5 prediosTotal: 24 prediosPROCESO DE INTERVENTORIA EN LICITACIONAPORTES DE LA GOBERNACION DE CUNDINAMARCA (Vigencias Futuras en pesos corrientes)2018  $ 10.876.000.0002019  $ 11.202.000.0002020  $ 19.961.575.0962021  $ 20.560.422.3482022  $ 21.177.235.0192023  $ 21.812.552.0702024  $ 22.466.928.6322025  $ 23.140.936.4912026  $ 23.835.164.5852027  $ 24.550.219.523TOTAL $ 199.583.033.764</t>
  </si>
  <si>
    <t>Con la extensión de las Fases II y III se movilizarán más de 400.000 pasajeros al día. La fase II se extiende desde la calle 22 de Soacha hasta el sector de El Altico, en una longitud de 1,3 km, este tramo contará con 2 estaciones sencillas de parada y la estación intermedia de integración 3M.La Fase III parte de la estación de integración 3M hasta el patio-portal El Vínculo, este recorrido tiene 2,6 km. El portal será el más grande del sistema, tendrá 10 plataformas para buses intermunicipales y 6 adicionales para buses articulados y biarticulados, con un área de más de 100.000 m2.En fecha 10 de noviembre de 2017, se suscribió convenio interadministrativo con el Ministerio de Transporte, Departamento de Cundinamarca, municipio de Soacha y Empresa Férrea Regional, con el objeto de definir los montos en que la Nación y el departamento de Cundinamarca, aportaran para la financiación del proyecto de la Construcción de la extensión de la troncal NQS del sistema Transmilenio a Soacha fases II y III”, este convenio tendrá una duración hasta la fecha del último aporte, es decir 2027 y 6 meses más. Para ese proyecto se establecieron los convenios de cofinanciación y administración de fiducia, con recursos de la Nación en un 70%, Departamento de Cundinamarca del 18% y municipio 12%Composición:FASE II: Extensión 1,3 KmConstrucción puente vehicular calle 22Construcción de dos estaciones sencillasConstrucción de una estación intermediaFASE III: Extensión 2,6 kmConstrucción de dos estaciones sencillasConstrucción patio Portal El VinculoConstrucción de 3 peatonales</t>
  </si>
  <si>
    <t>GR5:4-03-01-351</t>
  </si>
  <si>
    <t>351</t>
  </si>
  <si>
    <t>Estructurar el proyecto de transporte masivo del corredor férreo del norte (Zipaquirá - Bogotá).</t>
  </si>
  <si>
    <t>Proyecto estructurado y contratado</t>
  </si>
  <si>
    <t>Proyecto estructurado
Fase previa con cronograma para desembolso de los recursos al Contratista</t>
  </si>
  <si>
    <t xml:space="preserve">META 351
- Elaboración del plan de manejo ambiental PMA, programa de implementación del plan de manejo ambiental PIPMA y gestión de permisos ambientales.                                                                                                                                                                             - Actividades de divulgación de información por las partes interesadas.                                                                                                                                                            - Adquisición de predios  AVANCE MES DE ABRIL. Se aprobó por parte de Gobierno Nacional, que Regiotram Norte se estructurará como un corredor exclusivo para pasajeros, construyendo una infraestructura logística especializada (ILE), entre La Caro y Tocancipá, para dar respuesta al transporte de carga.
Se esta estudiando la posibilidad de transporte de carga  a ciertas horas, pero no se ha concretado.
18 estaciones (13 Bogota  + 5 Región)
Corredor exclusivo de Pasajeros
ILE al norte de la caro
Integración física con paraderos y estaciones SITP.
Velocidad de operación: 40 Km/h.
Intervalo de 12 minutos en la sabana y 6 minutos dentro de Bogotá D.C.
Demanda potencial únicamente dentro del alcance espacial de modelación.
Esquema tarifario constante en los demás servicios.
Esquema tarifario propuesto para el tren.
Diseño definitivo de rutas del SITP según TMSA. META 351 AVANCE MES DE MAYO
- El proyecto se encuentra en fase de ejecución
- La oferta económica presentada por el proponente fue por valor de $12.650.067.677 IVA incluido.
- Se aprobó por parte de Gobierno Nacional, que Regiotram Norte se estructurará como un corredor exclusivo para pasajeros, construyendo una infraestructura logística especializada (ILE), entre La Caro y Tocancipá, para dar respuesta al transporte de carga
- 18 estaciones (13 Bogota + 5 Región) 
- Se encuentran en aprobacion, por parte de la gobernación y alcaldía, las alternativas propuestas por el consultor según estudios de diseños y factibilidad, de las rutas de Regiotram Norte.
Avances mes de junio 30 
 Se mostró el trabajo realizado por la Consultoría, Interventoría y Supervisión para lograr llegar a un consenso en cuanto a la alternativa a estructurar, Alternativa 4 (Elevada) y los incrementos de alcance que ella conlleva, así como los costos asociados y plazo de ejecución adicional.
Por cuanto el próximo 18/6/2021 se vence la prórroga de la suspensión parcial y temporal de los contratos 0016/2020 y 0017/2020, de Consultoría e Interventoría, y estimando que para esa fecha no se haya logrado definir la alternativa a estructurar, FINDETER consulta a los miembros del comité si tienen alguna recomendación respecto a cómo proceder para esa fecha
AVANCE MES DE JULIO 30
Reunión Findeter- Departamento- Interventoria 
15 de Julio de 2021
1.	Se informa que se llevó a cabo de manera presencial el pasado martes 13/7/2021, en el salón Barulé de la Alcaldía de Bogotá. En esa reunión se tomó la decisión de estructurar, para el proyecto RegioTram Norte, la alternativa subterránea, con variante de que en vez de salir de manera segregada a la altura de la carrera 11 hasta la calle 140, seguir en subterráneo hasta la calle 245.
2.	Se hizo referencia la Otrosí de la adhesión del contrato por parte del consultor y la adhesión del IDU para financiación. 
3.	Otrosí para modificar la forma de pago de los contratos 0016/2020 y 0017/2020.
4.	Revisión de pólizas ajustadas según la segunda acta de prórroga de suspensión de los contratos 0016/2020 y 0017/2020.
AVANCE MES DE SEPTIEMBRE El pasado 30 de septiembre Findeter comunica a los integrantes del Comité  Técnico que debido a la terminación del plazo de la suspensión temporal de los contratos el próximo 01 de octubre tomaron la decisión  de prorrogar dicha suspensión temporal hasta el día 14 de octubre del presente año porque aún falta la reunión con el señor Gobernador la cual está programada para el 04 de octubre; Findeter solicita a los participantes del Comité el apoyo sobre la prórroga.
Avance mes de Octubre
El convenio 048 de 2019 continua vigente.   
En  octubre de 2020 se dio la adhesión del Distrito Capital al convenio.                                    
                                                                                                                                                                                                                                                              </t>
  </si>
  <si>
    <t>La empresa de consultoría presenta avance donde señala las fases del estudio, el impacto ambiental, la adquisición que se debe hacer de predios en la sabana norte, la viabilidad del tren de carga sigue presentando negativo frente al estudio 
En el Comité del 12 de Octubre de 2021, Findeter comunicó la decisión de terminar los contratos de consultoría e interventoría, teniendo en cuenta que no habría los recursos requeridos por parte del IDU para la actual vigencia y así poder adicionar los contratos.</t>
  </si>
  <si>
    <t>GR5:4-03-01-352</t>
  </si>
  <si>
    <t>352</t>
  </si>
  <si>
    <t>Estructurar el proyecto de transporte masivo extensión de la troncal Ciudad de Cali del sistema Transmilenio al municipio de Soacha.</t>
  </si>
  <si>
    <t>Proyecto estructurado</t>
  </si>
  <si>
    <t>META 352
. Aportes financieros - Convenio Subvención   AVANCE MES DE ABRIL Avance 2020: Se atendió al pronunciamiento emitido por el Ministerio de Transporte y se ajustaron los 15 entregables técnicos con el objetivo de efectuar el Estudio de Mercado necesario para la elaboración de los Estudios y Diseños. META 352 AVANCE MES DE MAYO
-	Se definieron los requisitos para la presentación de proyecto del sistema general de regalías
-	Se realiza presupuesto de mano de obra, diseños publicitarios, gastos provenientes de mesas de trabajo y fuentes de financiación, del año 2021 a 2024
-	Una vez aprobado por el OCAD, el Departamento de Cundinamarca ejecutará los recursos que permitirán contar con los estudios y diseños para el desarrollo constructivo del proyecto.
•	Se solicitaron las cotizaciones y entregables a los posibles oferentes del proyecto, para los estudios de factibilidad.
1.	Avances a 30 de junio de 2021: 
La Gobernación de Cundinamarca a través de la Secretaria De Transporte Y Movilidad, solicita cotización para el desarrollo de los estudios y diseños definitivos para de la extensión de la Troncal Ciudad de Cali del Sistema Transmilenio al municipio de Soacha, desde el canal de puente Tibánica hasta la ALO Soacha, esta solicitud se realizó el dia 25 de mayo con fecha de entrega el día 5 de junio de 2021. El día 1 se solicitaron cotizaciones adicionales a tres empresas más con (Ver Anexos) 
El alcance presentado en esta solicitud de cotización responde a las exigencias generales que deben cumplir los Estudios y Diseños de un proyecto de troncal de Transmilenio. Como referencia se debe utilizar el alcance de los estudios y diseños Contratados por el Instituto de Desarrollo Urbano de Bogotá – IDU, en especial el proceso “FACTIBILIDAD Y ACTUALIZACIÓN, COMPLEMENTACIÓN, AJUSTES DE LOS ESTUDIOS Y DISEÑOS, Y ESTUDIOS Y DISEÑOS PARA LA AMPLIACIÓN Y EXTENSIÓN DE LA AVENIDA CIUDAD DE CALI AL SISTEMA TRANSMILENIO, ENTRE LA AVENIDA CIRCUNVALAR DEL SUR Y LA AVENIDA CALLE 170 Y DE LOS EQUIPAMIENTOS URBANOS COMPLEMENTARIOS, EN BOGOTA.
Avances mes de agosto de 2021:
La Gobernación de Cundinamarca a través de la Secretaria De Transporte Y
Movilidad, solicita cotización por segunda vez, para el desarrollo de los estudios y
diseños definitivos para de la extensión de la Troncal Ciudad de Cali del Sistema
Transmilenio al municipio de Soacha, desde el canal de puente Tibánica hasta la
ALO Soacha, esta solicitud se realizó el día 18 de agosto.
Se recibieron dos respuestas:
 INTERDISEÑOS: Actualización de precios, de acuerdo con el estudio de
mercados enviado en el año 2020, sin embargo, manifiestan que en este
momento la empresa no cuenta con esta línea de servicio (Anexo1. Pdf)
(19 de Agosto de 2021)
 SMA INGENIEROS: Adjuntan exigencias generales que deben cumplir los
estudios y diseños de factibilidad (Anexo2. Excel)
(24 de Agosto de 2021)
A partir de las cotizaciones recibidas, se espera continuar en el proceso para
definir los precios de mercado
Avances mes de Septiembre de 2021:
La Gobernación de Cundinamarca a través de la Secretaria De Transporte Y Movilidad, solicita cotización por segunda vez, para el desarrollo de los estudios y diseños definitivos para de la extensión de la Troncal Ciudad de Cali del Sistema Transmilenio al municipio de Soacha, desde el canal de puente Tibánica hasta la ALO Soacha, esta solicitud se realizó el día 18 de agosto.
Se recibieron dos respuestas:
•	INTERDISEÑOS: Actualización de precios, de acuerdo con el estudio de mercados enviado en el año 2020, sin embargo, manifiestan que en este momento la empresa no cuenta con esta línea de servicio (Anexo1. Pdf) 
(19 de Agosto de 2021)
•	SMA INGENIEROS: Adjuntan exigencias generales que deben cumplir los estudios y diseños de factibilidad (Anexo2. Excel)
(24 de Agosto de 2021)
A partir de las cotizaciones recibidas, se espera continuar en el proceso para definir los precios de mercado definitivos que orientarán el proceso de licitación.
Se encuentra pendiente la fecha para el próximo comité.
ado definitivos que orientarán el proceso de licitación.
Avances Octubre 31 de 2021:
A partir de la fecha, el presente proyecto correspondiente a la meta 352 referente al desarrollo de los Estudios y diseños para la extensión de la troncal Ciudad de Cali del sistema Transmilenio a Soacha, Cundinamarca fue asignado a la Oficina de Planeación de la Secretaría de Transporte y Movilidad de Cundinamarca, razón por la cual su seguimiento y gestión lo realizará la dependencia mencionada.
AVANCE DE MES DE DICIEMBRE
Avances a Diciembre 31 de 2021:
A la fecha no hay novedad del proyecto correspondiente a la meta 352 “Estudios y
diseños para la extensión de la troncal Ciudad de Cali del sistema Transmilenio a
Soacha, Cundinamarca”</t>
  </si>
  <si>
    <t>A la fecha no se ha recibido respuesta de las cotizaciones.</t>
  </si>
  <si>
    <t>GR5:4-03-01-353</t>
  </si>
  <si>
    <t>353</t>
  </si>
  <si>
    <t>Mantener la operación del ente gestor de los proyectos de transporte masivo regional.</t>
  </si>
  <si>
    <t>Ente gestor en operación</t>
  </si>
  <si>
    <t>Se realizó seguimiento a la gestión socio - predial adelantada por el gestor del proyecto, supervisión proceso precontractual de la licitación pública, para la demolición y custodia de los predios que sean adquiridos como gestión predial y seguimiento al trámite de solicitud de aprobación del Plan de Manejo Arqueológico, presentado por el ente gestor al Instituto Colombiano de Antropología e Historia – ICANH.</t>
  </si>
  <si>
    <t>Se realizó seguimiento a la gestión socio - predial adelantada por el gestor del proyecto, supervisión proceso precontractual de la licitación pública, para la demolición y custodia de los predios que sean adquiridos como gestión predial y seguimiento al trámite de solicitud de aprobación del Plan de Manejo Arqueológico, presentado por el ente gestor al Instituto Colombiano de Antropología e Historia – ICANH.Se mantiene la operación del ente gestor de los proyectos de transporte masivo regional demanera financiera con tres desembolsos de la siguiente manera para el mes de junio , Julio yAgosto en Subvención vigencia de 2020 Res. 045-junio-2020 dirigidos a la EMPRESA FERREAREGIONAL SAS por un valor de 4.242.857.142 Millones de pesos.</t>
  </si>
  <si>
    <t xml:space="preserve">GARANTIZAR LOS RECURSOS NECESARIOS PARA QUE EL ENTE GESTOR
Se mantiene la operacion del ente gestor con el seguimiento de los recursos de la secretaria de transporte y movilidad
</t>
  </si>
  <si>
    <t xml:space="preserve">La Secretaria de Transporte y Movilidad, ha venido garantizando los recursos necesarios que requiere el ente gestor (EMPRESA FERREA REGIONAL), para el mantenimiento y sostenibilidad de acuerdo a la figura de subvención, Para la presente vigencia se estableció mediante acto administrativo (Resolución 054 del 6 de mayo de 2021) “POR MEDIO DE LA CUAL SE ORDENA EL GIRO DE SUBVENCIÓN A CARGO DEL DEPARTAMENTO DE CUNDINAMARCA – SECRETARÍA DE TRANSPORTE Y MOVILIDAD EN FAVOR DE LA EMPRESA FÉRRERA REGIONAL S.A.S”, realizar desembolsos en NUEVE (9) pagos así: el primero por valor de TRES MIL MILLONES DE PESOS MCT ($3.000.000.000) pagaderos en el mes de mayo de 2021 y los OCHO(8) restantes por valor de SETECIENTOS CINCUENTA MILLONES DE PESOS MTCE ( $ 750.000.000) mes vencido, por concepto de subvención.  
•	Se mantiene la operación del ente gestor de los proyectos de transporte masivo regional de manera financiera.
•	 Ente gestor EFR, pagos por subvención; valor total $9.000.000.000, valor cancelado a la fecha $ 3.000.000.000 (para proyectos Regiotram Occ. Y TM Fase II y Fase III). 
1.	El Departamento  se comprometió a realizar el desembolso de los recursos a más tardar el 30 de noviembre por un valor de $33.081.947.241 con el ajuste del IPC.
2.	Pendiente de pago un saldo por valor de $6.011.620 que se efectuaría en el mes de diciembre dejando al día las vigencias del año 2021.
3.	Los pagos de Subvención realizados a la fecha están por valor de $7.500.000.000; con un saldo de $1.500.000.000 para pago en el mes de diciembre de 2021. 
</t>
  </si>
  <si>
    <t>Se realizaron los aportes de subvención con el objeto de cumplir la meta 353 de mantenimiento de la operación del ente gestor en los proyectos de transporte masivo regional, Regiotram de Occidente y Extensión Transmilenio NQS Fase II y III, bajo la supervisión FINANCIERA de la Secretaria de Transporte y  Movilidad.Pago por 720.000.000 millones 2da cuenta de Subvención el día 07/06/2022</t>
  </si>
  <si>
    <t>APORTES DEL DEPARTAMENTO A LA FECHA DE SUBVENCIÓN Subvención y sostenimiento del Ente GestorCuyo insumo son las transferencias corrientes y de capital provenientes del Departamento, a través de la cual, se permite girar los aportes financieros al ente gestos de los proyectos Extensión de la Troncal NQS del sistema de transporte masivo de pasajeros Transmilenio al municipio de Soacha fases II y III y Regiotram de Occidente, con el fin de destinarlos al sostenimiento, funcionamiento y apoyo al desarrollo de las actividades del ente gestor, por valor de:Año 2020 (9.900.000.000 )Año 2021 ($ 9.000.000.000)Año 2022 (9.640.000.000 ) Proyectado para este año.Que en los dos convenios interadministrativos descritos y de conformidad con lo previsto en el Conpes 3882 de 2017, la Empresa Férrea Regional quedo designada como ente Gestor de cada Proyecto y en los mismos se estableció expresa prohibición para la utilización de recursos de los aportes de las entidades, para atender gastos administrativos del ente gestor y se determinó como obligación del Departamento “garantizar los recursos necesarios para que el ente gestor funcione adecuadamente y por ende, a realizar las gestiones correspondientes para incluir en cada año las apropiaciones requeridas que permitan al Departamento asumir las obligaciones”.</t>
  </si>
  <si>
    <t>GR5:4-03-01-354</t>
  </si>
  <si>
    <t>354</t>
  </si>
  <si>
    <t>Elaborar un estudio para la viabilidad del sistema de transporte férreo de pasajeros del sur (Soacha-Bogotá).</t>
  </si>
  <si>
    <t>Estudio de viabilidad elaborado</t>
  </si>
  <si>
    <t>Estudio de viabilidad</t>
  </si>
  <si>
    <t>META 354
AVANCE MES DE ABRIL.  Se realizó conversaciones previas con empresas de consultoria para definición y planeación de los estudios previos del proyecto META 354 AVANCE MES DE MAYO
-	Se realizó conversaciones previas con empresas de consultoría para definición y planeación de los estudios previos del proyecto.
AVANCE MES DE JULIO
-Proyecto en etapa de búsqueda de constructora para definir etapas de planeación y elaboración de estudios
*Se realizó conversaciones previas con empresas de consultoría para definición y planeación de los estudios previos del proyecto.
*Proyecto en etapa de búsqueda de constructora para definir etapas de planeación y elaboración de estudios
Avance mes de agosto 
Se acepta invitación a reunión con el IDU el día 26 de agosto del presente año, para entablar diálogos sobre el “Tren del Sur”, ya que el IDU cuenta con un proyecto similar a la Meta 354 del Departamento. El IDU tiene con un objeto: “Realizar la estructuración integral a nivel de prefactibilidad del corredor férreo del sur en la modalidad ferroviaria y su articulación con otros proyectos de transporte de la región Bogotá-Cundinamarca”; por consiguiente solicita a Empresas Férreas y al Departamento de Cundinamarca una unión estratégica para ejecutar Tren del Sur; por el momento el IDU cuenta con los recursos para realizar el convenio con la Financiera de Desarrollo Nacional para realizar estructuración del proyecto; la unión estratégica tiene como objetivo a futuro trabajar de la mano IDU, Departamento y Municipio de Soacha.
Avance mes de septiembre
A la fecha el IDU tiene adelantado los términos de referencia con la financiera de desarrollo nacional y el convenio con el metro de Bogotá.
Avances a Octubre de 2021
Se adelantó reunión entre el Departamento, la Secretaria de Movilidad, la Empresa Férrea y el IDU  En este encuentro el IDU presentó el conjunto de estudios previos para la construcción de un Proyecto similar a esta meta como referente. En razón a lo anterior se busca que el Departamento pueda adherirse al desarrollo de este proyecto.
El paso a seguir en este proceso es realizar el contacto respectivo con el Distrito para analizar la viabilidad de adelantar el proyecto de manera conjunta buscando la adhesión al mismo por parte del Departamento. Teniendo en cuenta que el IDU celebró convenio con la empresa Metro para adelantar el proyecto de Estudios de Pre factibilidad.
En razón a lo anterior, se proyectó oficio dirigido a Planeación Distrital con el fin de poner a consideración la viabilidad para la adhesión del Departamento en el desarrollo del proyecto mencionado.
AVANCE MES DE DICIEMBRE
Aun en términos de análisis
por parte del Departamento
en la adhesión con el Distrito
para trabajar esta meta que se
tiene en común.</t>
  </si>
  <si>
    <t>GR5:4-03-01-355</t>
  </si>
  <si>
    <t>355</t>
  </si>
  <si>
    <t>Implementar un plan maestro de movilidad a nivel departamental con dimensión municipal y regional.</t>
  </si>
  <si>
    <t>Plan implementado</t>
  </si>
  <si>
    <t xml:space="preserve">Elaboracion de documento tecnico
Convenio con la policía nacional por $1.781 .060 millones de Pesos
</t>
  </si>
  <si>
    <t>META 355
 Se crea el grupo de trabajo para el desarrollo de campañas en movilidad con seguridad mediante intervenciones pedagógicas y asesora Jurídica en procura se garantizar la eficiencia institucional en el marco de la implementación del Plan Maestro de movilidad en el Departamento. tendientes a prevenir la accidentalidad y fortalecer el autocontrol y la protección en las vías del Departamento.                         Convenio con la policía nacional por $1.781 .060 millones de Pesos
Avance mes de septiembre
Se formulan estrategias y actividades encaminadas a la elaboración y desarrollo del diagnóstico primera etapa del Plan Maestro de Movilidad, orientadas a la recopilación y recepción de información primaria y secundaria de los 116 municipios del departamento relacionada con el tránsito, transporte y movilidad.
IMPLEMENTACIÓN DEL PLAN MAESTRO DE MOVILIDAD-META 355
La Secretaria de Transporte y Movilidad de Cundinamarca lidera el proceso de implementación de un Plan Maestro de Movilidad a nivel departamental con dimensión municipal y regional cuyo propósito es establecer lineamientos que ayuden a mejorar la movilidad de las personas y su competitividad territorial mediante modos de transporte alternos y de movilidad sostenible y segura.
En razón a lo anterior, la Secretaria de Transporte y Movilidad viene desarrollando un trabajo articulado generando avances en la construcción del Plan Maestro de Movilidad del Departamento abordando cada una de las etapas necesarias de acuerdo a la resolución 20203040015885 del Ministerio de Transporte y en cumplimiento a los objetivos trazados en el marco de nuestro Plan de Desarrollo Departamental (2020-2024) “Cundinamarca región que progresa”. 
Avances mes septiembre 2021 
1.	Se ha venido recopilando y consolidando en una matriz respuestas a oficios enviados a las alcaldías de los 116 municipios del departamento donde se solicita información relacionada con el tránsito, transporte y movilidad.
•	Dentro de la información que le fue solicitada a cada municipio estuvo: Indicar el número de vehículos, particulares y de servicio público que se movilizan en el municipio, indicar las empresas que prestan servicio de transporte público en el municipio tanto urbano como rural, indicar si se presenta en el municipio un alto flujo vehicular, indicar el estado de las vías y rutas de transporte, calificar el estado de los medios no motorizados tal como sistema de andenes, alamedas, vías peatonales y ciclo infraestructura, calificar el estado de los dispositivos de control tal como señalización horizontal, señalización vertical, semaforización, sentidos viales entre otros, indicar si el municipio cuenta con terminal de transporte y/o centro de consolidación de carga y por último, describir que impactos ambientales negativos generados por contaminación se dan en el municipio.
El objetivo de esta estrategia se enmarca en recopilar información que permita realizar un diagnóstico sobre la situación actual en cuestión de movilidad y tránsito y transporte en cada uno de los 116 municipios del Departamento de Cundinamarca, permitiendo encaminar actuaciones técnicas que ayuden a garantizar la sostenibilidad y mejorar competitividad del departamento en términos de movilidad.
2.	Conformación de grupos de trabajo por profesiones para la construcción del diagnóstico primera etapa del Plan Maestro de Movilidad del Departamento. 
•	Se desarrollaron dos reuniones con cada uno de los grupos de trabajo. Por un lado, con el equipo financiero se establecieron diferentes tareas orientadas a la recolección de información financiera tal como (presupuesto, marco fiscal de proyección) por parte de entidades como el ICCU, IDACO y Secretaria de Hacienda de la Gobernación con el propósito de realizar un diagnóstico y análisis financiero de los proyectos que se han venido abordando en los últimos años en términos de movilidad en el departamento. Para estas tareas se establecieron como estrategias y actividades la realización de visitas a las diferentes entidades y la proyección de oficios con el propósito de recolectar dicha información, permitiendo así en la elaboración del diagnóstico financiero.
•	Con el equipo de trabajo de ingenieros que conforman el Plan Maestro de Movilidad también se establecieron una serie de tareas orientadas a caracterizar la red vial del departamento por provincias analizado cómo se encuentra la movilidad de las personas en términos de sostenibilidad, seguridad, conectividad y competitividad permitiendo así elaborar un informe que recoge dicha información. 
Documentos avances del diagnóstico: A la fecha el equipo de trabajo del Plan Maestro de Movilidad se encuentra aun recolectando información relacionada con el tránsito, transporte y movilidad de algunos municipios pendientes por brindarla; sin embargo, la que ya se recolecto se encuentra ya consolidada en una matriz. 
De igual forma, para la elaboración del diagnóstico financiero algunas entidades se encuentran pendientes por brindarla; sin embargo, con relación a la ya proporcionada se ha realizado ya un análisis sobre dicha información. 
De acuerdo con la caracterización de la red vial del departamento ya se encuentra elaborado el informe que detalla las vías de cada provincia del departamento el estado en que se encuentran y su afectación en la calidad de vida de las personas en términos de movilidad.
Avances Mes de Noviembre
1.	Para este periodo se ha venido avanzando en la recopilación y consolidación de información relacionada con el tránsito, transporte y movilidad de los 116 municipios del departamento, obteniendo cerca de un 52% de información.
•	Dicha información pretende ser analizada para así realizar la elaboración del Diagnóstico en cuanto al contexto local y regional con relación a la movilidad, tránsito y transporte.
El objetivo de la elaboración de este diagnóstico es presentar indicadores de movilidad de personas, carga tanto en el área urbana como rural, así como características relevantes de movilidad en cada municipio y cada provincia del departamento.
2.	Diagnóstico y análisis financiero del departamento entorno a los ingresos y gastos del sector movilidad, tránsito y transporte.
•	Para la elaboración de este diagnóstico el equipo financiero del Plan Maestro de Movilidad ha empleado como estrategia la proyección de oficios remitidos a cada una de las entidades competentes (Dirección de Presupuesto de la Secretaria de Hacienda, ICCU e IDACO) esto con el propósito de solicitar dicha información de manera más formal y en la mayor brevedad posible.
•	A la fecha se ha obtenido respuesta solamente por parte del ICCU de información relacionada con la inversión por el ICCU en el sector de transporte e infraestructura durante el cuatrienio 2016-2019 y vigencia de 2020 y 2021. Con la anterior información se ha venido adelantado el diagnóstico del departamento entorno a los ingresos y gastos del sector movilidad, tránsito y transporte. 
3.	Diagnóstico y análisis de la estructura urbana y rural del departamento 
•	Para este proceso el equipo de trabajo del Plan Maestro de Movilidad ha implementado como estrategia la elaboración de una base de datos caracterizando las vías del departamento por provincias y desarrollando un informe con dicha información. 
•	El objetivo principal de este trabajo es obtener información con relación al estado de la malla vial del departamento, modelo de ocupación territorial y usos del suelo. 
Documentos avances del diagnóstico: A la fecha el equipo de trabajo del Plan Maestro de Movilidad se encuentra aún en proceso de recolección de información relacionada con el tránsito, transporte y movilidad de algunos municipios pendientes por brindarla; sin embargo, con la información ya proporcionada por algunos municipios esta se encuentra ya consolidada en una matriz con el propósito de tener una base de datos que refleje la información de las 15 provincias y sus respectivos municipios.
De igual forma, para la elaboración del diagnóstico financiero se encuentran aún algunas entidades pendientes por proporcionar la información necesaria para este informe; sin embargo, con relación a la ya proporcionada se ha realizado un diagnóstico detallando la inversión por parte del ICCU en el sector de transporte e infraestructura y como ha incidido de manera importante en el desarrollo y competitividad del departamento.
De acuerdo con el diagnóstico y análisis de estructura urbana y rural del departamento aún se encuentra en proceso de elaboración el informe que detalla el estado de la malla vial del departamento.
A corte Diciembre
 el grupo de trabajo del Plan Maestro de Movilidad del
departamento aún se encuentra en proceso de elaboración del
diagnóstico financiero debido hace falta aún recolectar alguna información
y datos requeridos. Para avanzar en este proceso se han proyectado
algunos oficios dirigidos a entidades como la Dirección de Presupuesto de
la Secretaria de Hacienda y IDACO con el propósito de agilizar dicho
proceso y avanzar en la construcción de este documento. Sin embargo,
es importante mencionar que con la información ya proporcionada se
tiene ha venido trabajando en este documento.
El objetivo de contar con este diagnóstico financiero es presentar un
detalle y análisis de los ingresos y gastos del sector movilidad que
permitan mostrar como encuentra hoy la región y en que se ha venido
trabajando en los últimos años en pro de la movilidad sostenible, eficiente
y segura.
3. Diagnóstico y análisis de la estructura urbana y rural del departamento
 A corte diciembre el equipo de trabajo del Plan Maestro de Movilidad ha
venido trabajando en una base de datos caracterizando las vías del
departamento por provincias y desarrollando un informe con esto.
El objetivo de este trabajo es contar con un informe el cual detalle el
estado actual de la malla vial del departamento permitiendo establecer
estrategias, programas y proyectos que mejoren la competitividad
económica y comercial del departamento buscando beneficiar el
desarrollo de todas las actividades económicas y sociales de la región.
Documentos avances del diagnóstico: A corte diciembre de 2021 el grupo de
trabajo del Plan Maestro de Movilidad se encuentra trabajando aún en los
siguientes documentos.
 Diagnóstico general del Plan Maestro de Movilidad
 Diagnóstico financiero del Plan Maestro de Movilidad
 Diagnóstico de la estructura urbana y rural del Departamento
Con la construcción del Plan Maestro de Movilidad se pretende articular
políticas, estrategias, metas, proyectos y programas orientados a promover una
movilidad más eficiente, sostenible y segura en el territorio cundinamarqués
beneficiando y mejorando la calidad la vida de vida de las personas y la
competitividad de la región.
AVANCE MES DE DICIEMBRE
Aun en términos de análisis
por parte del Departamento
en la adhesión con el Distrito
para trabajar esta meta que se
tiene en común.</t>
  </si>
  <si>
    <t>META 355 VIGENCIA 2022El grupo de trabajo del Plan Maestro de Movilidad durante este nuevo año ha venido trabajando para finalizar la etapa de diagnóstico desarrollando un Plan de trabajo con el que se busca establecer una serie de actividades que permitan recolectar el 100% la información requerida de acuerdo a la resolución 20203040015885.Debido a que aún se tiene solo un 55% de información recolectada y consolidada referente con el tránsito, transporte y movilidad de los municipios del departamento cundinamarqués para la construcción del diagnostico del Plan Maestro de Movilidad se buscó elaborar un Plan de trabajo que ayude a avanzar en esta etapa. A continuación, se presenta el Plan de Trabajo propuesto.El objetivo de la elaboración de este Plan de trabajo es llevar una planificación organizada de las tareas que se tienen propuestas a realizar y bajo el cronograma de trabajo establecido de manera que se permita dar cumplimiento a ello.1.Reunión equipo trabajo meta 355•El objetivo de esta reunión consistió en elaborar el Plan de trabajo del mes con el propósito de establecer tareas que permitan avanzar en el desarrollo y consolidación de información requerida para finalizar la etapa de diagnóstico.2.Revisar el avance y consolidación de información recibida por parte de los municipios de departamento a corte marzo de 2022•El objetivo de este trabajo fue identificar que municipios a la fecha no han proporcionado ningún tipo de información para así solicitarla de manera urgente presencial en el territorio. 3.Coordinar reuniones y tareas con cada grupo de trabajo de la meta 355 (financieros, ingenieros)•Se buscó articular estrategias encaminadas al avance del diagnóstico tanto financiero como del diagnóstico de la estructura del sector urbano y rural del departamento. Para ello, se estableció solicitar a cada entidad encargada proporcionar dicha información que permite elaborar a manera puntual el diagnostico.4.Realizar cronograma de visitas a municipios requeridos•Con esta tarea se pretende obtener información del tránsito, transporte y movilidad que permita realizar un diagnóstico más preciso y detallar las problemáticas presentadas en cada municipio.5.Revisión de la resolución 20203040015885 “Por la cual se reglamentan los Planes de Movilidad Sostenible y Segura para municipios, distritos, áreas metropolitanas y se dictan otras disposiciones”•Con la revisión de esta resolución se buscó determinar que ítems hacen falta por trabajar y cuales ya se tiene un avance de acuerdo lo establece esta resolución. PLAN DE TRABAJOCoordinar reunión con grupo de la Meta 355 para establecer plan de trabajo para el mesRevisar el avance y consolidación de información a la fechaCoordinar reuniones con cada grupo de trabajo (financieros, jurídicosRealizar cronograma de visitas a municipios requeridosRevisión de la resolución 20203040015885</t>
  </si>
  <si>
    <t>La Secretaria de Transporte y Movilidad de Cundinamarca lidera el proceso de implementación de un Plan Maestro de Movilidad a nivel departamental con dimensión municipal y regional cuyo propósito es establecer lineamientos que ayuden a mejorar la movilidad de personas y carga en el área urbana y rural para el desarrollo y competitividad del territorio cundinamarqués. En razón a lo anterior, la Secretaria de Transporte y Movilidad viene desarrollando un trabajo articulado generando avances en la construcción del Plan Maestro de Movilidad del Departamento abordando cada una de las etapas necesarias de acuerdo a la resolución 20203040015885 del Ministerio de Transporte y en cumplimiento a los objetivos trazados en el marco de nuestro Plan de Desarrollo Departamental (2020-2024) “Cundinamarca región que progresa”.</t>
  </si>
  <si>
    <t>TERRITORIO ALIADO Y SEGURO</t>
  </si>
  <si>
    <t>GR5:4-03-00-592</t>
  </si>
  <si>
    <t>Incrementar 0,18 puntos  la dimensión de Seguridad y Justicia del Indice Departamental de Competitividad</t>
  </si>
  <si>
    <t>GR5:4-03-02-356</t>
  </si>
  <si>
    <t>356</t>
  </si>
  <si>
    <t>Implementar un plan de seguridad regional.</t>
  </si>
  <si>
    <t>Plan de seguridad regional implementado</t>
  </si>
  <si>
    <t>Primer plan integral de seguridad regional, articulando los planes integrales de seguridad y convivencia ciudadana departamental y del distrito capital beneficiando a 26 municipios frontera, el cual busca disminuir los 18 delitos de alto impacto.  Para cumplir con el avance del plan, se logran 2 componentes, la preparación y formulación y asistencia técnica. Dentro de los mismos, se realiza un documento técnico que integra el plan de seguridad regional, este mismo se articuló entre el PISCCJ Bogotá y PISCC Cundinamarca, los cuales hacen referencia a los Planes Integrales de Seguridad y Convivencia Ciudadana y en los mismos, se realiza un diagnóstico línea base de los municipios frontera con Bogotá. A su vez, se realizó asistencia técnica a los organismos de los 26 municipios frontera con Bogotá y se realizaron consejos de seguridad y comités regionales de seguridad, convivencia y justicia.  Se ha realizado el seguimiento a los 21 delitos de los 26 municipios, mes a mes así como mapeo de actores.</t>
  </si>
  <si>
    <t xml:space="preserve">Dentro del plan de seguridad regional los equipos de trabajo analizaron los PISCC Departamental, Bogota y de cada uno de los Municipios frontera para organizar protocolos en conjunto con el Distrito, que garanticen la judicialización efectiva y disminuir la inseguridad en la región Bogotá- Cundinamarca.  Se realizó capacitación sobre la ley 399 de 2011 "Comités de Seguridad" para que lo desarrollen en cada uno de los municipios asignados. Adicionalmente de acuerdo con los avances en el documento y el trabajo articulado con los Municipios acogidos dentro del Plan regional, se ha proyectado el levantamiento de necesidades como insumo para la dotación en cumplimiento con la planeación presupuestal.   Los profesionales de apoyo han hecho presencia institución, en los territorios asignados, con el fin de articular acciones con la instituciones de inteligencia en los siguientes municipios:  Cota, Chia, Tabio, Tenjo, Cajicá, Zipaquirá, Soacha, Sesquilé, La Calera, Tocancipá, Sopó, Mosquera, Chipaque, Choachí, Ubaque, Zipacón, Facatativá, Bojacá, Funza, Madrid, Subachoque, Fusagasugá, Granada, Pasca, Silvania, Sibaté y la alcaldía local Ciudad Bolivar.
Se diseño una matriz para que los profesionales de apoyo analicen los delitos de mayor impacto y frecuencia y establecer acciones con el distrito capital.
Se impartió una capacitación a coordinadores y equipo de apoyo sobre PISCC y Región Metropolitana, y cada profesional de apoyo viene analizando el PISCC, Departamental, Distrital y el del Municipio Asignado.Dentro de la planeación presupuestal de la Secretaría de Gobierno se encuentra el rubro presupuestal 5/356/CC Implementar plan de seguridad regional, con una apropiación presupuestal a 30 de septiembre de 2021   de $1.200.000.000 y un saldo de apropiación por valor de $ 10.352.684
Durante el periodo se realizó entrega del segundo avance del documento técnico de articulación de los sistemas de inteligencia de los organismos de seguridad y justicia que operan en la región, realizaron presencia institucional, en los territorios asignados, con el propósito de adelantar el documento en mención.                                                             
Se realizó reunión con el Comité de Integración Territorial - CIT y y se trató el tema de la articulación de sistemas de inteligencia, entrega del segundo avance del documento técnico de los protocolos conjuntos para garantizar la judicialización efectiva y disminuir la inseguridad en la región Bogotá-Cundinamarca.                                        
Se entregó el segundo avance del documento técnico de articulación entre el PISCCJ Bogotá y PISCC Cundinamarca para beneficiar la región con las instituciones participes, al igual del documento de técnico que integra el plan de seguridad regional.                                                                                                                        
Se llevaron a cabo reuniones con la Secretaría de Seguridad, Convivencia y Justicia, del Distrito en donde se abordó el programa, Región Corazón, en el que se contempla la realización de Consejos de Seguridad Regional.   Se participó en el Comité de Integración Territorial (CIT), mesa preparatoria para un encuentro regional, el grupo de trabajo participó en Consejo de Seguridad Especial para Soacha en el mes de septiembre.  Participación en los consejos de seguridad en el Municipio de Subachoque y La Calera.           
Se brindaron 6 asistencias técnicas presenciales en los municipios de Sibaté, Mosquera, Facatativá y Choachí donde se trataron temas de acciones de mitigación a los delitos de mayor impacto, lesiones personales, violencia intrafamiliar y implementación del plan de defensa de los recursos naturales e infraestructura energética, plan de riesgo escalonado, y activos estratégicos.
Se capacitó al equipo en los temas: Región Metropolitana, Observatorio de Seguridad, Agenda Metropolitana, Contenidos de Comunicación. Se solicitó por parte de la Gerencia para que allegue el avance del diagnóstico. Brindaron acompañamiento al comité de seguridad, seguimiento a los delitos de mayor impacto, implementación del plan de seguridad regional, problemas frontera del Municipio La Calera y la localidad Ciudad Bolívar.
Se realizaron asistencias técnicas Asistencia técnica presencial/Virtual, seguimiento a los delitos de mayor impacto en los municipios frontera para la Meta 356, - Municipio de Tocancipa, Cajicá, Zipacón, La Calera, Alcaldía local de Chapinero, Sibaté, Alcaldía local de Kennedy, Soacha, Fusagasugá, Granada, Pasca, Cota, Tenjo, Mosquera
Se impartió capacitación a coordinadores y equipo de apoyo sobre PISCC Departamental y Distrital.  Se cuenta con un documento borrador base de articulación, Bogotá-Cundinamarca.                                                                
Se capacitó al equipo de trabajo en los temas: plan de trabajo, cifras de delitos, región Metropolitana, plan de seguridad, región corazón, marco normativo, plan de asistencia técnica.                                                                
Acompañamiento a los consejos de seguridad, seguimiento a los delitos de mayor impacto, acompañamiento a operativos, implementación del plan de seguridad regional en las localidades de Tunjuelito, Usaquén, Santafé y en el municipio de Sibaté.
Para el periodo de 30 de Octubre Los contratistas de apoyo, entregan el tercer desarrollo del documento técnico de articulación de los sistemas de inteligencia de los organismos de seguridad y justicia que operan en la región. Se realizó mesas de trabajo con los contratistas de la meta para el desarrollo de la actividades propuestas.
Los contratistas, entregan el tercer avance del documento técnico de los protocolos conjuntos para garantizar la judicialización efectiva y disminuir la inseguridad en la región Bogotá-Cundinamarca.     Así mismo hicieron presencia institucional, en los territorios asignados, con el propósito de adelantar el documento en mención.
Los contratistas entregan el tercer avance del documento técnico de articulación entre el PISCCJ Bogotá y PISCC Cundinamarca para beneficiar la región.                                                                                                                Así mismo hicieron presencia institucional, en los territorios asignados, con el propósito de adelantar el documento en mención.
Los contratistas encargados entregaron el tercer avance del documento de técnico que integra el plan de seguridad regional.  Así mismo hicieron presencia institucional, en los territorios asignados, con el propósito de adelantar el documento en mención.   Actividades realizadas:  Por parte de la Gerencia, se orientó al equipo de trabajo, en la elaboración de los documentos técnicos, a través de reuniones grupales y mesas de trabajo presenciales en la Secretaría  de Gobierno.
Para el día 20 de  Octubre se llevó a cabo reunió con la Secretaría de Seguridad, Convivencia y Justicia, del Distrito en donde se abordó el programa, Región Corazón, en el que se contempla la realización de  Consejos de Seguridad Regional.   Se participó en el Comité de Integración Territorial (CIT),  mesa preparatoria  para un encuentro regional.                                                                                                                                                                                                                    Por parte de los profesionales de apoyo, participaron en los consejos de seguridad en el Municipio de Fusagasugá y Pasca el día 25 de Octubre.      
Se realizaron 9 asistencias técnicas presenciales en los   delitos de mayor impacto, violencia intrafamiliar, violencia juvenil, violencia sexual en los municipios de Sabana Centro, Sibaté, Cota, Soacha,  en la comuna 2,  Fusagasugá, Pasca, Soacha. Corregimiento 1, Comuna 2.                            
Dentro de la planeación presupuestal de la Secretaría de Gobierno se encuentra el rubro presupuestal 5/356/CC Implementar plan de seguridad regional, con una apropiacion  presupuestal a 30 de noviembre de 2021   de $1.290.400.000, CDP, por valor de de $ 1.015.922.975, y RPC, por valor de $ 998.388.514.
Los contratistas realizaron entregan el cuarto avance del documento técnico de articulación de  los sistemas de inteligencia de los organismos de seguridad y justicia que operan en la región. Así mismo hicieron presencia institucional, en los territorios asignados, con el proposito de adelantar el documento en mención.  Por parte de la Gerencia, se orientó al equipo de trabajo, en la elaboración de los documentos, a través de reuniones grupales, reuniones de articulación con el Distrito y mesas de trabajo presenciales en la Secretaría  de Gobierno.                                                                                                                                                                                                                                                                        
Los contratistas realizaron   el cuarto avance del documento técnico de los  protocolos conjuntos para garantizar la judicialización efectiva y disminuir la inseguridad en la región Bogotá-Cundinamarca.                                                                                                                        Así mismo hicieron presencia institucional, en los territorios asignados, con el proposito de adelantar el documento en mención
Los contratistas realizaron entregan el cuarto avance del documento técnico de articulación entre el PISCCJ Bogotá y PISCC Cundinamarca para beneficiar la región.                                                                                                                        
Así mismo hicieron presencia institucional, en los territorios asignados, con el proposito de adelantar el documento en mención.                                                                                                               
Los contratistas realizaron entregan el cuarto avance del documento de técnico que integra el plan de seguridad regional.                                                                                                                           Así mismo hicieron presencia institucional, en los territorios asignados, con el proposito de adelantar el documento en mención.    
  Actividades realizadas:   Por parte de la Gerencia, se orientó al equipo de trabajo, en la elaboración de los documentos,  a traves de reuniones grupales, reuniones de articulación con el Distrito y mesas de trabajo presenciales en la Secretaría  de Gobierno.                              
"1.Sé brindó asistencia técnica presencial, en conjunto con el Secretario de Gobierno del Municipio de La Calera  en en acciones de mitigación a los delitos de mayor impacto,ley 1801,propiedad horizontal, en el Municipio de La Calera. La población impactada fue de 35 personas  2.Sé brindó asistencia técnica presencial, en conjunto con lideres comunales, de los Municipios El Rosal, Bojacá, Zipacón, Facatativá, La Calera, Sopó, Sesquilé, Chía, Sibaté, Soacha, Fusagasugá,  en la protección de los recursos naturales, gestion del riesgo y la ley 2111. La población impactada fue de 76  personas.   Sé brindó asistencia técnica presencial, en conjunto con el Secretario de Gobierno del Municipio de Silvania en en acciones de mitigación a los delitos de mayor impacto, lesiones personales, violencia intrafamiliar y amenazas, en el Municipio de Silvania. La población impactada fue de 38 personas.                                                                               
4.Sé brindó asistencia técnica presencial, en conjunto con el Secretario de Gobierno del Municipio de Granada en en acciones de mitigación a los delitos de mayor impacto, lesiones personales, violencia intrafamiliar y amenazas, en el Municipio de Granada. La población impactada fue de 170 personas.                                                                                            
  5.Sé brindó asistencia técnica presencial, en conjunto con la Fiscalia, Ponal y CTI,  del Municipio de La Calera  en en acciones de mitigación a los delitos de mayor impacto, estrategias de inteligencia, en el Municipio de La Calera. La población impactada fue de 6 personas.                                                                                                                        
 6.Sé brindó asistencia técnica presencial, en conjunto con los Coordinadores y referentes de seguridad de las Acaldias Locales de Chapinero y Usaquen donde se coordinó con el Secretaría de Renta apoyo en los operativos en licores adulterados . La población impactada fue de 3 personas.                                                                                                 
6.Sé brindó asistencia técnica presencial, en conjunto con el Secretario de Gobierno del Municipio de Granada en en acciones de mitigación a los delitos de mayor impacto, lesiones personales, violencia intrafamiliar y amenazas, en el Municipio de Granada. La población impactada fue de 20 personas.                                                                                            </t>
  </si>
  <si>
    <t>Documentos técnicos: 1. Plan de Seguridad Regional. 2. Articulación entre el PISCCJ Bogotá y PISCC Cundinamarca para beneficiar la región. 3 Diagnósticos conjuntos con Bogotá. 4. Articulación sistemas de inteligencia de los organismos de seguridad y justicia que operen la región. 5. Protocolos conjuntos para garantizar la judicialización efectiva y disminuir la inseguridad en la región Bogotá-Cundinamarca. 6. Actas de reunión de la Gerencia y Bogotá.7. Presentación de la Ley Orgánica 2199 de 2022.  8. Presentación REMSA. 9. Asistencias técnicas en Municipios.</t>
  </si>
  <si>
    <t>Preparación y formulación: Se realizó mesas de trabajo, análisis, discusiones, y conclusiones, conjuntas entre Bogotá y Cundinamarca para la estructuración del documento técnico, se evidencia avance en la entrega de los documentos técnicos.1. Plan de Seguridad Regional, Activos Estratégicos e Infraestructura Vital, líneas estratégicas de PISCCJ Bogotá y PISCC Cundinamarca. Documento técnico y articulación: avance del 4,8%, se ajustó tabla de contenido, introducción, objetivos.2. Diagnostico conjuntos con Bogotá D.C., evidenciando los principales delitos y comportamientos contrarios a la convivencia en los Municipios y Localidades que conforman la Región, Bogotá - Cundinamarca, teniendo en cuenta los registros de datos oficiales tales como: Observatorio de Seguridad y Convivencia ciudadana de Cundinamarca, Fiscalía, Policía Nacional, Instituto Nacional de Medicina Legal y Ciencias Forenses. Se avanza en la consolidación del documento que recoge el diagnóstico y la linea base.                           3. Sistemas de Inteligencia de los Organismos de Seguridad y Justicia que operan la región. Sistema de Inteligencia Integrado.  Avance del 2.6% se avanza en el Capítulo I Operación de los Sistemas de Inteligencia, y los Sistemas de Inteligencia de la Región Metropolitana. Asistencia técnica: Durante el mes de junio, se llevó a cabo 3 encuentros de seguridad regional, dos en  Facatativá, uno con el Batallón Miguel Antonio Caro y el otro con los Comandantes de Policia y autoridades municipales de Sabana Occidente;  se realizó encuentro con los dinamizadores de seguridad de las 20 localidades, dependientes de la secretaría de seguridad y convivencia del Distrito y el equipo de profesionales de la gerencia, para trazar agendas y acciones en torno a la seguridad y continuamos con  las asistencias técnicas en los municipios de REMSA y los focalizados por la Secretaría, con énfasis en Región metropolitana, para el mes de Junio se realizaron 13 asistencias técnicas impactando 534 personas.4. Protocolos conjuntos para garantizar la judicialización efectiva y disminuir la inseguridad en la región Bogotá-Cundinamarca. Avance del 3%se avanza en el Capítulo I Fases y enfoques transversales, protocolos conjuntos de judicialización de delitos de mayor impacto en la Región Metropolitana y Capitulo II Fases del Proceso Penal en ColombiaSe realizaron mesas técnicas de trabajo virtual y presencial con el propósito pedagógico de orientar, sobre los componentes de las metas, así como: 1. planeación de las metas hasta el mes de septiembre. 2. Socialización de los documentos técnicos. 3. Encuentros regionales con Bogotá y encuentro con el Comandante del COENO, con sede en Zipaquirá, para mirar temas de seguridad en los Municipios de Sabana Centro, La Calera, Guasca, Sopó, Chía, Tabio, Tocancipá, Gachancipá, Cota, Tenjo, Nemocón y Cogua. Se continúan con las asistencias técnicas relacionadas con la Seguridad de la Región Metropolitana. Preparación y formulación: Se realizó mesas de trabajo, análisis, discusiones, y conclusiones, conjuntas entre Bogotá y Cundinamarca para la estructuración del documento técnico, se evidencia avance en: las líneas estratégicas de los PISCC Bogotá-Cundinamarca; en el diagnóstico y línea base, delitos de mayor impacto, como insumo de políticas públicas. Operatividad y Judicialización Efectiva: con base en el análisis de la política pública y la investigación realizada con el equipo de trabajo, se estructura los documentos técnicos de diagnósticos conjuntos con Bogotá, sistema de inteligencia integrado y protocolos conjuntos para garantizar la judicialización efectiva. Asistencia técnica: El equipo de trabajo ha ejecutado las asistencias técnicas y participado en consejos y comités de seguridad en los municipios REMSA y los focalizados por la Secretaría de Gobierno, divulgando los temas seleccionados en el plan de asistencia técnica con énfasis en los temas de región metropolitana.</t>
  </si>
  <si>
    <t>GR5:4-03-02-357</t>
  </si>
  <si>
    <t>357</t>
  </si>
  <si>
    <t>Implementar un plan de defensa estratégica de los recursos naturales y de infraestructura energética.</t>
  </si>
  <si>
    <t>Plan de defensa estratégica de los recursos naturales y de infraestructura energética implementado</t>
  </si>
  <si>
    <t>Se inicia el diagnóstico del plan de defensa estratégica de recursos naturales e  infraestructura energética desde una perspectiva regional. Se plantean acciones de las mismas dentro del Plan Integral de Seguridad y Convivencia Ciudadana. Adicional a ello se generó el documento técnico que integre el plan de defensa estratégica de recursos naturales y de infraestructura energética en Bogotá y Cundinamarca.</t>
  </si>
  <si>
    <t>0,38</t>
  </si>
  <si>
    <t xml:space="preserve"> se elaboró matriz para acopiar y evaluar la defensa estratégica  de los recursos naturales y de infraestructura entre Bogotá y Cundinamarca.
Se elaboró matriz que permita el acopio y análisis  por parte del equipo de trabajo en la formulación de un diagnóstico de activos estratégicos para proteger en los municipios frontera con Bogotá. 
Con el apoyo del General Jorge Humberto Jerez, se realizó capacitación sobre  el plan de defensa estratégica de los recursos naturales y de estructura energética entre Bogotá y Cundinamarca.
Presentación del equipo de trabajo, para el seguimiento del plan de defensa de los recusos naturales y de infraestructura energetica. Solicitud de información de activos estrategicos. Meta 357, en los Municipios de Tocancipá, Sesquilé, Tenjo, Fusa, Granadas, Pasca, Funza, Zipacón, Bojacá, Madrid, Mosquera, Chipaque
Se vienen adelantando las gestiones con las autoridades de las localidades, borde, con el proposito de articular acciones con el Distrito, para implementar el plan de defensa estrategica de recursos naturales e infraestructura energetica.</t>
  </si>
  <si>
    <t xml:space="preserve">Se elaboró matriz para acopiar y evaluar la defensa estratégica de los recursos naturales y de infraestructura entre Bogotá y Cundinamarca. Se elaboró matriz que permita el acopio y análisis por parte del equipo de trabajo en la formulación de un diagnóstico de activos estratégicos para proteger en los municipios frontera con Bogotá. Con el apoyo del General Jorge Humberto Jerez, se viene adelantando la capacitación sobre el plan de defensa estratégica de los recursos naturales y de estructura energética entre Bogotá y Cundinamarca.
Se está en el análisis del Plan de Riesgo Departamental y Distrital, donde se establecen acciones y programas generales para atender los fenómenos naturales que se presentan en los municipios borde con Bogotá. En la actualidad se encuentra en construcción el documento con la información relativa a los activos estratégicos.
Dentro del componente de Planeación financiera se encuentra la dotación a la fuerza pública y/o organismos judiciales para implementar el plan de defensa estratégica de recursos naturales al igual que se vienen adelantando las gestiones con las autoridades de las localidades borde con el propósito de articular acciones con el Distrito, para implementar el plan de defensa estratégica de recursos naturales e infraestructura energética.
Se realiza entrega del segundo avance del documento técnico del plan de defensa estratégica de los recursos naturales y de estructura energética entre Bogotá y Cundinamarca; al igual se realizó de la segunda entrega del  documento técnico del Plan de Riesgo escalonado y se adelantó presencia institucional, en los territorios asignados se adelantaron mesas de trabajo para el desarrollo del documento técnico con el equipo de trabajo designado
Se cumplió con la segunda entrega del documento técnico de los activos estratégico al igual que se llevó a cabo reunión con el Comité de Integración Territorial - CIT y dentro de los temas a trataron fueron la mesa preparatoria de seguridad, convivencia y justicia, para definir los lineamientos en la protección de activos estratégicos.
Dentro del componente de Planeación financiera se encuentra la dotación a la fuerza pública y/o organismos judiciales para implementar el plan de defensa estratégica de recursos naturales, con una apropiación presupuestal a 30 de septiembre de 2021 de $800.000.000.
Para el periodo hasta el 31 de Octubre del 2021, Los contratistas encargados realizaron entregan del tercer avance del  documento técnico  del plan de defensa estratégica de los recursos naturales y de estructura energética entre Bogotá y Cundinamarca.  Hicieron presencia institucional, en los territorios asignados, con el proposito de adelantar el documento en mención.  Actividades realizadas:  Por parte de la Gerencia, se orientó al equipo de trabajo,en la elaboración de los documentos técnicos,  a traves de reuniones grupales y mesas de trabajo presenciales en la Secretaría  de Gobierno
Los contratistas realizan la tercera entrega del documento técnico del Plan de Riesgo escalonado, Así mismo hicieron presencia institucional, en los territorios asignados, con el propósito de adelantar el documento en mención. Actividades realizadas:  Por parte de la Gerencia, se orientó al equipo de trabajo, en la elaboración de los documentos técnicos a traves de reuniones grupales y mesas de trabajo presenciales en la Secretaría  de Gobierno.                
Los  contratistas realizaron tercera entrega del documento técnico de los activos estratégicos, se llevó a cabo una reunión con el Comité de Integración Territorial - CIT y dentro de los temas a tratar, se encuentra la mesa preparatoria de seguridad,  convivencia y justicia,  para definir los lineamientos en la protección de activos estratégicos.
Dentro del componente de Planeación financiera se encuentra la dotación a la fuerza pública y/o organismos judiciales para implementar el plan de defensa estratégica de recursos naturales, con una apropociacion  presupuestal a 30 de octubre de 2021   de $852.700.000, CDP, por valor de $ 640.046.090, y RPC, por valor de $ 206.955.158.
Se llevó a cabo reunión con la Secretaría de Seguridad, Convivencia y Justicia, del Distrito, cuyo delegados para el tema de infraestructura vital son el Doctor Gonzalo Rojas, la Doctora Liliana Mesias, Freddy Forero,  Juan Garcia, Daniel Londoño y la Doctora Leidy Garzón, de la Secretaría de Integración Regional,  con la participación de  la Ingeniera Erika Pastor, coordinadora de la meta 357,  se trató el tema de la protección de activos estratégicos, plan de defensa de los recursos naturales e infraestructura energética.
Se llevó a cabo reunión con el Comité de Integración Territorial - CIT y se trató el tema de la protección de activos estratégicos, plan de defensa de los recursos naturales e infraestructura energética.  Se agendó reunión con la secretaría de seguridad, convivencia y justicia para tratar los temas de Infraestructura Vital.      
Los contratistas entregan el cuarto avance del  documento técnico  del plan de defensa estratégica de los recursos naturales y de estructura energética entre Bogotá y Cundinamarca.                                                                                                   Así mismo  hicieron presencia institucional, en los territorios asignados, con el proposito de adelantar el documento en mención.                                                                                                                Actividades realizadas:  Por parte de la Gerencia, se orientó al equipo de trabajo, en la elaboración de los documentos,  a traves de reuniones grupales, reuniones de articulación con el Distrito y mesas de trabajo presenciales en la Secretaría  de Gobierno.                      .                                                                                                                                
Los contratistas de la meta entregan  la cuarta entrega del  documento técnico del Plan de Riesgo escalonado.                                                                                                        Así mismo  hicieron presencia institucional, en los territorios asignados, con el proposito de adelantar el documento en mención.                                                                                                                Actividades realizadas:  Por parte de la Gerencia, se orientó al equipo de trabajo, en la elaboración de los documentos,  a traves de reuniones grupales, reuniones de articulación con el Distrito y mesas de trabajo presenciales en la Secretaría  de Gobierno.                                                                                                                                                                                          
Los contratistas encargados realizaon la cuarta entrega del documento técnico de los activos estratégicos.                                                           Actividades realizadas:  Por parte de la Gerencia, se orientó al equipo de trabajo, en la elaboración de los documentos,  a traves de reuniones grupales, reuniones de articulación con el Distrito y mesas de trabajo presenciales en la Secretaría  de Gobierno. Dentro del componente de Planeación financiera se encuentra la dotación a la fuerza pública y/o organismos judiciales para implementar el plan de defensa estratégica de recursos naturales, con una apropociacion  presupuestal a 30 de noviembre de 2021   de $852.700.000, CDP, por valor de de $ 502.621.225, y RPC, por valor de $ 356.995.975.
En los días  03, 11, 17  y 23  de Noviembre se llevó a cabo reunión con la Secretaría de Seguridad, Convivencia y Justicia, del Distrito, para implementar el plan de defensa estratégica de recursos naturales e infraestructura energética, cuyo delegado para el tema de infraestructura vital es la Doctora Liliana Mesias,  con la participación de  la Ingeniera Erika Pastor, cooridnadora de la meta 357,  y el equipo de trabajo, se trató el tema del diligenciamiento de la matriz de inventarios de activos estrategicos.  Se agendó reunión con la secretaría de seguridad, convivencia y jusiticia para el día 06 de diciembre, para llevar a cabo un taller metodologico para analisis de riesgo de los cinco (5) activos estrategicos que comparte Bogotá y Cundinamarca.         
Para el cierre del 2021 se realizó la revisión al cuarto avance del  documento técnico  del plan de defensa estratégica de los recursos naturales y de estructura energética entre Bogotá y Cundinamarca.     Brindaron asistencia técnica presencial, a la SECRETARÍA DISTRITAL DE  DE HABITAT, AMBIENTE, PLANEACIÓN, POLICIA, EJERCITO, CAR, INSTITUTO DISTRITAL DE GESTIÓN DE RIESGOS Y CAMBIO CLIMATICO, IDIGER, UNIDAD ADMINISTRATIVA ESPECIAL PARA LA GESTIÓN DEL RIESGO DE DESASTRES, UAEGRD, SECRETARÍA DE PLANEACIÓN DEPARTAMENTAL, SECRETARÍA DE AMBIENTE DEPARTAMENTAL, INSTITUTO DISTRITAL DE RECREACIÓN Y DEPORTE , IDRD, DEFENSORIA DEL ESPACIO PÚBLICO, MINISTERIO DE DEFENSA, PARQUE NACIONALES en el Taller interinstitucional con el distrito y departamento para la revisión y análisis de los riesgos de matriz de activos ambientales a entidades, de los Municipios El Rosal, Bojacá, Zipacón, Facatativá, La Calera, Sopó, Sesquilé, Chía, Sibaté, Soacha, Fusagasugá,  en la protección de los recursos naturales, gestion del riesgo y la ley 2111. La población impactada fue de 50  personas                                                                                                                                                                                                                                                                              </t>
  </si>
  <si>
    <t>Documentos técnicos: 1. Plan de Defensa de los Recursos Naturales e Infraestructura Energética. 2. Plan de Riesgo Escalonado. 3 Actas de Reunión de la Gerencia y Bogotá. 4. Presentación de la Ley Orgánica 2199 de 2022.  5. Inventario de activos estratégicos 6. Asistencias técnicas en Municipios.</t>
  </si>
  <si>
    <t>Preparación, formulación e implementación:   Se estructura los documentos técnicos con base en el análisis, la investigación, del equipo de trabajo y las mesas técnicas celebradas con la Secretaria de Seguridad, Justicia y Convivencia de Bogotá, donde se consolidan temas.  Los avances a la fecha son:Documento técnico Plan de Defensa de los Recursos Naturales e Infraestructura energética: Se ajusta marco normativo, se incluye información sobre unidades del ejército en la zona y REMSA. Se avanza en el diagnostico de delitos ambientales, se estructura del plan de defensa estratégica, componente participativo, e inversiones departamentales. Documento técnico Plan de Riesgo Escalonado: Se trabajó en la inclusión de los nuevos municipios de la región y revisión de las condiciones de riesgo. Inventario de activos estratégicos:  Se actualizó la base del inventario con los 5 nuevos municipios lo que a la fecha da un aproximado de 169 activos estratégicos y en la metodología para la recolección de información.  Articulación de acciones con el distrito, cada 15 días se desarrollan reuniones con el distrito aplicando la matriz de riesgos sobre los 5 activos estrategias priorizados, ya se cuenta con marco legal, identificación de los riesgos, ponderación.Se elabora documento de planeación con los componentes de la meta 357; se determina en él, las asignaciones específicas. Se reclasifica la asignación de municipios considerando la conformación REMSA -Región Metropolitana de la Sabana-. Se realizaron mesas técnicas de trabajo virtual y presencial con el propósito pedagógico de orientar, sobre los componentes de las metas: 1. Planeación de las metas hasta el mes de septiembre. 2. Socialización de los documentos técnicos. 3. Encuentros Regionales con Bogotá. Se avanza en la consolidación del documento técnico de plan de defensa estratégica de recursos naturales e infraestructura energética, socializado en mesas de trabajo con la Secretaría de Seguridad, Convivencia y Justicia del Distrito.</t>
  </si>
  <si>
    <t>TERRITORIO CON SERVICIOS PÚBLICOS PARA TODOS</t>
  </si>
  <si>
    <t>GR5:4-03-00-593</t>
  </si>
  <si>
    <t>Incrementar la cobertura de municipios con sistemas de aprovechamiento de residuos sólidos.</t>
  </si>
  <si>
    <t>GR5:4-03-03-359</t>
  </si>
  <si>
    <t>359</t>
  </si>
  <si>
    <t>Acompañar una estrategia para determinar nuevos espacios de aprovechamiento de residuos en la región Cundinamarca - Bogotá.</t>
  </si>
  <si>
    <t>Estrategia articulada</t>
  </si>
  <si>
    <t xml:space="preserve">Avance en la estrategia </t>
  </si>
  <si>
    <t>Se agendo reunión con consultoría del convenio entre competitividad y la inmobiliaria, para socializar resultados del proyecto referente a residuos orgánicos.  
Socialización del avance de la consultoría firmada entre inmobiliaria y competitividad.
Reuniones internas en la dirección de asuntos ambientales para la estructuración del proceso.
Diagnostico para la estructuración del proyecto a partir de información secundaria (CAR).
Se realizo mesa de socialización  el 27de abril de 2021  de la ampliación del relleno sanitario Doña Juana  con la consultoría OPCIN S.A.
Se realizo una reunión el día 13/05/2021  entre la Secretaria de Integración Regional, secretaria de Planeación y EPC con el fin de coordinar mesas interinstitucionales que permitan dar avance en el cumplimiento de las metas, en especial, las que se encuentran dentro del línea estratégica + Integración debido a que la SIR está llevando a cabo los acercamientos con los diferentes actores del proyecto Región Metropolitana Bogotá-Cundinamarca.
Se efectuó reunión con la secretaria de hábitat del distrito el 10 de junio de 2021 con el fin de socializar el proyecto TECNOPARQUE para la prestación eficiente y sostenible de los servicios públicos en el cual se propone construir una planta hibrida para la generación de energía a través de un tratamiento de residuos sólidos.
El día 28 de julio de 2021 se realizó presentación a la secretaria de integración regional de Cundinamarca de los avances que realiza la Dirección de Asuntos Ambientales en referencia al cumplimiento de las metas del PDD
El 15 de julio de 2021 se adelantó reunión para constituir un espacio de trabajo para formular e implementar un modelo regional de gestión de los residuos sólidos para mejorar procesos de separación, reducción aprovechamiento y disposición final de los mismos y así mitigar los impactos ambientales. Asistentes: Cámara de comercio Bogotá, Secretaria Distrital de Planeación, Secretaria de Integración Regional de Cundinamarca, MVCT, Empresas Públicas de Cundinamarca, Secretaria de Ambiente del Departamento y municipios que integran la propuesta de área metropolitana.
Se realizó reunión el 15 de septiembre de 2021 para acercamiento y articulación entre entidades del distrito (Secretaria Distrital de Ambiente de Bogotá, EAAB, Secretaria de Ambiente de Cundinamarca, Secretaria Distrital de Planeación, Secretaria de Integración Regional) para tratar temas relacionados con el medio ambiente.</t>
  </si>
  <si>
    <t>Articulación entre las entidades
Recoger Información</t>
  </si>
  <si>
    <t>GR5:4-03-00-594</t>
  </si>
  <si>
    <t>Aumentar la continuidad del servicio urbano de agua en Cundinamarca.</t>
  </si>
  <si>
    <t>GR5:4-03-03-360</t>
  </si>
  <si>
    <t>360</t>
  </si>
  <si>
    <t>Aumentar a 11 municipios el abastecimiento de agua potable.</t>
  </si>
  <si>
    <t>Municipios con abastecimiento de agua potable.</t>
  </si>
  <si>
    <t>Se presenta ante la Ventanilla Única del MVCT la atención a observaciones al proyecto Fase I del Acueducto Regional de Occidente. A la fecha continúa en revisión por parte del MVCT.
Se realizaron mesas de trabajo con la EAAB para identificar necesidades de optimización a los sistemas de acueducto de los municipios beneficiados de los contratos de suministro. A la fecha se tienen identificadas la necesidad de inversiones cercanas a los 111.000 millones de pesos.
Se adelantaron mesas de trabajo con Funza para definición de localización de tanque Centro Oriente, lo cual puede alterar los diseños de la Fase II. Aún el municipio no ha definido ubicación del tanque.
Se adelantó mesa de trabajo con IDU para definición de armonización de Fase IV del proyecto con patio taller de Transmilenio. A la fecha está pendiente respuesta de Transmilenio para armonización de proyectos y continuar con trámite respectivo.
Se continúan desarrollando mesas de trabajo con el MVCT para el proceso de viabilización de la Fase I del proyecto de Ampliación del Subsistema de Sabana de Occidente y Bajo Tequendama que transporta el agua suministrada por la EAAB, de revisión al proyecto.</t>
  </si>
  <si>
    <t>Debido al periodo de vacaciones de varios funcionarios de la Ventanilla Úniva del MVCT, no se ha logrado una respuesta a la atención de observaciones hechas por EPC. Respuesta por parte de terceros para continuar con trámites respectivos de viabilidad
Respuesta por parte de terceros para continuar con trámites respectivos de viabilidad
Nueva revisión por parte de especialistas en el MVCT lo que ha incurrido en reprocesos en la revisión y evaluación por parte del MVCT 
Nueva revisión por parte de especialistas en el MVCT lo que ha incurrido en reprocesos en la revisión y evaluación por parte del MVCT</t>
  </si>
  <si>
    <t>GR5:4-03-00-595</t>
  </si>
  <si>
    <t>Reducir la población de Soacha con necesidades básicas insatisfechas en el componente de servicios.</t>
  </si>
  <si>
    <t>GR5:4-03-03-361</t>
  </si>
  <si>
    <t>361</t>
  </si>
  <si>
    <t>Conectar a 68.000 personas el servicio de acueducto en el municipio de Soacha.</t>
  </si>
  <si>
    <t>Personas nuevas con acceso al servicio de acueducto</t>
  </si>
  <si>
    <t>nuevas conexiones al servicio de acueducto</t>
  </si>
  <si>
    <t>Hemos gestionado la conexión de 10.460 nuevos habitantes en el municipio de Soacha en colaboración con el Acueducto de Bogotá y con el Municipio, para el año 2020.se continua acompañando a los diferentes comités, así mismo se hace el respectivo seguimiento de las obras que se estan ejecuctando en el sector  con un porcentaje de avance del 45,60% de avance, para lograr su ejecución al 100%</t>
  </si>
  <si>
    <t>Nuevas conexiones: Al hacer seguimiento a los nuevos usuarios del servicio de acueducto urbano conectados a través de los prestadores, se realiza una encuesta al prestador del municipio de Soacha, la cual arroja el siguiente resultado: 9.619 nuevas personas beneficiadas con el servicio de acueducto.
Se culminó el proyecto Olivos IV, con el 100% de avance el 21/04/2021, donde se conectan 392 usuarios y se benefician a 1.079 nuevas personas con el servicio de acueducto "
Actualmente se han adelantado mesas de trabajo con el Municipio con el fin de realizar el seguimiento a los proyectos priorizados que se tienen para gestionar los recursos necesarios y lograr dar alcance a los mismos."</t>
  </si>
  <si>
    <t xml:space="preserve">No se tiene total conocimiento  del alcance y estado de los proyectos lo cual implica retrocesos en el proceso de viabilización por la entrega de información. </t>
  </si>
  <si>
    <t>GR5:4-03-03-362</t>
  </si>
  <si>
    <t>362</t>
  </si>
  <si>
    <t>Conectar a 68.000 personas al servicio de alcantarillado en el municipio de Soacha.</t>
  </si>
  <si>
    <t>Personas nuevas con acceso al servicio de alcantarillado</t>
  </si>
  <si>
    <t>nuevas conexiones al servicio de alcantarillado</t>
  </si>
  <si>
    <t>Hemos gestionado la conexión de 9.628 nuevos habitantes en el municipio de Soacha en colaboración con el Acueducto de Bogotá y con el Municipio para el año 2020.se continua acompañando a los diferentes comités, así mismo se hace el respectivo seguimiento de las obras que se estan ejecuctando en el sector  con un porcentaje de avance del 45,60% de avance, para lograr su ejecución al 100%</t>
  </si>
  <si>
    <t>"Nuevas conexiones: Al hacer seguimiento a los nuevos usuarios del servicio de alcantarillado urbano conectados a través de los prestadores; se realiza una encuesta al prestador del municipio de Soacha, la cual arroja el siguiente resultado: 9.536 nuevas personas beneficiadas con el servicio de alcantarillado.
Se culminó el proyecto Olivos IV, con el 100% de avance el 21/04/2021 donde se conectan 378 usuarios y se benefician a 1.041 nuevas personas con el servicio de alcantarillado
Prolongación de Interceptor Ciudad de Cali: Se continua con el trámite de la adquisición de los predios por parte del Acueducto de Bogotá, para poder continuar con el proceso de contratación
Actualmente se han adelantado mesas de trabajo con el Municipio con el fin de realizar el seguimiento a los proyectos priorizados que se tienen para gestionar los recursos necesarios y lograr dar alcance a los mismos."
La empresa de acueducto de Bogotá tenía problemas con predios los cuales se han ido solucionando, están en ajustes del presupuesto. Se espera la contratación para el primer trimestre del 2022</t>
  </si>
  <si>
    <t>REGIÓN, UN TERRITORIO DE TODOS</t>
  </si>
  <si>
    <t>HÁBITAT EN ARMONÍA</t>
  </si>
  <si>
    <t>GR5:4-04-00-596</t>
  </si>
  <si>
    <t>Alcanzar 4 zonas de borde con Bogotá intervenidas con obras de transformación de entornos.</t>
  </si>
  <si>
    <t>GR5:4-04-01-363</t>
  </si>
  <si>
    <t>363</t>
  </si>
  <si>
    <t>Intervenir el entorno de 2 territorios de borde entre Cundinamarca y Bogotá.</t>
  </si>
  <si>
    <t>Territorios de borde con entornos intervenidos</t>
  </si>
  <si>
    <t>Se adelantaron procesos de coordinación y concertación entre la Secretaría de Hábitat y Vivienda, la Secretaría Distrital de Hábitat y el Municipio de Soacha, para dar prioridad a la inversión de recursos del orden deparamental y municipal para los estudios detallados de riesgo y amenaza para la Comuna 4 - Sectores Los Robles, Mirador de Corinto, El Oasis del municipio de Soacha, y determinar las obras requeridas para su intervención.
Durante el mes de junio la meta no presenta avance.
Durante el mes de julio la meta no presenta avance. Se adelantan acciones de coordinación con el Municipio de La Calera para definir posibles zonas de borte con Bogotá que requeiran ser atendidas.
En el mes de agosto se llevaron a cabo reuniones con el Municipio de La Calera para la identificación de un sector de Borde con Bogotá donde se puedan llevar a cabo obras de mejoramiento integral de barrios, identificando los sectores Aurora Alta y La Capilla, para lo cual se está llevando a cabo la caracterización de la población, presupuesto de obras y formulación del proyecto.
En el municipio de Soacha se identificó el Sector Olivos III colindante con Bogotá, en donde se está caracterizando la población y evaluando las obras que mejoren las relaciones de conectividad y de integración entre las comunidades. El proyecto se encuentra en proceso de formulación.
SEPTIEMBRE: Se estructuró el proyecto “Apoyo al mejoramiento de la infraestructura física en el territorio de Borde del municipio de La Calera Cundinamarca para llevar a cabo obras de mejoramiento integral de barrios, identificando los sectores Aurora Alta y La Capilla. En proceso de inscripción en el Banco Departamental de Programas y Proyectos.
Se continúa el proceso de estructuración y caracterización de la población y evaluando las obras para el Sector Olivos III colindante con Bogotá, en donde se está. El proyecto se encuentra en proceso de formulación.
OCTUBRE:
Se encuentra en proceso precontractual el convenio interadministrativo con el municipio de La Calera para la ejecución del proyecto “Apoyo al mejoramiento de la infraestructura física en el territorio de Borde del municipio de La Calera Cundinamarca para llevar a cabo obras de mejoramiento integral de barrios, identificando los sectores Aurora Alta y La Capilla. 
NOVIEMBRE
Se celebró el convenio SHVS-CDCVI-080-2021 con el municipio de La Calera para llevar a cabo obras de mejoramiento integral de barrios, identificando los sectores Aurora Alta y La Capilla. Beneficiará a 152 hogares.
Diciembre: Se celebró convenio con  JAC Y en el municipio de Soacha para inversión de $88 millones de pesos para realizar intervenciones de mejoramiento barrial (mejoramiento de fachadas y obras de recuperación de andenes) en el Barrio Olivos Sector II .</t>
  </si>
  <si>
    <t xml:space="preserve">Dificultad en la coordinación entre la Secretaría de Hábitat Distrital, el Municipio de Soacha y la Secretaría de Hábitat y Vivienda para acordar sectores de borde Bogotá - Cundinamarca para su intervención.
</t>
  </si>
  <si>
    <t>La Calera</t>
  </si>
  <si>
    <t>GR5:4-04-00-597</t>
  </si>
  <si>
    <t>Eliminar para 150 familias el riesgo no mitigable en la ronda del río Bogotá y en los municipios que limitan con Bogotá.</t>
  </si>
  <si>
    <t>GR5:4-04-01-364</t>
  </si>
  <si>
    <t>364</t>
  </si>
  <si>
    <t>Ejecutar 2 obras de mejoramiento de entorno y manejo ambiental en predios desocupados por familias reubicadas.</t>
  </si>
  <si>
    <t>Obras de mejoramiento de entorno y manejo ambiental ejecutadas</t>
  </si>
  <si>
    <t>FEBRERO: La meta no refleja avance en su ejecución fisica y financiera. La SHV adelanta las gestiones de implementación de estrategias para la ejecución.MARZO: La meta no refleja avance en su ejecución fisica y financiera. La SHV adelanta las gestiones de implementación de estrategias para la ejecución.ABRIL: Reuniones con Secretaria de Habitat Distrital y municipios de borde, Visita predio municipio de Soacha, Recopilacion de información con los municipios, generación de formato de diagnostico de posibles areas de intervención. Revisión de estudios suministrados por Soacha.MAYO: Se adelantaron solicitudes de Información a los municipios de Borde con Bogotá (Chía, Cota, Funza, La Calera, Mosquera y Soacha) para identificar sectores de intervención de obras de manejo ambiental.JUNIO: Se generó informe final de las actividades desarrolladas en torno a la meta 364 en relación con los municipios de Bordes con el Distrito Capital, donde se evidencia que en estos no se encuentran las áreas disponibles para una posible intervención por parte de la SHV. Por lo tanto y una vez revisado el PDD con la asesoría del Despacho, se evidencia que es posible ejecutar la meta mediante 2 obras de mejoramiento de entorno y manejo ambiental en predios desocupados por familias reubicadas y que se encuentren en zonas de ronda del Río Bogotá. Por lo tanto, se hace necesario iniciar las indagaciones con municipios que puedan desarrollar el proyecto. Son ellos: Girardot, Villapinzón y Apulo. Se suministró información verbal por parte de  los municipios de Girardot y Villapinzón, a quienes se realizaron las respectivas visitas. Esta pendiente por generar los informes de visitas e iniciar la recopilación de información.</t>
  </si>
  <si>
    <t>Los municipios de borde con Bogotá no identifican sectores de intervención de obras de manejo ambiental para dar cumplimiento a la meta.Se presenta dificultad en cunato a la propiedad de los predios por parte de los municipios y la entrega de las áreas desalojadas para una posible intervencion. Estas actividades implican un tiempo prudencial para adelantar dichas gestiones. Adicionalmente y de acuerdo a los análisis con la Dra Astrid Otero, es necesario verificar las competencias de la SHV para el desarrollo del tipo de proyecto que se pueda implementar</t>
  </si>
  <si>
    <t>JUNTOS SOMOS MÁS</t>
  </si>
  <si>
    <t>GR5:4-04-00-598</t>
  </si>
  <si>
    <t>Alcanzar el 100% de actualización de los indicadores regionales.</t>
  </si>
  <si>
    <t>GR5:4-04-02-366</t>
  </si>
  <si>
    <t>366</t>
  </si>
  <si>
    <t>Mantener actualizados el 100% de los indicadores de hechos regionales a través del ODUR y en articulación con la IDER.</t>
  </si>
  <si>
    <t>Indicadores actualizados</t>
  </si>
  <si>
    <t>A partir de la identificación, recolección y consolidación de la información base regional referente a los indicadores definidos por el ODUR en cada uno de sus ejes e indicadores, se estructuró un inventario de información con cada una de las fuentes que permitiera el análisis personalizado de cada una de ellas.Paralelamente, se creó un equipo de trabajo entre las Secretarías de Planeación y de Integración Regional de Cundinamarca y la Secretaría Distrital de Planeación para trazar una ruta de acción que permita, entre otras cosas, revalidar cada uno de los indicadores definidos en el ODUR y generar los procesos de actualización correspondientes. Es este sentido, se definió que la fuente de información actual se generaría del resultado de la nueva Encuesta Multipropósito de Bogotá y 21 municipios, la cual será contratada con el DANE. Su ejecución se plantea para finales de este año. Para este fin, la Secretaría de Integración Regional y la Secretaría de Planeación de Cundinamarca servirán de articuladoras entre Bogotá y los municipios para asegurar que dicha app logre los niveles de calidad esperados.</t>
  </si>
  <si>
    <t xml:space="preserve">En desarrollo de las acciones encaminadas a la generación de conocimiento, mediante la gestión del uso e intercambio de información de carácter regional, y con el propósito de mantenerla actualizada en los sistemas de información con los que cuenta el Departamento, para la toma de decisiones y adopción de políticas públicas para la integración regional, durante el primer trimestre de la vigencia 2021 se identificaron y definieron las siete (7) temáticas metropolitanas de interés en el proceso para la reglamentación de la Región Metropolitana Bogotá – Cundinamarca y se identificó el conjunto de indicadores para cada una de ellas.
Como se recuerda, en cumplimiento de lo establecido en el parágrafo transitorio del Acto Legislativo 002 de 2020, por el cual se creó la Región Metropolitana Bogotá – Cundinamarca, se definió una estrategia articulada entre la Gobernación de Cundinamarca, la Alcaldía Mayor de Bogotá y el Congreso de la República, para la participación ciudadana en la estructuración de la Ley Orgánica que reglamentará la Región Metropolitana. En este sentido, se formuló y ejecutó una estrategia de participación ciudadana en la que se desarrollaron 68 audiencias y se recibieron más de 6.000 propuestas.
Inicialmente, para el análisis de los aportes y recomendaciones, así como para la presentación de resultados, se diseñó una herramienta interactiva que está disponible para consulta en la página web www.regionmetropolitana.com.
A partir de esa información, en los primeros meses de la presente vigencia, se adelantó la consolidación de la información recaudada, por cada uno de los temas priorizados:
• Movilidad y transporte
• Servicios públicos
• Medio ambiente
• Seguridad, convivencia y justicia
• Abastecimiento y seguridad alimentaria
• Desarrollo económico
• Ordenamiento territorial
Una vez definidas las siete (7) temáticas, la Secretaría de Integración Regional, en conjunto con la Secretaría de Planeación de Cundinamarca y la Secretaría Distrital de Planeación, consolidaron identificaron la batería de indicadores para cada uno de los temas.
Se ha realizado un	Levantamiento y Diagnóstico de Información: En consecuencia con el plan de trabajo establecido para el cumplimiento de la meta 366,  en el periodo se avanzó en la consolidación de la información existente sobre la región; esto implica el tratamiento de la misma, la normalización y, al mismo tiempo, la generación de indicadores resultado del análisis.   i.	Consolidación información actual: Se inició con la estructuración de la matriz de indicadores asociados a los temas metropolitanos priorizados, tales como: Movilidad, Seguridad ciudadana, Seguridad alimentaria, Ordenamiento, Medio Ambiente, Desarrollo Económico y Servicios Públicos. Para este efecto, se identificaron 51 indicadores en una primera línea base y se estructuran los mecanismos de recolección, tratamiento y análisis. ii.	Identificación de otras fuentes de información: En el marco de esta actividad se han realizado acciones cruzadas para la consecución de información, la búsqueda de fuentes primarias publicadas y la consolidación de información nueva a través de reuniones con los encargados de las diferentes instituciones generadores de información. En este sentido se identificaron las siguientes fuentes adicionales:
1.	Agronet – Ministerio de Agricultura
2.	ANI
3.	CCB
4.	DANE
5.	Cotelco
6.	DNP
7.	EAAB
8.	ELIC
9.	Empresa Férrea
10.	Encuesta Multipropósito, 2017
11.	EVA - 2019
12.	Fiscalia
13.	Googlemaps
14.	IDEAM
15.	IDT 
16.	Instituto de Investigación de Recursos Biológicos Alexander von Humboldt
17.	Instituto Quinaxi
18.	Invias
19.	Minsiterio de comercio
20.	Parques Nacionales Naturales
21.	POMCA
22.	CAR
23.	PONAL
24.	CONPES LOGISTICA 3547 DE 2008
25.	MinTransporte
26.	RUNAP
27.	Secretaría Distrital de Planeación
28.	SIMUR
29.	SSPD
30.	SUI
31.	Terridata con información DNP.
Cada set de información proveída por estas fuentes primarias se describe en el anexo de información consolidado adjunto. 
*a.	Información Región Metropolitana Bogotá - Cundinamarca 
En desarrollo de las acciones encaminadas a la generación de conocimiento, en el mes de julio se avanzó en inicia la preparación de información para tercera fase de socialización del proceso para la reglamentación de la Región Metropolitana Bogotá – Cundinamarca.*a.	Información Región Metropolitana Bogotá - Cundinamarca 
En desarrollo de las acciones encaminadas a la generación de conocimiento, en el mes de julio se avanzó en inicia la preparación de información para tercera fase de socialización del proceso para la reglamentación de la Región Metropolitana Bogotá – Cundinamarca.
a.	Información Región Metropolitana Bogotá - Cundinamarca 
En desarrollo de las acciones encaminadas a la generación de conocimiento, en el mes de julio se avanzó en inicia la preparación de información para tercera fase de socialización del proceso para la reglamentación de la Región Metropolitana Bogotá – Cundinamarca.
b.	Actualización indicadores ODUR
Producto de la vinculación de la Secretaría de Integración Regional al plan de trabajo de la Secretaría de Planeación del Departamento para la actualización de la IDER y publicación de los datos del ODUR, se han generado sinergias que permiten avanzar en diferentes frentes:
i.	Organización de la información actual de la IDER
En relación con las acciones para iniciar la reestructuración de la plataforma para promover su uso por parte de los municipios de Cundinamarca, se desarrolla la fase de capacitación y reconocimiento de la plataforma. Para ello se adelantaron sesiones de capacitación sobre las herramientas Power BI, ArcGis Online y ArcGisPro para el grupo de apoyo de la Secretaría de Integración Regional y de la Dirección de Infraestructura y datos espaciales de la Secretaría de Planeación del Departamento, así como al grupo técnico del IDER.
ii.	Organización de la información ODUR
Dentro de las acciones encaminadas a publicar la información de los indicadores ODUR (2019) en la plataforma IDER, se evalúan las herramientas y procedimientos para mostrar la información. 
 </t>
  </si>
  <si>
    <t>SECRETARIA DISTRITAL DE PLANEACIÓN</t>
  </si>
  <si>
    <t>En el marco de la meta 366, en desarrollo de las acciones encaminadas a la gestión de información de indicadores de hechos regionales, en el mes de marzo de 2022 se avanzó en el Plan de Trabajo definido para la vigencia, específicamente en las actividades actualización de información de indicadores, definición de la estructura y accesos al almacenamiento compartido y agendamiento de reuniones con el IDER, para la estandarización, mantenimiento de la hoja de vida de los indicadores y actualización de la herramienta de visualización en el micrositio. Durante el lapso se realizaron 3 reuniones técnicas de coordinación los días 15, 18 y 23 de marzo de 2022, con la Secretaría de Planeación - Dirección de Infraestructura de Datos Espaciales y Estadísticos, para la definición del protocolo de actualización permanente de los indicadores IDER y ODUR e inclusión de los metadatos en las publicaciones en. la página web.Se realizó la actualización de los indicadores de la Secretaría de Integración Regional recolectados en el Archivo “Idx_Consolidado” para su posterior cargue en la plataforma del IDER.</t>
  </si>
  <si>
    <t>1113</t>
  </si>
  <si>
    <t>SECRETARIA DE PLANEACION</t>
  </si>
  <si>
    <t>GR5:4-04-02-367</t>
  </si>
  <si>
    <t>367</t>
  </si>
  <si>
    <t>Incrementar 180 Geoservicios WEB anualmente en la Infraestructura de Datos Espaciales Regional IDER</t>
  </si>
  <si>
    <t>Geoservicios Web incrementados</t>
  </si>
  <si>
    <t>Geoservicios publicados en el geoportal de la Infraestructura de Datos Espaciales Regional IDER</t>
  </si>
  <si>
    <t>Actualización y publicación de 180 conjuntos de datos web en el portal IDER ider.cundinamarca.gov.co</t>
  </si>
  <si>
    <t>El rezago de tiempo en la actualización del personal disponible para adelantar las actividades de la plataforma web y las demoras en la complejidad de procesamiento y elaboración de aplicaciones web en el portal IDER</t>
  </si>
  <si>
    <t> 100000000</t>
  </si>
  <si>
    <t>Geoservicios web publicados  en el geoportal de la infraestructura de Datos Espaciales Regional IDER ider.cundinamarca.gov.co</t>
  </si>
  <si>
    <t>actualización y publicación de 120 geoservicios web (bases y capas de información geográficas) en el geoportal de la IDER ider.cundinamarca.gov.co de diferentes temáticas, como ordenamiento territorial, catastro, vias, ambiente, entre otras categorías</t>
  </si>
  <si>
    <t>El rezago de tiempo en la actualización del personasl disponible y su procesamiento de datos para adelantar las actividades de la plataforma web y las demoras en la complejidad de procesamiento y elaboración de aplicaciones en el portal IDER</t>
  </si>
  <si>
    <t>GR5:4-04-00-599</t>
  </si>
  <si>
    <t>Alcanzar la implementación de 5 proyectos regionales.</t>
  </si>
  <si>
    <t>GR5:4-04-02-368</t>
  </si>
  <si>
    <t>368</t>
  </si>
  <si>
    <t>Implementar una estrategia técnica, financiera y de gestión para fortalecer los espacios de coordinación regional existentes CIT - RAPE y otros.</t>
  </si>
  <si>
    <t>El 28 de julio se socializaron los resultados del convenio Interadministrativo SIR-CDCVI-010-2019 que tiene por objeto “Aunar esfuerzos técnicos, administrativos y financieros entre el departamento de Cundinamarca y la Región Administrativa de Planeación Especial – RAPE, para generar acciones tendientes a cumplir con el proyecto de “incentivos a la conservación”, de conformidad con las especificaciones técnicas definidas”. En el evento, al que asistieron alcaldes y beneficiarios de los 20 municipios priorizados, se entregó información que sirve como insumo para la implementación de esquemas de pagos por servicio ambientales en sus territorios.En el marco del Comité de Integración Territorial (CIT) se adelantaron acciones relacionadas con las  mesas técnicas de residuos sólidos y seguridad ciudadana. Para la primera, se realizaron tres sesiones de trabajo con representantes de las secretarías de ambiente de los 26 municipios que son¬¬¬¬¬ parte de esta instancia de coordinación regional para validar las líneas estratégicas definidas para el PIGRS y revisar propuestas de las actividades que se deben desarrollar en cada componente. Por su parte, para la mesa de seguridad ciudadana, se llevaron a cabo cuatro encuentros en los que se organizaron las primeras acciones que se van a realizar con los municipios para la socialización de los Planes Integrales de Seguridad, Convivencia y Justicia (PISCJ) Distrital y Departamental y el avance de acciones conjuntas en esta materia.De manera paralela se realizaron mesas subregionales en las que el equipo técnico del CIT trabajó con los representantes de las secretarías de planeación de los municipios para avanzar en la identificación de algunos proyectos incluidos en los planes de desarrollo municipales.Por otro lado, se avanzó en la estructuración de una propuesta para la suscripción del nuevo convenio para la operación de esta instancia de coordinación regional, con la Secretaría Distrital de Planeación y la Cámara de Comercio de Bogotá. Finalmente, en conjunto con el Ministerio de Vivienda y el CIT se organizaron encuentros para construir una matriz de priorización de proyectos regionales. Se identificaron dos para hábitat, nueve para movilidad y dos para servicios públicos. Se destaca la estructuración del sistema de ciclovías metropolitano en torno al Regiotram de Occidente que ya logró la financiación de la CAF con 450 mil euros y que contará con un componente de DOTS que puede ser de gran utilidad para todos los municipios que tienen estaciones de Regiotram.</t>
  </si>
  <si>
    <t xml:space="preserve">En el marco de las acciones encaminadas a fortalecer los espacios de coordinación regional existentes, el pasado 23 de diciembre se suscribió el convenio No.537 de 2020 / SIR-CDCASO-024-2020, con la Secretaría Distrital de Planeación y  la Cámara de Comercio de Bogotá (CCB), que tiene por  objeto “Aunar recursos humanos, técnicos y financieros para facilitar, apoyar y acompañar la implementación de la agenda programática regional concertada entre la Alcaldía Mayor de Bogotá D.C., la Gobernación de Cundinamarca y los municipios que hacen parte del Comité de Integración Territorial (CIT) para contribuir a la integración regional, a la reactivación económica, al mejoramiento del entorno empresarial y a la prosperidad de la región”. 
En desarrollo de este Convenio, durante el primer trismestre se realizaron dos comités técnicos de seguimiento, para la revisión del plan de trabajo propuesto, el funcionamiento de las mesas técnicas y la validación de los documentos de trabajo. En los dos comités, realizados el 1 de febrero y el 23 de marzo, en representación de la Secretaría participaron la Gerencia, la Dirección de Gestión e Integración Regional y una asesora del Despacho.  Igualmente, se adelantó una mesa de trabajo para el ajuste cronograma del plan de trabajo del convenio, el 25 de marzo. 
En cuanto a la Región Administrativa y de Planeación Especial – RAPE Región Central, en desarrollo del Convenio No. 1676 de 2014 y del Convenio de Adhesión No. 001 de 2019, se recibió y estudió el informe general de gestión 2020 de la RAPE, como insumo para la elaboración del informe semestral de seguimiento de la gestión de actividades y la ejecución presupuestal de la RAPE, a cargo de la Supervisión. Igualmente, se iniciaron las acciones pertinentes para adelantar la transferencia de recursos de la vigencia 2021. 
La Supervisión recibió y estudio el Plan Regional de Ejecución 2021-2024, al cual se le realizaron comentarios y observaciones. En este mismo sentido, como parte del acompañamiento a las sesiones de la junta directiva, mesas de seguimiento, o mesas de trabajo conjunto, esta entidad participó en la sesión de trabajo con la Rape para revisión y ajuste de su Plan Regional de Ejecución 2021, el 10 de marzo, en la que también  participaron  la Secretaría de Planeación de Cundinamarca, Secretaría de Agricultura de Cundinamarca, Secretaría de Movilidad de Cundinamarca y la  RAPE, y en la reunión de presentación, por parte de la RAPE, del ejercicio de identificación cartográfica de sitios de importancia cultural en los sistemas de páramos - gobernanza ambiental, el  24 de marzo.
De otro lado, en las acciones de participación en las sesiones de trabajo y deliberaciones para el establecimiento de acuerdos de POT, esta Secretaría participó en la Mesa de seguimiento a la sentencia del río Bogotá para consolidar las acciones de articulación de los POT de los municipios de cuenca del río Bogotá, realizada el  4 de marzo, y en la reunión con el comité de verificación de la sentencia del río Bogotá del: 15 de marzo.
*En el marco del convenio que creo la Región Administrativa de Planificación Especial - RAP-E Región Central, el 9 de abril se reportó el informe de supervisión definitivo como uno de los documentos soporte para la transferencia de recursos de la vigencia 2021. Dentro del informe, además de la verificación de las actividades el Plan Estratégico Regional, se analizó el presupuesto 2021 y el Plan Operativo Anuel de Inversiones 2021. 
En desarrollo del Convenio de asociación para el fortalecimiento del Comité de Integración Territorial (CIT), el día 22 de abril se llevó a cabo una sesión de trabajo con los equipos de la Cámara de Comercio de Bogotá y de la Secretaría Distrital de Planeación con el fin de definir las temáticas de los talleres y foros a desarrollar en la presente vigencia.
El  23 de abril se llevó a cabo una reunión con la Corporación Autónoma Regional de Cundinamarca (CAR) sobre el diligenciamiento de las fichas de cumplimiento de los proyectos del POMCA. Producto de esa reunión se realizó una nueva reunión con la Secretaría Departamental de Ambiente, el 30 de abril, en la que se revisaron los contenidos de cada ficha y se generó el compromiso de verificar la información frente al proyecto de Pago Por Servicios Ambientales.
</t>
  </si>
  <si>
    <t>SECRETARIA DISTRITAL DE PLANEACIÓN Y CAMARA DE COMERCIO DE BTA</t>
  </si>
  <si>
    <t>a.Actividades con el Comité de Integración Territorial (CIT)•En el marco del CIT se desarrolló un comité de seguimiento en el que se revisaron los compromisos establecidos en enero. A dicho comité asistió la Secretaria de Integración Regional, la Gerente y asesora para el tema en su despacho.La Cámara de Comercio informa que están en el proceso de la contratación del coordinador operativo y actualización de contratos de coordinaciones técnica y de comunicaciones. Igualmente, se informa de los trámites en proceso como el ajuste a las pólizas asociadas al convenio solicitadas por la Secretaría de Integración Regional.•El 15 de marzo se llevó a cabo reunión con los secretarios de planeación de los municipios que hacen parte del CIT para discutir y socializar los avances del proceso de integración regional.b. b.Actividades con la Región Administrativa y de Planificación Especial RAP-E Región Central•Se realizó una reunión la primera semana de marzo con el equipo a cargo de la línea de “Sustentabilidad ecosistémica” que lidera la implementación del proyecto de “Plan de Seguridad Hídrica”. El foco de dicho proyecto responde a la orientación de la Secretaría de Integración Regional hacia impulsar el tema y acompañar su conexión con las demás instituciones de la administración departamental.En la reunión se actualizó el balance del proyecto y conocimos el plan de  acción de implementación de dicho instrumento para el año 2022. Las acciones son principalmente la socialización y validación del contenido del Plan propuesto para cada departamento de la región central a través de mesas técnicas que convocará en próximos meses el equipo técnico de RAPE y el PNUD. Por otro lado, se tiene previsto la implementación de proyectos pilotos con respecto a iniciativas ambientales comunitarias, el caso seleccionado para el departamento de Cundinamarca se ubica en el municipio de Arbeláez y se ocupa de la mejora en la gestión de acueductos veredales.•Respecto a la gestión general de la RAPE se están proponiendo cambios puntuales en el plan de acción de la entidad para el año 2022; fue convocada una reunión con el equipo de planeación de la RAPE, para socializar los  ajustes en el POAI (Plan Operativo Anual de Inversiones).</t>
  </si>
  <si>
    <t>GR5:4-04-02-369</t>
  </si>
  <si>
    <t>369</t>
  </si>
  <si>
    <t>Apoyar 4 provincias del departamento en la adopción de esquemas de asociatividad y definición de infraestructuras y equipamientos.</t>
  </si>
  <si>
    <t>Provincias beneficiadas</t>
  </si>
  <si>
    <t>Se lideró el proceso para la conformación de la provincia Administrativa y de Planificación de Sumapaz, con la participación de diez (10) municipios, para lograr una alianza que permita alcanzar objetivos comunes que mejoren el nivel de vida de las comunidades. Se avanzó en la estructuración del esquema asociativo y de la ruta de trabajo, y se conformó el comité técnico para la elaboración del documento soporte de la PAP Sumapaz, que define su funcionamiento, financiamiento y reglas. Tres (3) municipios ya aprobaron el documento. Paralelamente se avanza en la formulación de los actos administrativos necesarios para la conformación de este esquema de asociatividad.</t>
  </si>
  <si>
    <t xml:space="preserve">se realizaron encuentros virtuales con el director de la PAP de Cartama, Antioquia (3 de febrero), y con el director de la PAP Agua, Bosques y Turismo, Antioquia (19 de febrero), que permitieron conocer de cerca la experiencia de estas regiones en la conformación y creación de las PAP, en aspectos como la reglamentación para su funcionamiento.
El 23 de febrero se realizó una reunión con el alcalde de Fusagasugá y su equipo asesor, dado el carácter de este municipio como cabecera de provincia y su interés en ser parte de la PAP Sumapaz. En este encuentro se brindó información sobre el estado de avance de conformación del esquema asociativo.
   A principios del mes de mayo se realizaron las últimas reuniones con el área jurídica de la Secretaría de Integración Regional de la Gobernación de Cundinamarca para revisar y ejecutar los ajustes necesarios a la Ordenanza de Reglamentación y funcionamiento de las Provincias Administrativas y de Planificación en Cundinamarca, la cual fue presentada el 12 de mayo por la Secretaria de Integración Regional ante la Asamblea Departamental. Como resultado de dicha socialización se retiró el proyecto de la Asamblea debido a dos aspectos, el primero se requiere de un análisis más profundo sobre las competencias que tienen los diputados para la reglamentación y el funcionamiento de las PAP y el segundo si es el momento apropiado para la creación de las PAP teniendo en cuenta que está en proceso la construcción de la ley orgánica de Región Metropolitana, y se requiere aclarar si son complementarias.
Se realizó un análisis de las intervenciones realizadas por los diputados y se preparó una respuesta a las inquietudes presentadas por ellos, con el objetivo de proporcionar una información más amplificada sobre los esquemas asociativos y en específico las Provincias Administrativas y de Planificación en Cundinamarca.
Así mismo, se realizó una reunión con la Oficina Jurídica del departamento para analizar los resultados de la presentación de la ordenanza y se tomó la decisión de solicitar unos conceptos sobre las PAP a Min Interior y a una asesoría jurídica externa que tiene la Secretaría Jurídica del departamento. 
</t>
  </si>
  <si>
    <t>DNP- MININTERIOR-  RAPE-ASOCENTRO-PAP ANTIOQUIA-PAP SANTANDER- ALCALDIAS MPIOS SUMAPAZ Y ALTO MAGDALENA</t>
  </si>
  <si>
    <t>GR5:4-04-02-370</t>
  </si>
  <si>
    <t>370</t>
  </si>
  <si>
    <t>Implementar una estrategia para la creación y puesta en marcha de una estructura de gobernanza subregional.</t>
  </si>
  <si>
    <t>Mediante una reforma constitucional del pasado 22 de julio, se creó la Región Metropolitana Bogotá – Cundinamarca, una figura de asociatividad regional para trabajar conjuntamente por el desarrollo integral del territorio. Resultado del trabajo articulado entre la Gobernación de Cundinamarca, la Alcaldía Mayor de Bogotá y el Congreso de la República, se definió una estrategia de participación ciudadana que comprende seis (6) audiencias públicas provinciales, doce (12) municipales y seis (6) en las localidades de Bogotá, además de otras audiencias sectoriales y poblacionales.Desde el pasado 24 de agosto se han realizado 18 audiencias públicas en las Provincias de Sabana Occidente, Sabana Centro, Soacha, Oriente-Guavio-Medina y Supamaz- la localidad de Sumapaz; Alto Magdalena, Magdalena Centro y Tequendama, y en Bajo Magdalena, Gualivá y Rionegro; en los municipios de Funza, Madrid, Mosquera, Chía, Cajicá, Sopó, Cota, La Calera y  Facatativá, y en las localidades de Suba, Usaquén, Engativá, Fontibón y Kennedy. Con corte a 30 de septiembre, se recibieron más de 1.350 propuestas y 773 intervenciones en desarrollo de las audiencias.</t>
  </si>
  <si>
    <t xml:space="preserve">Dentro de las acciones para la creación y puesta en marcha de una estructura de gobernanza subregional, la Secretaría de Integración Regional lidera y acompaña el proceso para la estructuración de una propuesta de ley orgánica que defina el funcionamiento de la Región Metropolitana Bogotá-Cundinamarca, creada mediante el Acto Legislativo 02 del 22 de julio de 2020. 
Durante el primer trimestre de 2021 se adelantaron 62 reuniones para el desarrollo de los temas relacionados con la estructuración de un nuevo borrador de proyecto de Ley Orgánica de Región Metropolitana, en las que ha participado activamente la secretaria de Despacho, Patricia González Avila, junto con los asesores temáticos para la Ley y varios de los secretarios de la Gobernación de Cundinamarca. Se ha realizado una construcción colectiva del proyecto de borrador entre la Alcaldía Mayor, representada por la Consejera para el tema de Región, así como por la Dirección de Integración Regional, Nacional e Internacional de la Secretaría Distrital de Planeación y la Gobernación de Cundinamarca, en cabeza de la Secretaria de Integración Regional. Los avances en el proyecto de Ley fueron presentados por el Gobernador de Cundinamarca y la alcaldesa de Bogotá a los representantes a la Cámara por Bogotá y Cundinamarca en reunión realizada el 3 de marzo, igualmente el Gobernador presidió la reunión que se realizó el 29 de marzo entre los representantes por Cundinamarca y los diputados de la Asamblea. Así mismo, la bancada de representantes por Bogotá tuvo una sesión de trabajo con los concejales de Bogotá el 12 de marzo, sesión realizada en el Congreso de la República y en la que participó con una intervención la Secretaria de Integración Regional.
Así mismo, en el marco de los contratos realizados por la RAPE con las Universidades de Los Andes y Nacional se ha contado con insumos técnicos en los aspectos relacionados con gobernanza, toma de decisiones y financiación, que han permitido conocer y comparar experiencias internacionales y acoger recomendaciones en la elaboración del articulado.
En lo relacionado con comunicaciones de la Región Metropolitana, con el apoyo de Asocapitales se elaboró una cartilla de Región Metropolitana que tanto en versión impresa como digital está siendo distribuida entre los actores relevantes. Además, en conjunto con la Alcaldía Mayor de Bogotá y la Gobernación de Cundinamarca se ha desarrollado una estrategia conjunta en redes sociales sobre los alcances de la Región Metropolitana.
*El 8 de abril,  la Secretaria de Integración Regional lideró una jornada de revisión de la propuesta de la estrategia de participación en el marco de la formulación de la ley orgánica de la Región Metropolitana Bogotá – Cundinamarca. Dicha propuesta fue ajustada a partir de las observaciones de esa reunión y de los cometarios al documento. 
El 13 y el 30 de abril se fortaleció la propuesta, en la cual se definene espacios de participación para la socialización del proyecto de ley y del trámite legislativo.
</t>
  </si>
  <si>
    <t>ALCALDIA MAYOR DE BTA-RAPE-ASOCENTRO-ALCALDIA DE CHIA</t>
  </si>
  <si>
    <t>GR5:4-04-02-371</t>
  </si>
  <si>
    <t>371</t>
  </si>
  <si>
    <t>Ejecutar una estrategia de identidad apropiación y conocimiento de la región Cundinamarca - Bogotá.</t>
  </si>
  <si>
    <t>Como parte de las acciones concertadas con la Alcaldía Mayor de Bogotá, se adelantaron acciones para el desarrollo de una estrategia que permita fomentar la identidad y la apropiación de la región a partir del reconocimiento de un territorio que constituye una unidad homogénea, determinada por circunstancias naturales, geográficas, históricas, culturales, sociales, ambientales, económicas y políticas. En el marco de esta estrategia se pretenden desarrollar, entre otras, acciones que resalten el valor del patrimonio natural, patrimonial y cultural de la región, que permitan que la ciudadanía consolide y apropie los rasgos esenciales de su identidad y refuerce su sentido de pertenencia a la región.</t>
  </si>
  <si>
    <t xml:space="preserve">Como parte de las acciones adelantadas para diseñar y desarrollar una estrategia de identidad y a apropiación de la región, durante el primer trimestre de la vigencia se establecieron los lineamientos para recopilar estudios y documentos de investigación, planeación o lineamientos técnicos sobre el marco conceptual y componentes de identidad y apropiación regional. 
Este levantamiento de información permitirá contar con estado del arte sobre las publicaciones, investigaciones y demás documentos sobre identidad de la Región Bogotá -Cundinamarca.
Se elaboró un plan de trabajo y se avanzó en la construcción de un estado del arte en torno al tema de la identidad. Esta labor  implica la búsqueda, lectura, análisis y síntesis de bibliografía en torno a la identidad, para reconocer datos relevantes, enfoques teóricos, argumentos, tópicos generales, temas y subtemas, con el fin de construir un marco teórico conceptual y el establecimiento de potencialidades y problemáticas, así como de las estrategias de integración regional.  
</t>
  </si>
  <si>
    <t>TERRITORIO CON SENTIDO</t>
  </si>
  <si>
    <t>GR5:4-04-00-600</t>
  </si>
  <si>
    <t>Contribuir en la implementación de instrumentos de planeación del territorio en los 116 municipios.</t>
  </si>
  <si>
    <t>GR5:4-04-03-373</t>
  </si>
  <si>
    <t>373</t>
  </si>
  <si>
    <t>Actualizar el 100% de la cartografía básica y temática de los municipios priorizados, requerida para los procesos de planificación y ordenamiento.</t>
  </si>
  <si>
    <t xml:space="preserve">Actualización de cartografia Basica y tematica </t>
  </si>
  <si>
    <t>Cartografía básica (GDB) publicadas en geoportal mapas.cundinamarca.gov.co</t>
  </si>
  <si>
    <t>Publicación de 3000 conjuntos de datos aiertos relacionados con la cartrografía básica 1:2.000 y 1:25.000 de los municipios de cudinamarca en el potal mapas.cundinamarca.gov.co</t>
  </si>
  <si>
    <t>Retrasos en la contratación de a cartografía bàsica urbana a escala 1:1.000 de los municipios priorizados por ajuste al plan de desarrollo departamental</t>
  </si>
  <si>
    <t>GDB en el geoportal de mapas y estadísticas de cundinamarca mapas.cundinamarca.gov.co</t>
  </si>
  <si>
    <t>Publicación de la cartografía básica a escala de detalle 1:1.000 de cascos urbanos de 33 municipios para su publicación en el geoportal de mapas mapas.cundinamarca.gov.co. También se actualizó el geoportal  de mapas mapas.cundinamarca.gov.co, se actualizaron el modulo de información estadística y se creó un catálogo de ortofotos a escala 1:10.000 para consulta y descarga del 86% del territorio, así como un catálogo de ortofotos de cascos urbanos de 33 municipios y también un visor en 3D del departamento.</t>
  </si>
  <si>
    <t>Retrasos en el procesamiento de los productos cartográficos y en la generación de aplicaciones de visualización en el geoportal de mapas y estadísticas por su complejidad</t>
  </si>
  <si>
    <t>MÁS GOBERNANZA</t>
  </si>
  <si>
    <t>CUNDINAMARCA SEGURA Y JUSTA</t>
  </si>
  <si>
    <t>GR5:4-04-03-374</t>
  </si>
  <si>
    <t>374</t>
  </si>
  <si>
    <t>Asesorar, capacitar, acompañar y asistir a los 116 municipios del departamento en los procesos de de ordenamiento territorial y los instrumentos de planificación, gestión y financiación.</t>
  </si>
  <si>
    <t>Municipios con Asistencia Técnica en OT e instrumentos de planificación, gestión y financiación</t>
  </si>
  <si>
    <t>Priorización de 5 municipios para acompañamiento técnico en revisión y ajuste de su plan de ordenamiento territorial: Pasca, Fúquene, Cabrera, La Peña y Bituima.
Asistencia técnica en temas de ordenamiento territorial para 83 municipios del departamento.e 70 personas de igual numero de municipios.</t>
  </si>
  <si>
    <t>Consolidación de la información de 15 municipios asistidos en el proceso de ajuste de POT, así: visitados(7): Arbeláez, Pasca, Bituima, Nocaima, Fúquene, Nemocón y La Peña, Virtualmente (7): Cabrera, Villeta, Facatativá, Gachetá, Pandi, Susa, Villagómez, Villeta y Presencial (1): Simijaca. Asistencia virtual estrategia planeando desde la provincia de manera mensual desde el mes de mayo y hasta el 30 de noviembre con participación aproximada de 90 municipios. Igualmente se ha realizado asistencia técnica presencial a los Concejos Municipales de los municipios de San Antonio del Tequendama, Villeta, Agua de Dios, Soachacomo San Antonio del Tequendama, Villeta, Agua de Dios, Soacha</t>
  </si>
  <si>
    <t xml:space="preserve">Hasta marzo de 2021 se pudo volver a territorio teniendo en cuenta las condiciones de salubridad. </t>
  </si>
  <si>
    <t>Fortalecimiento de las capacitades técnicas a funcionarios de 116 administraciones municipales a través de la transferencia del conocimiento en las áreas de seguimiento y ajuste a los planes de ordenamiento territorial y de desarrollo municipal.</t>
  </si>
  <si>
    <t>A través de la estrategia de asistencia técnica "Planeación desde de la provincia" [Expediente municipal y cargue KPT, Los dilemas del Ordenamiento Territorial, Patrimonio y Desarrollo en los municipios de Cundinamarca, Estratificacion Socieconomina, Unidad del Desarrollo Rural], la realización del 1° encuentro de secretarios de planeacion de Cundinamarca, el acompañamiento al ajuste POT y seguimiento al PDM; se logro atender a 116 municipios de los cuales 26 fueron entidades no atendidas en 2021.</t>
  </si>
  <si>
    <t>GESTIÓN PÚBLICA INTELIGENTE</t>
  </si>
  <si>
    <t>GESTIÓN DE EXCELENCIA</t>
  </si>
  <si>
    <t>GR5:5-01-00-601</t>
  </si>
  <si>
    <t>Aumentar el índice de desempeño institucional.</t>
  </si>
  <si>
    <t>GR5:5-01-01-376</t>
  </si>
  <si>
    <t>376</t>
  </si>
  <si>
    <t>Mantener certificados los 4 procesos correspondientes a la Secretaría de Educación, de acuerdo con las especificaciones técnicas del Ministerio de Educación Nacional.</t>
  </si>
  <si>
    <t>Procesos certificados</t>
  </si>
  <si>
    <t>Del 3 al 6 de noviembre de 2020, se llevó a cabo la auditoría de seguimiento de los 4 subprocesos certificados de la Secretaría de Educación por parte de ICONTEC, ente certificador contratado para tal fin. Se logró el objetivo y se mantienen los cuatro (4) subprocesos certificados: Subproceso Gestión de la Calidad del servicio educativo en Educación Preescolar, Básica y Media, Gestión de cobertura del servicio educativo, Gestión del Talento Humano de las IED y Atención al Ciudadano. EL auditor dejo una no conformidad menor por la  calidad de las respuestas de PQRS, sin descuidar la oportunidad, teniendo en cuenta que la tendencia es a la baja  manteniendo el incumplimiento.</t>
  </si>
  <si>
    <t>Con la realización de  las auditorías internas y de la Gobernación que se realizaron en el segundo semestre de 2021por parte de ICONTEC se logró la renovación de la certificación de los cuatro (4) subprocesos de la Secretaria de educacion de Cundinamarca.</t>
  </si>
  <si>
    <t>En ejecución el Contrato No.81 de 2022, para apoyar las actividades del SIGC, de acuerdo con las normas y certificaciones de los subprocesos de la SEC, los referentes técnicos del MEN y MIPG.</t>
  </si>
  <si>
    <t>GR5:5-01-01-377</t>
  </si>
  <si>
    <t>377</t>
  </si>
  <si>
    <t>Certificar el sistema de gestión de seguridad de la información ISO 27001:2013.</t>
  </si>
  <si>
    <t>Sistema certificado</t>
  </si>
  <si>
    <t>Se asigno recurso en especie en una OPS para adelantar actividades tendientes a documentar el sistema de seguridad de la información.</t>
  </si>
  <si>
    <t>1.       Autodiagnósticos del MPSI para la Gobernación y el proceso de Gestión Financiera.  
2.       Proyecto de Decreto de actualización y articulación del SIGC con el Sistema de Control Interno y el Modelo MIPG.
3.       Documentos para revisión que define el Planear de la norma ISO 27001:2013.
Agosto 2021:
Firma de contrato con especialista en seguridad de la información. Pendiente acta de inicio.
Reuniones con la Secretaría de Tecnologías de la Información y Comunicaciones - TIC, para definir roles y responsabilidades frente al proceso.
Definición de equipo de mejoramiento del proceso Gestión de Seguridad de la Información.
Definición del modelo a implementar en el proceso Gestión de Seguridad de la Información.
Septiembre 2021: Se inició contrato con especialista en seguridad de la información, se realizó conversatorio  a los funcionarios de la Entidad relacionados con el tema de “Los haker hackeando humanos”.  Reuniones con la Secretaría de Hacienda con el fin de contextualizar el proceso a certificar.
Diciembre 2021 Realización de diagnóstico del estado actual en seguridad de la información de la Gobernación con respecto ISO/IEC 27001.
Matriz de contexto estratégico del proceso de seguridad de la información y actualización del contexto de Gestión de los Ingresos, aprobada y comunicada.
Matriz de partes interesadas del proceso de seguridad de la información y actualización de partes interesadas de Gestión de los Ingresos, aprobada y comunicada.
Identificación general de requisitos legales  del SGSI, aprobar y comunicar.
Determinar los límites y la aplicabilidad del sistema de Gestión de la seguridad de la información para establecer su alcance, aprobar y comunicar.
Realizar la caracterización del proceso de seguridad de la información y actualizar la caracterización del proceso de gestión de los ingresos al estándar ISO27001-2013, aprobar y comunicar.
Revisar la política de Seguridad de la información y objetivos de seguridad de la información, aprobar y comunicar.
Identificar las responsabilidades y autoridades para los roles pertinentes a la seguridad de la información se asignen y comuniquen.
Ajustar la metodología los riesgos y oportunidades de seguridad de la información, se apruebe y comunique.</t>
  </si>
  <si>
    <t>·         Definición del equipo de mejoramiento del proceso de Seguridad de la Información.
·         La actualización del SIGC, incorporando el Proceso de Seguridad de la Información como un proceso de apoyo.
Junio 2021:
•	Definición de formatos y procedimientos en temas de Seguridad Digital.
•	Se establecen las evidencias que permiten identificar avances en el anexo ¨A¨ de la norma ISO 27001. Del numeral A.11.1.1 al numeral A.14.2.7
Octubre 2021: Avance en la revisión de la documentación e identificación de los documentos a actualizar.
Se realizó revisión documental de los activos que se tiene por parte de la Gobernación de CundinamarcaSe revisó el cronograma con la documentación entregada por parte del proceso y se realizó su respectiva validación con el porcentaje de avance de cada uno de los puntos.
Reuniones de seguimiento a la meta 377
Nov 2021: Realización de diagnóstico preliminar de seguridad de la información para el proceso de Gestión de los Ingresos, alineado a los requerimientos de norma.
Matriz de contexto estratégico del proceso de seguridad de la información y Gestión de los Ingresos.
Matriz de partes interesadas de seguridad de la información y Gestión de los Ingresos.
Se documento  la caracterización del proceso de seguridad de la información alineado al objetivo de la certificación del proceso de gestión de los ingresos.
Se revisó la política del SIGC,  y políticas aplicables a la seguridad de la información.
Diciembre 2021 Realización de diagnóstico del estado actual en seguridad de la información de la Gobernación con respecto ISO/IEC 27001.
Matriz de contexto estratégico del proceso de seguridad de la información y actualización del contexto de Gestión de los Ingresos, aprobada y comunicada.
Matriz de partes interesadas del proceso de seguridad de la información y actualización de partes interesadas de Gestión de los Ingresos, aprobada y comunicada.
Identificación general de requisitos legales  del SGSI, aprobar y comunicar.
Determinar los límites y la aplicabilidad del sistema de Gestión de la seguridad de la información para establecer su alcance, aprobar y comunicar.
Realizar la caracterización del proceso de seguridad de la información y actualizar la caracterización del proceso de gestión de los ingresos al estándar ISO27001-2013, aprobar y comunicar.
Revisar la política de Seguridad de la información y objetivos de seguridad de la información, aprobar y comunicar.
Identificar las responsabilidades y autoridades para los roles pertinentes a la seguridad de la información se asignen y comuniquen.
Ajustar la metodología los riesgos y oportunidades de seguridad de la información, se apruebe y comunique.</t>
  </si>
  <si>
    <t>1.        Recursos financieros limitados para el desarrollo de las iniciativas de impacto ambiental.
2.       Falta de tiempo, por parte de los miembros de los equipos de mejoramiento, para la aplicación de los instrumentos definidos.
3.       Falta de articulación entre las distintas entidades que están involucradas en el Sistema de Seguridad Digital.</t>
  </si>
  <si>
    <t>6 documentos 5 conversatorios</t>
  </si>
  <si>
    <t>*Se revisaron y aprobaron 6 documentos del proceso de Gestión de seguridad de la Información necesarios para cumplir los numerales de la norma del 4 al 10.*Se realizaron cinco (5) conversatorios en temas de seguridad de la información, 413 participantes.</t>
  </si>
  <si>
    <t>Desarticulación con secretaría de TIC</t>
  </si>
  <si>
    <t>GR5:5-01-01-378</t>
  </si>
  <si>
    <t>378</t>
  </si>
  <si>
    <t>Mantener 2 certificaciones del sistema integral de gestión y control, ISO 9001:2015 e ISO 45001:2018.</t>
  </si>
  <si>
    <t>Certificaciones mantenidas</t>
  </si>
  <si>
    <t>Dos certificaciones</t>
  </si>
  <si>
    <t>Se cuenta con una avance al 100% de la meta, culminando la auditoria externa de Icontec en donde nos recomiendan continuar con las certificaciones ISO 9001:2015 e ISO 45001:2018</t>
  </si>
  <si>
    <t>1.       Informes de Auditoría Interna y Externa
2.       Certificaciones ISO 9001:2015 e ISO 45001:2018 actualizadas y vigentes.
3.       Mapa de procesos actualizado en Isolucion.
4.       Herramientas de valoración cuanti-cualitativa del contexto y partes interesadas, aprobadas y cargadas en Isolucion
5.       Documentos con la Política de Riesgos y la Guía de gestión de riesgos para la Gobernación. Socializada y verificada por la Secretaría de Planeación, la Gerencia de Buen Gobierno y la Oficina de Control Interno.
Julio 2021:
1. Firma del contrato e inicio de la auditoría interna al SIGC 24 procesos.
Agosto 2021:
Realización de la auditoría interna combinada al Sistema Integral de Gestión y Control en las normas ISO 9001:2015 e ISO 45001:2018 el 23/07/2021, y elaboración de los planes de acción producto de los hallazgos y observaciones detectadas.
Seguimiento y manteniendo mensual al Sistema Integrado de gestión y Control – SIGC en temas específicos tales como: seguimiento acciones, medición de indicadores, gestión del riesgo, información documentada y ejecución de plan de apropiación.
Septiembre 2021: Se realizó capacitación a los secretarios de despacho de la ISO 9001:2015 y 45001:2018 frente a la auditoría externa, capacitación en matrices de peligro y riesgos de seguridad y salud en el trabajo.  Inspecciones locativas de seguridad orden y limpieza e inspecciones del componente de emergencias en la sede administrativa.
Noviembre 2021: Ente certificador informa que recertifica en ISO 9001:2015 e ISO 45001:2018
Diciembre 2021 ente certificador entrega revovaciòn de certificados ISO 9001 e ISO 45001</t>
  </si>
  <si>
    <t>A partir de los procesos de auditoria interna y externa y de la evaluación de Control Interno se logró a marzo de 2021:
1.       Incorporar herramientas para la valoración del contexto estratégico, Partes Interesadas y definición del objetivo y alcance de los procesos.
2.       Se actualizó la política y la Guía de Gestión de riesgos, de acuerdo con los parámetros establecidos por el DAFP.
3.       Matriz de Identificación de Peligros y Valoración de Riesgos, actualizada y verificada con la normatividad vigente.
Junio 2021: 
•	Se realizó el monitoreo a la gestión de los 85 riesgos institucionales definidos para el 2021. Así mismo, se realizó seguimiento a los 216 controles establecidos para los procesos del SIGC. 
•	Se estructuraron los procesos de contratación de auditoría interna y de auditoría de certificación. Estos se encuentran en etapa de perfeccionamiento y legalización del contrato. 
•	Se realizaron conversatorios digitales de preparación a los equipos de mejoramiento para las Auditoria Interna que se prevé en la segunda semana de julio.
Agosto: Ejecucion de auditoria interna y formulacion de planes de accion.
Octubre 2021: Se realizó auditoria con ICONTEC que logro la renovación de los certificados de ISO 9001:2015 e ISO 45001:2018.
Seguimiento y manteniendo mensual al Sistema Integrado de gestión y Control – SIGC en temas específicos tales como: seguimiento acciones, medición de indicadores, gestión del riesgo, información documentada y ejecución de plan de apropiación.
Nov 2021: 
Se estableció el plan de acción de las no conformidades.
Seguimiento y manteniendo mensual al Sistema Integrado de gestión y Control – SIGC en temas específicos tales como: seguimiento acciones, medición de indicadores, gestión del riesgo, información documentada y ejecución de plan de apropiación.
Diciembre 2021 ente certificador entrega revovaciòn de certificados ISO 9001 e ISO 45001</t>
  </si>
  <si>
    <t>1.       Falta de tiempo, por parte de los miembros de los equipos de mejoramiento, para la aplicación de los instrumentos definidos.
2.       Los miembros de los equipos de mejoramiento carecen de conocimiento específico frente a la implementación de nuevas metodologías para la actualización de los procesos.
3.       Mayores tiempos en los contratos de proveedores, lo que dificulta la aplicación de los estándares de la ISO 45001 y la 14001, en la Sede Central y sus Sedes Externas.</t>
  </si>
  <si>
    <t>1 congreso374 documentos actualizados</t>
  </si>
  <si>
    <t>*Realización de congreso Departamental de Sistemas de gestión, con nueve (9) ponencias y 727 asistentes.*Mapa de procesos, política y objetivos de calidad actualizados.*Consolidado de revisión al desempeño, salidas no conformes, mapas de riesgos actualizados 2022.*Manuales de funciones ajustados.*Actualización de 374 documentos de los 24 procesos del SIGC.</t>
  </si>
  <si>
    <t>GR5:5-01-01-379</t>
  </si>
  <si>
    <t>379</t>
  </si>
  <si>
    <t>Beneficiar a 58 funcionarios del nivel profesional para el acceso y permanencia en estudios universitarios de especialización.</t>
  </si>
  <si>
    <t>Funcionarios beneficiados</t>
  </si>
  <si>
    <t>Pago de 10 matriculas de posgrado a funcionarios del sector central</t>
  </si>
  <si>
    <t xml:space="preserve">Se logro que 10 funcionarios cuyo tipo de vinculacion es profesional univesitario, iniciaran el programa de especialización de su preferencia y alineado con las metas institucionales. </t>
  </si>
  <si>
    <t xml:space="preserve">El recurso fue limitado para vigencia, por tal motivo se modifico el fisico de esta vigencia. </t>
  </si>
  <si>
    <t>Se apoyó económicamente a 12 funcionarios con el pago de la matricula para el primer semestre de la especialización.</t>
  </si>
  <si>
    <t>Ninguna.</t>
  </si>
  <si>
    <t>GR5:5-01-01-380</t>
  </si>
  <si>
    <t>380</t>
  </si>
  <si>
    <t>Implementar la primera fase de la infraestructura de datos espaciales.</t>
  </si>
  <si>
    <t>Fase implementada</t>
  </si>
  <si>
    <t>Servicios de información actualizados.</t>
  </si>
  <si>
    <t>Se actualizó el geoportal de mapas y estadística, con los sitios de datos abiertos, mapas, actualización de cartografía y aplicaciones de soporte a las entidades.</t>
  </si>
  <si>
    <t>Sin dificultades.</t>
  </si>
  <si>
    <t> 19 Aplicaciones web como proyectos geoespaciales de 13 secretarías de la Gobernación de Cundinamarca</t>
  </si>
  <si>
    <t>datos abiertos publicados en mapas.cundinamarca.gov.co</t>
  </si>
  <si>
    <t>publicación de datasets de información estadístca y geográfica departametnal y municipal en mapas.cundinamarca.gov.co</t>
  </si>
  <si>
    <t>19 aplicaciones web publicadas como proyectos geoespaciales, así como el geoportal de mapas y estadísticas mapas.cundinamarca.gov.co</t>
  </si>
  <si>
    <t>publicación de más de 11.000 datos abiertos en el geoportal, más de 19 aplicaciones web y más de 30 mil visitas al mes al portal mapas.cundinamarca.gov.co</t>
  </si>
  <si>
    <t>retrasos en el procesamiento de información geográfica y estadística en el geoportal debido a su complejidad técnica por la complejidad técnica en la configuración</t>
  </si>
  <si>
    <t>GR5:5-01-01-381</t>
  </si>
  <si>
    <t>381</t>
  </si>
  <si>
    <t>Implementar el sistema de gestión de calidad en el laboratorio de salud pública acorde a los requisitos de la Resolución 1619 de 2015 y a la norma ISO IEC 17025:2017.</t>
  </si>
  <si>
    <t>Avance en implementación del Sistema de gestión de calidad en el laboratorio</t>
  </si>
  <si>
    <t>sistema de gestión implementado de acuerdo a los requisitos de la resolución 1619 de 2015 y a la norma ISO IEC 17025:2017</t>
  </si>
  <si>
    <t>El laboratorio de salud publica obtuvo la aprobación para el proyecto fortalecimiento de las capacidades de investigación y desarrollo para atender problemáticas asociadas con agentes biológicos para la salud pública, a través del mejoramiento del laboratorio de salud pública de Cundinamarca por 4.500.000.000 Convocatoria del fondo de CTEI del SGR para el fortalecimiento de laboratorios regionales con potencial de prestar servicios científicos y tecnológicos para atender problemáticas asociadas con agentes biológicos de alto riesgo para la salud humana.</t>
  </si>
  <si>
    <t>Se mantiene la dificultad con la conectividad en el laboratorio. Debido a la emergencia sanitaria por causa del Coronavirus COVID-19, y el aumento en el volumen de muestras recibidas, se brinda apoyo por parte de todo el personal en algunas actividades del área clínica. Sin embargo el laboratorio de salud pública continua dando cumplimiento a la vigilancia de los eventos de interés en salud pública, la vigilancia y control  sanitario</t>
  </si>
  <si>
    <t>Sistema de gestión de calidad en el laboratorio</t>
  </si>
  <si>
    <t>El Laboratorio de Salud Pública, para la vigencia 2021 realizo logros importantes dirigidos a controlar el impacto de la pandemia ocasionada por SARS Cov-2 (COVID 19) y demás eventos de Salud Pública, en donde se aunaron esfuerzos hacia el fortalecimiento de la infraestructura, el talento humano e insumos, obteniendo como resultados: 
1. La inauguración del área de Biología Molecular
2. El aval por parte del Instituto Nacional de Salud para el procesamiento de COVID 19
3.  Coordinación de la red de laboratorios, bancos de sangre y servicios de transfusión sanguínea del Departamento y la realización de exámenes de laboratorio de interés en salud pública en apoyo a la vigilancia de los eventos de importancia en salud pública, vigilancia y control sanitario.
Se realizó el procesamiento de muestras de la unidad de vigilancia de eventos de interés en salud pública (clínico), entomología y unidad de factores de riesgo del ambiente y del consumo (alimentos y aguas micro-fisicoquímico), de los 116 municipios del Departamento, obteniendo como resultado</t>
  </si>
  <si>
    <t>Se ha presentado suspensión del proceso de contratación SCTEI-CD-050-2020, del mejoramiento de infraestructura del Laboratorio de Salud Pública  realizado por  la Secretaria de Ciencia y Tecnología de la Gobernación de Cundinamarca, generando demoras en la entrega de algunas áreas del laboratorio, ocasionando incomodidades entre el personal que trabaja en este.</t>
  </si>
  <si>
    <t>Fondo Nacional De Gestión Del Riesgo. Donación Laboratorio De Salud Publica Covid 19</t>
  </si>
  <si>
    <t>El Laboratorio de Salud Pública, para la vigencia 2022 ha venido realizando esfuerzos para la continuidad, oportunidad y eficiencia en la prestación de los servicios del mismo, en donde el LSPC se ha destacado positivamente por la respuesta ante el control de la pandemia ocasionada por SARS Cov-2 (COVID 19) y demás eventos de Salud Pública, aunando esfuerzos hacia el fortalecimiento de la infraestructura, el talento humano e insumos, obteniendo como resultados: 1. La inauguración del área de Biología Molecular2. El aval por parte del Instituto Nacional de Salud para el procesamiento de COVID 193.  Coordinación de la red de laboratorios, bancos de sangre y servicios de transfusión sanguínea del Departamento y la realización de exámenes de laboratorio de interés en salud pública en apoyo a la vigilancia de los eventos de importancia en salud pública, vigilancia y control sanitario.</t>
  </si>
  <si>
    <t>Se ha presentado situaciones que afectan al funcionamiento del LSPC resultado de  la ejecución  del proceso de contratación SCTEI-CD-050-2020, relacionado con el mejoramiento de infraestructura del Laboratorio de Salud Pública , debido a que se han presentado daños en el fluido electrico, defectos en algunas puertas, entre otros.</t>
  </si>
  <si>
    <t>GR5:5-01-01-382</t>
  </si>
  <si>
    <t>382</t>
  </si>
  <si>
    <t>Implementar en el 100% de las Empresas Sociales del Estado el plan de mejoramiento de la calidad.</t>
  </si>
  <si>
    <t>ESE con plan de mejoramiento suscrito</t>
  </si>
  <si>
    <t>Diagnóstico de los cuatro componentes del Sistema Obligatorio de Garantía de la Calidad en las 14 regiones de salud y en la ESE Hospital Universitario de la Samaritana para la formulación del Plan de mejoramiento de la Calidad 2020-2023.  Se cuenta con 14  planes de mejoramiento formulados para desarrollar durante el cuatrienio articulados con el premio Departa mental de Fortalecimiento de la Autoridad sanitaria en sus 2 categorías (uno) 1.Secretaria de Salud Líder y categoría 2. Región de Salud líderContar con el 100% de planes de mejora de la calidad formulados 2020 - 2023 y con el diagnóstico de las 14 Regiones de Salud en cuanto a los 4 componentes del SOGC de la atención en salud.Articulación de la gestión de calidad con la implementación de las 14 Regiones de salud Reconocimiento otorgado a través del premio Departamental al fortalecimiento de la autoridad sanitaria lo cual ha permitido difundir los logros en calidad de las 14 Regiones de Salud a nivel departamental, Nacional e Internacional</t>
  </si>
  <si>
    <t>Desarticualación al interior de las ESE en temas de calidad y la gestión institucional. Desconocimiento del trabajo con enfoque de Región.</t>
  </si>
  <si>
    <t>Contar con Planes de Mejora de la Calidad articulados con los componentes de la hoja de ruta y los parámetros de evaluación del desempeño del SOGC.
Participación del 100% de Empresas Sociales del Estado en el Premio Departamental al Fortalecimiento de la Autoridad Sanitaria + Gobernanza V.5, en la categoría Región de Salud Líder y de diez Secretarias Municipales de Salud en la categoría Autoridad Sanitaria Líder, fortaleciendo competencias de los entes territoriales Municipales en pro de evitar la inactivación de servicios de salud por perdida de vigencia de la habilitación, en cumplimiento de la R. 3100 de 2019, R. 2215 de 2020 y R. 1317 de 2021</t>
  </si>
  <si>
    <t xml:space="preserve">Escaso talento h​​umano para asumir la totalidad de competencias asignadas. Designación de nuevas actividades relacionadas con la actual situación de emergencia sanitaria lo cual genera recarga de trabajo, nueva función establecida en el Decreto Ordenanza relacionada con el seguimiento a la implementación de las guias de atención la cual sobre pasa lo establecido en el marco legal vigente y la capacidad de respuesta de un grupo de trabajo con 3 personas de planta y 3 de contrato .​ Falta de homogeneidad en experiencia y conocimiento de los integrantes por contrato del grupo. Supervisiones que generan trabajo adicional por seguimiento, evaluación y verificación del cumplimiento del objeto contractual y la presentación de informes. Fallas en la Plataforma del REPS por actualización normativa y parametrización de los cambios normativos. Falta de presupuesto en las ESE para implementar acciones de mejora que permitan el levantamiento de medidas de seguridad y la contratación de talento humano asistencial y referentes de calidad. Modalidad de contratación de referentes de calidad, bajo compromiso de Gerentes frente a temas de calidad conllevando a la perdida de certificación de cumplimiento de condiciones de habilitación y a la imposición de medidas por parte de la Dirección de IVC. </t>
  </si>
  <si>
    <t>Contar con Planes de Mejora de la Calidad 2020-2023 de las 14 Regiones de Salud, y de la ESE Hospital Universitario de La Samaritana, formulados, suscritos por los representantes legales y en proceso de implementación. ligados a la meta 382 del Plan Departamental de Desarrollo "Cundinamarca Región que Progresa" articulados con los componentes de la hoja de ruta para la implementación de las 14 Regiones de Salud, los parámetros de evaluación del desempeño del SOGC y el Premio Departamental al Fortalecimiento de la Autoridad Sanitaria, para el año 2022 en su 6ta versión. Incremento del Nivel de Desempeño del SOGC pasando del 48.25% a 63.25% con cumplimiento del objetivo de mejora trazado para el año 2021 al pasar de un nivel de desempeño bajo a un nivel de desempeño bueno, de acuerdo con los rangos establecidos: Bajo (menor de 50%), Aceptable ( De 51 a 60%), Bueno (De 61 a 82%) y Sobresaliente (mayor a 83%).Seguimiento a implementación de planes de mejora de la calidad a las Regiones de Salud Soacha, el 05 de mayo de 2022, Región de Salud Medina 16 y 17 de mayo, y Región de Salud Bajo Magdalena el 27 de mayo de 2022, Centro Oriente Guavio el 03 de junio, Sabana Centro el 13 de junio, el Suroccidente el 14 de junio y Noroccidente el 14 de junio</t>
  </si>
  <si>
    <t>Dificultades: Escaso talento humano para asumir la totalidad de competencias asignadas. Designación de nuevas actividades relacionadas con la actual situación de emergencia sanitaria lo cual genera recarga de trabajo, nueva función establecida en el Decreto Ordenanza relacionada con el seguimiento a la implementación de las guías de atención la cual sobre pasa lo establecido en el marco legal vigente y la capacidad de respuesta de un grupo de trabajo con 4 personas de planta y 3 de contrato . Falta de homogeneidad en experiencia y conocimiento de los integrantes por contrato del grupo. Supervisiones que generan trabajo adicional por seguimiento, evaluación y verificación del cumplimiento del objeto contractual y la presentación de informes. Fallas en la Plataforma del REPS por actualización normativa y parametrización de los cambios normativos. Falta de presupuesto en las ESE para implementar acciones de mejora que permitan el levantamiento de medidas de seguridad y la contratación de talento humano asistencial y referentes de calidad. Modalidad de contratación de referentes de calidad, bajo compromiso de Gerentes frente a temas de calidad conllevando a la perdida de certificación de cumplimiento de condiciones de habilitación y a la imposición de medidas por parte de la Dirección de IVC.  Situación de ola invernal con afectación de vías y las consecuentes dificultades para el desplazamiento.</t>
  </si>
  <si>
    <t>TRÁMITES SIMPLES, GOBIERNO CERCANO</t>
  </si>
  <si>
    <t>GR5:5-01-00-602</t>
  </si>
  <si>
    <t>Incrementar la satisfacción de los usuarios de la Gobernación de Cundinamarca.</t>
  </si>
  <si>
    <t>GR5:5-01-02-383</t>
  </si>
  <si>
    <t>383</t>
  </si>
  <si>
    <t>Asistir 5.000 solicitudes de procesos de titulación de predios urbanos y rurales en el departamento.</t>
  </si>
  <si>
    <t>1.428 predios en proceso por sesión a título gratuito y 283 declaratoria de titularidad logrando formalizar la propiedad de aquellos predios baldíos y fiscales en eventos como la falsa tradición, ocupación y posesión, estimulando el desarrollo urbano y rural, mejorar la calidad de vida de los ocupantes y poseedores de los predios convirtiendo en patrimonio los predios que ocupan los municipios y los particulares, desarrollando un mercado inmobiliario con seguridad jurídica que funcione en forma abierta, ágil y transparente. Mediante las 300 asistencias técnicas en la formalización de la propiedad de predios baldíos y fiscales, en los 116 municipios del departamento de Cundinamarca, se ha logrado en esta primera etapa de 2020 concientizar y adquirir la cultura por parte de los 538 funcionarios de las administraciones municipales y comunidad cundinamarquesa, de la importancia de la legalización de la titulación de los predios que ocupan. Con lo anterior, se logra en proceso de formalización de predios 1.428 por cesión a título gratuito y 283 por declaratoria. Así mismo, se logró llevar a cabo alianzas estratégicas de apoyo técnico, logístico y humano, con entidades públicas actoras del proceso, como la Superintendencia de Notariado y Registro (SNR), Agencia Nacional de Tierras, Ministerio de Vivienda, Ciudad y Territorio, Instituto Geográfico Agustín Codazzi (IGAC), Secretarías de Educación y Agricultura, y el Instituto Departamental de Acción Comunal (IDACO), todo para el beneficio de la comunidad en su legalización de predios.</t>
  </si>
  <si>
    <t>Que los municipios no cuentan con el recurso humano, técnico, logístico y económico, para el proceso de la formalización de la propiedad de predios baldíos y fiscales.Mayor compromiso político por parte de las administraciones municipales  y Concejos Municipales, para los procesos de cesión a título gratuito y venta, de predios fiscales con uso habitacional y comercial, respectivamente.Los municipios no cuentan con el instrumento de ordenamiento territorial actualizado (EOT, PBOT y POT) de conformidad con el estado real del uso del suelo y ubicación de los mismos, en consecuencia, dificulta el proceso para la expedición de las certificaciones de usos del suelo por parte de las Secretarías de planeación municipal.Los actores del proceso no cuentan con los recursos económicos para los levantamientos topográficos y certificados planos prediales catastrales.Demora en la expedición de las certificaciones de carencia de identidad registral,  calificación de los títulos, aperturas de folios de matrículas inmobiliarias y registro de las resoluciones, por parte de las Oficinas de Registro de Instrumentos Públicos.</t>
  </si>
  <si>
    <t>Asistencias técnicas</t>
  </si>
  <si>
    <t>1.492 asistencias técnicas y jurídicas entre Enero y Diciembre de 2021, para la formalización de la propiedad de predios baldíos y fiscales (área urbana y rural) en los 116 municipios del departamento de Cundinamarca, es decir, el cumpliemito fue del 93,25% en relación con la meta 383 del PDD para la vigencia 2021. Así  mismo, un logro acumulado de 66 predios de uso institucional debidamente saneados y formalizados entre las vigencias de 2020 y 2021, en los municipios  de Chipaque (16), El Colegio (19), Nocaima (05), Simijaca (01), Guasca (02), Cucunubá (08) y Zipaquirá (15).</t>
  </si>
  <si>
    <t>Las dificultades  en la vigencia de 2021 fueron la falta de recurso humano, técnico, logístíco, ecónómico, voluntad política por parte de los municipios, así mismo, la pandemia del COVID 19, y por parte del departamento de Cundinamarca no se asignaron recursos para los levantamientos topográficos, mas sin embargo el cumplimento de la meta  383 del PDD fue del  93,25%. Ahora bien, es importante resaltar que para tener un mayor logro en términos de titulación de predios baldíos y fiscales (área urbana y rural) es necesario disponer de recursos económicos para la insumos técnicos.</t>
  </si>
  <si>
    <t>Asistencias Técnicas</t>
  </si>
  <si>
    <t>A través de las asistencias técnicas, se logró que los municipios asistidos y comunidad, comprendieran la importancia del saneamiento y la formalización de la propiedad de los predios que ocupan y tienen en posesión, así mismo, los beneficios que conlleva. Alianzas estratégicas con la Superintendencia de Notariado y Registro (SNR), Ministerio de Vivienda, Ciudad y Territorio, Agencia Nacional de Tierras (ANT), Instituto Geográfico Agustín Codazzi (IGAC), Unidad Catastral de Cundinamarca, Secretarías del Hábitat y Vivienda, Agricultura, General y Educación.3) - 23 Predios titulados en el Municipio de San Juan de Rioseco. En el mes de marzo de 2022 se formalizaron 89 predios (66 de uso institucional y 23 de uso habitacional), en los municipios de Chipaque (16), El Colegio (19), Guasca (2), Nocaima (05), San Juan de Rioseco (23), Simijaca (01). En el mes de abril de 2022 se titularon 149 predios (66 predios de uso institucional y 83 de uso habitacional), debidamente saneados y formalizados en los municipios de Chipaque (16), El Colegio (19), Guasca (2), Nocaima (5) San Juan de Rioseco (23), Simijaca (01), Zipaquirá (15), Cucunubá (08), Cáqueza 26 y Sesquilé 34).178 títulos (81 por incorporación y 97 por cesión a título gratuito debidamente registrados en las Oficinas de Registro de Instrumentos Públicos  - Trabajo articulado con la Superintendencia de Notariado y Registro (SNR), Agencia Nacional de Tierras (ANT), Ministerio de Vivienda (MV), Instituto Geográfico Agustín Codazzi (IGAC).Agencia Catastral de Cundinamarca (ACC), Secretaría de Vivienda y del Hábitat, etc.)</t>
  </si>
  <si>
    <t>La falta de asignación de recurso humano, técnico, económico y voluntad política por parte de los municipios, para el proceso de saneamiento y formalización de la propiedad de predios baldíos y fiscales en el área urbana y rural.</t>
  </si>
  <si>
    <t>GR5:5-01-02-384</t>
  </si>
  <si>
    <t>384</t>
  </si>
  <si>
    <t>Mantener en los 53 hospitales públicos la estrategia de humanización en la prestación de servicios de salud.</t>
  </si>
  <si>
    <t>Hospitales con estrategia de Humanización mantenida</t>
  </si>
  <si>
    <t>Hospitales con estrategia de Humanización</t>
  </si>
  <si>
    <t>MSe dio continuidad a los Nodos de Humanización con 11 encuentros desde el mes de abril, con asistencias técnicas y capacitaciones  mensuales contamos con la participación de la Lideres SIAU, Lideres SAC de las IPS y alcaldías, articulando acciones y temas  con: Salud Mental, Secretaria de la mujer, Alta consejería para la felicidad y Ministerio de salud y protección social- Realizamos nuestro Nodo de Humanización felicidad y participación ciudadana con el tema Desafíos de la salud en tiempos de pandemia, Metodología de la Defensoría del pueblo, tuvimos la participación de las Referentes de Humanización de 51 Hospitales y 27 Alcaldías, entre otros invitados de la Gobernación de Cundinamarca, para un total de 621 participantes en total.Al mes de Diciembre completamos 54 reuniones con la Mesa de dignificación de servicios de salud, de la Defensoría del Pueblo, creando y validando los cuatro módulos, que están siendo validados con los colaboradores de IPS del departamento de CundinamarcaCurso virtual de Humanización en la atención materna y perinatal tuvimos la participación de 22 hospitales y 79 personas certificadas en el curso, Aplicamos encuesta de satisfacción a 79 participantes del curso para generar nuevos ajustes Realizamos nuestra primera inducción de manera virtual a los colaboradores de la secretaria de salud con énfasis en Atención Centrada en las Personas para un total de 91 personas de cada una de las Direcciones.Se aplicó encuesta de satisfacción de cliente externo a 53 Gerentes, 116 alcaldes, 116 líderes del sistema de atención al ciudadano de las alcaldías, 18 veedores, 110 líderes de Comités de Participación Social en Salud, 37 miembros de asociación de usuarios y 160 usuarios del Laboratorio de Salud Pública. Participamos en la Validación externa de la política pública Nacional de humanización con el Ministerio de Salud realizando aportes al documento técnico y al plan de Acción como ente territorial en (6) reuniones Creación y validación de los cuatro módulos de la metodología de Dignificación de Servicios de Salud con enfoque en derechos humanos con la Defensoría del Pueblo</t>
  </si>
  <si>
    <t>•Las reuniones virtuales con algunos municipios por la disponibilidad de la RED</t>
  </si>
  <si>
    <t>A la fecha hemos logrado  2021
1. Articular actividades de competencias M.E.S con la Secretaria de Función Pública en relación a los resultados de las encuestas de clima organizacional y el trabajo relacionado con los valores, con la participación de 393 colaboradores y representantes de las direcciones y oficinas asesoras de la SSC, entrega de agendas en reconocimiento al fortalecimiento y apropiación del valor de cercanía en la secretaria de salud, participación en la actividad de clima organizacional de función pública para cierre de fin de año.
2. Se realizó la inscripción al curso de inducción y reinducción de todos los colaboradores de la secretaría de salud con la participación de 510 funcionarios y contratistas de la secretaría de salud 
3. Realizamos campañas en relación a nuestro valor de cercanía con el aporte de 96 personas en la definición del valor cercanía.
4. Encuentro de bienestar con el secretario de salud para esta ocasión nos acompañaron 15 personas representando a las direcciones, encontrando entre los asistentes un canal de comunicación positiva y la construcción de oportunidades de mejora.
5. Articulación con secretaria de la mujer y género, alta consejería para la felicidad, en el Nodo de Atención Centrada a las Persona con la participación de 526 personas de las 53 IPS del departamento las 116 alcaldías
6. Se realizó la invitación e inscripción al curso de humanización en la atención materna y perinatal a 30 personas de las ESE
7. Encuestas de satisfacción al cliente interno de la SSC se evidencio la participación de 510 colaboradores, a la fecha se evidencia la participación de 51 hospitales a las encuestas de cliente externo IPS, 162 encuestas a clientes externos de la SSC.
8. Participación en reuniones con el MSPS, en relación a la política de humanización.</t>
  </si>
  <si>
    <t>1. La virtualidad, la falta de participación de todos los actores (Hospitales) para la muestra, compromiso de parte de los representantes de las instituciones.
2. Recursos para las actividades de Clima Organizacional y Valores.
3. En la programación de la actividad presencial de clima organizacional con función pública algunas personas no pudieron asistir, se encontraban en aislamiento por covid.
4. Los datos de consultas de los hospitales para la muestra de las encuestas de satisfacción no se encuentran completos no todas las IPS  reportan en el SIUS</t>
  </si>
  <si>
    <t>1, se consolido el trabajo y se generaron los informes de lo evaluado con las encuestas de satisfacción de la secretaría de salud y las 53 IPS del departamento, participamos de la reunión con función pública para el trabajo articulado de los valores institucionales,  realizamos inducción a 11 nuevos integrantes a la SSC, realizamos plan de trabajo año 2002 con comunicaciones. 2, Se realiza reunión con las referentes de participación de la SSC, para la entrega de los resultados de las 53 ips y su posterior socialización con las líderes SIAU; 3, Se envían los resultados de las encuestas a los Gerentes de los hospitales; realizamos (5) encuentros con función pública para el trabajo de cercanía en la SSC, 4, gestionamos el primer boletín de la SSC, con lanzamiento el 27 de marzo, conformamos el grupo de representantes de cada una de la direcciones para todas las actividades de función pública e inducción, ya llevamos la publicación de (2) boletines 5, realizamos reuniones de avance en la nueva imagen en la plataforma para llevar a cabo nuestra inducción, realizamos seguimiento a los compromisos con las líderes SIAU en relación a las encuestas de satisfacción; 6, llevamos a cabo en el mes de marzo y abril el nodo del año con la participación de 252 personas, representantes de los hospitales, alcaldías, academia y comunidad en general, 7, presentamos los resultados de las encuestas de satisfacción al equipo directivo.  8. para el mes de abril Recibimos 10 planes de mejora y socialización de encuestas de satisfacción de las IPS del departamento.9. Se realiza plan de mejora con el objetivo de fortalecer las competencias M.E.S para cliente interno de la SSC, con seguimiento en isolucion con corte a Noviembre de 2022.</t>
  </si>
  <si>
    <t>Compromiso de los Gerentes con la solicitud de la información para la realización de las encuestasDebido a la contingencia del covid hemos logrado llegar a las personas en competencias MES- Mentales, Emocionales y Sociales, reforzando la importancia de trabajar en una atención centrada en las personas. No contamos con salas virtuales para los encuentros del NodoHemos tenido presencia de la comunidad en las reuniones mensuales, contanto con sus opiniones y sugerencias.</t>
  </si>
  <si>
    <t>GR5:5-01-02-385</t>
  </si>
  <si>
    <t>385</t>
  </si>
  <si>
    <t>Implementar la estrategia "Me muevo por Cundinamarca" para modernizar los procesos de trámites y servicios al ciudadano de la Secretaría de Movilidad.</t>
  </si>
  <si>
    <t>1. Creación de 3 nuevas sedes operativas de servicios en tránsito que permitirá una mayor y mejor atención, así como la reducción en tiempo y costos de desplazamiento de nuestros ciudadanos.2. Planes de choque para mejorar la atención de las PQRS.</t>
  </si>
  <si>
    <t>*Componente Sedes operativas Creación de 3 sedes operativas ubicadas en losmunicipios de Arbeláez, Tocancipa y Puerto Salgar, mediante el decreto 514 del 17 de noviembre de 2020. Para de esta manera aumentar la cobertura de Aumentar la eficacia, eficiencia y efectividad de las instituciones públicas del departamento con el fortalecimiento de capacidades administrativas, financieras, tecnológicas y jurídicas que permitan aumentar los niveles de confianza de la comunidad en el sector público.*Componente Unidad Móvil Puesta en funcionamiento de la unidad móvil de servicios en los municipios más apartados de nuestro Departamento, con el fin de orientar y atender las necesidades de nuestros ciudadanos, en lo que respecta a trámites y servicios, en especial relacionados con comparendos;para una atención a más de 400 personas.atención de nuestra Secretaria en el Departamento y así agilizar y mejorar la atención de nuestros usuarios. Puesta en marcha de Unidad Móvil de Atención y promoción de servicios de movilidad en los municipios de:Municipio          capacitaciones Medina                   25Paratebueno          45Cachipay                70puerto salgar          12Supata                    36Tibirita                    16Cabrera                  24Medina                   18Arbelaez                 72Granada                181Paratebueno           35Total beneficiarios  534  En atención y temáticas de transporte y movilidad    .*COMPONENTE PQRSMejoramiento en tiempos de respuesta a PQRS por parte de la dirección de servicios sedes operativas en tránsito y sus gerencias, mejorando la satisfacción de nuestros usuarios; es por ello que para el año 2020 a la fecha se han evacuado satisfactoriamente más de 1700 PQRS. Asímismo se ha implementado y fortalecido una atención personaliza y telefónica con nuestros usuarios, a fin de satisfacer sus requerimientos de manera más pronta, por supuesto bajo la salvaguarda de todos los protocolos de bioseguridad y el cuidado a la vida.</t>
  </si>
  <si>
    <t>Indiscutiblemente la dificultad durante este año fue la emergencia sanitaria del COVID_19, que afecto considerablemente la prestación de nuestros servicios: Las medidas gubernamentales, tales como la restricción en la prestación de nuestros servicios, los aislamientos obligatorios y preventivos que impidieron el cumplimiento al 100% de nuestras actividades, ya que muchas de ellas dependían de la presencialidad no solo de nuestros funcionarios sino de los ciudadanos que requerían la atención. Así mismo, el reto de trabajar desde la virtualidad, las dificultades propias de estructurar plataformas y sistemas de atención virtual de nuestros trámites y servicios; la falta de información y documentación que reposaba solo en las instalaciones y equipos de cada oficina; los inconvenientes relacionados con la conectividad; la falta de comunicación clara y veraz entre todos los actores de nuestros servicios.</t>
  </si>
  <si>
    <t>Recepcion de documentos PQRS en atencion de solicitudes en el menor tiempo posible y despliegue de la unidad movil a los diferentes municipios alejados de las diferentes sedes operativas</t>
  </si>
  <si>
    <t xml:space="preserve">Meta 385   
Puesta en marcha de Unidad Móvil de Atención y promoción de servicios de movilidad en los municipios de:
Puesta en marcha de Unidad Móvil de Atención y promoción de servicios de movilidad en los municipios de: 
26 de marzo Supatá (11) beneficiarios 
1 de julio Cabrera (7) beneficiarios
 2 de julio Venecia (6) beneficiarios
 3 de julio Pandi (8) beneficiarios
 8 de julio San Bernardo (5) beneficiarios 
9 de julio Tibacuy (4) beneficiarios 
10 de julio Pasca (10) beneficiarios
25 de agosto ubaque (8) beneficiarios
26 de agosto Fomeque (18) beneficiarios 
27 de agosto Fosca (18) beneficiarios
8 de Septiembre Tibirita (15) beneficiarios
9 de Septiembre Manta (10) beneficiarios
10 de Septiembre Suesca (16) beneficiarios 
11 de Septiembre Sesquilé (8) beneficiarios
16 de Septiembre Viani (20) beneficiarios 
17 de Septiembre Bituima (10) beneficiarios
18 de Septiembre Guayabal de siquima (7) beneficiarios
 4 de Octubre villeta (50) beneficiarios
7 de Octubre Cajica (6) beneficiarios
8 de Octubre Nemocon (21) benificiarios 
9 de Octubre tocancipa (0)
14 de Octubre Guaduas (22) beneficiarios
15 de Octubre Carrapi (14) beneficiarios 
22 de Octubre Paratebueno(19) beneficiarios
23 de Octubre Medina(0)
28 de Octubre Viota ( 11) beneficiarios
29 de Octubre Tena (12) beneficiarios
30 de Octubre Anolaima (8) beneficiarios
 Total,
28 Municipios( 344)  beneficiarios En atención y temáticas de transporte y movilidad.
*COMPONENTE PQRS Mejoramiento en tiempos de respuesta a PQRS por parte de la dirección de servicios sedes operativas en tránsito y sus gerencias, mejorando la satisfacción de nuestros usuarios; es por ello que para el año 2021 a la fecha se han evacuado satisfactoriamente más de  2.195 documentos en PQRS se evidencia la gestión de los documentos en gestión con cuya cantidad son 1516 y con 679 documentos en gestión. Así mismo se ha implementado y fortalecido una atención personaliza y telefónica con nuestros usuarios, a fin de satisfacer sus requerimientos de manera más pronta, por supuesto bajo la salvaguarda de todos los protocolos de bioseguridad y el cuidado a la vida.
Avance mes de Septiembre
COMPONENTE
COMPONENTE
La Secretaría de Transporte y Movilidad de Cundinamarca cuenta con 10 Sedes Operativas activas y la Creación de (3) sedes operativas ubicadas en los municipios de Arbeláez, Puerto Salgar en trámite  Tocancipá, Se han recibido (109.548) solicitudes de enero a  septiembre CAJICA 13080 , LA CALERA 17614, CAQUEZA  3719, CHOCONTA 2213, COTA 45959 , LA  MESA 762 , RICAURTE 8004 ,  EL ROSAL  7432 , SIBATE 7637,  VILLETA 3128  entre los diferentes  tramites de Tránsito que  se encarga de adelantar todos los trámites relacionados con Registro Nacional Automotor (Matrículas; traspasos; cambios de color; etc.), Registro Nacional de Conductores (Licencias de conducción)
Avance mes de Diciembre
•	Creación de 3 sedes operativas ubicadas en los municipios de Arbeláez, Tocancipá y puerto salgar, mediante el decreto 514 del 17 de noviembre de 2020. Para de esta manera aumentar la cobertura de atención de nuestra secretaria en el departamento y así agilizar y mejorar la atención de nuestros usuarios. 
La secretaría de transporte y movilidad de Cundinamarca cuenta con 11 sedes operativas activas y la creación de (3) sedes operativas ubicadas en los municipios de Arbeláez, Puerto Salgar en trámite Tocancipá, se han recibido (109.548) solicitudes de enero a septiembre Cajica 13080 , La Calera 17614, Caqueza 3719, Choconta 2213, Cota 45959 , La Mesa 762 , Ricaurte 8004 ,El Rosal 7432 , Sibate 7637, Villeta 3128 entre los diferentes tramites de tránsito que se encarga de adelantar todos los trámites relacionados con registro nacional automotor (matrículas; traspasos; cambios de color; etc.), registro nacional de conductores (licencias de conducción)
          COMPONENTE 2
	Puesta en funcionamiento de la unidad móvil de servicios en los municipios más apartados de nuestro Departamento, con el fin de orientar y atender las necesidades de nuestros ciudadanos, en lo que respecta a trámites y servicios, en especial relacionados con comparendos; para una atención a más de 28 Municipios( 344) beneficiarios En atención y temáticas de transporte y movilidad. 
           COMPONENTE 3
	Mejoramiento en tiempos de respuesta a PQRS por parte de la dirección de servicios sedes operativas en tránsito y sus gerencias, mejorando la satisfacción de nuestros usuarios; es por ello que para el año 2020 a la fecha se han evacuado satisfactoriamente más de 1700 PQRS. Así mismo se ha implementado y fortalecido una atención personaliza y telefónica con nuestros usuarios, a fin de satisfacer sus requerimientos de manera más pronta, por supuesto bajo la salvaguarda de todos los protocolos de bioseguridad y el cuidado a la vida. 
</t>
  </si>
  <si>
    <t>Componente (PQRS)Se ha Mejorado en los tiempos de respuesta a PQRS por parte de la dirección de servicios sedes operativas de la secretaria de transporte y movilidad y sus gerencias, mejorando la satisfacción de nuestros usuarios; es por ello que el mes de enero a junio del año 2022 a la fecha se han recepcionado (6.618) solicitudes (PQRS), evacuado satisfactoriamente más de (6.235) PQRS, con (383) documentos por validar, pasamos de un porcentaje de cumplimiento del (93%) Avance acumulado 2022.Componente Tramites y servicios-La secretaría de transporte y movilidad de Cundinamarca cuenta con 11 sedes operativas activas y la creación de (3) sedes operativas ubicadas en los municipios de Arbeláez, Puerto Salgar en trámite Tocancipá, se han recibido (23.973) solicitudes de Enero a Febrero : Arbeláez (20),Cajicá (3.115),La Calera ( 3.105),Cáqueza (725),Chocontá (484),Cota (10.397),La Mesa (153),Pto Salgar (5),Ricaurte (1.799),El Rosal (1.653),Sibaté(1.853) , Villeta (644) entre los diferentes tramites de tránsito que se encarga de adelantar todos los trámites relacionados con registro nacional automotor (matrículas; traspasos; cambios de color; etc.), registro nacional de conductores (licencias de conducción)-se han registrado 689.921 trámites acumulados al mes de Junio en  servicios de las diferentes sedes operativas en temáticas como cursos ,licencias de conducción, oficina jurídicas, registros iniciales y otros servicios.</t>
  </si>
  <si>
    <t>*La Secretaría de Transporte y Movilidad de Cundinamarca, tiene jurisdicción y competencia en 104 de los 116 Municipios del Departamento de Cundinamarca y en torno al logro de las metas y objetivos del Plan Departamental de Desarrollo y del Plan de Seguridad vial, la Secretaría de Transporte y Movilidad busca beneficiar a la población del Departamento de Cundinamarca, en especial a la población de los 104 municipios del Departamento que no cuentan con organismo de Tránsito reconocido por el Ministerio de Transporte, a través de Nuestras 12 sedes operativas *Teniendo en cuenta que la meta 385 del Plan de Desarrollo Departamental plantea Implementar la estrategia "Me muevo por Cundinamarca" para modernizar los procesos de trámites y servicios al ciudadano de la Secretaría de Movilidad” en el periodo transcurrido entre 2020 y 2022 se han realizado tres tipos de acciones que encaminan el cumplimiento de este, ellas son:1.Ampliación de la cobertura y de servicios de la Dirección de ServiciosEn cuanto a la ampliación de la cobertura por medio del Decreto 514 de 2020 se autorizó a la Secretaría de Transporte y Movilidad la creación de tres sedes operativas en los municipios de Arbeláez, Tocancipá y Puerto Salgar, las cuales permiten la prestación de servicios en el área de influencia con ellas, se promueve a su vez la descongestión de los servicios en las demás sedes operativas, facilita el acceso a la población y disminuye los largos desplazamientos de la ciudadanía para el trámite de solicitudes en todo el departamento.2.Creación de mecanismos de acceso a la información en todo el territorio del departamento a través de la unidad Móvil3.     Mejoramiento de los indicadores de servicio y respuestas de PQRSD a la ciudadanía en condiciones de calidad y oportunidad *PRORROGA MODIFICACION Y ADICION No. 9 AL CONTRATO DE INTERVENTORIA No. STM-073-2018 CELEBRADO ENTRE EL DEPARTAMENTO DE CUNDINAMARCA - SECRETARIA DE TRANSPORTE Y MOVILIDAD Y JAHV MCGREGOR S.A.S,CUYO OBJETO ES INTERVENTORÍA INTEGRAL, FINANCIERA, TÉCNICA Y TECNOLÓGICA, ADMINISTRATIVA Y JURÍDICA CON INVERSION DE $ 686.814.012 MILLONES DE PESOS</t>
  </si>
  <si>
    <t>1103</t>
  </si>
  <si>
    <t>SECRETARIA GENERAL</t>
  </si>
  <si>
    <t>GR5:5-01-02-386</t>
  </si>
  <si>
    <t>386</t>
  </si>
  <si>
    <t>Formular una Política Pública Departamental de Atención al Usuario.</t>
  </si>
  <si>
    <t>política Pública Formulada</t>
  </si>
  <si>
    <t>Decreto Modernización y estructuración del Comité de Atención al Usuario</t>
  </si>
  <si>
    <t xml:space="preserve">Se realizó actualización y adopción del Decreto 539 de 2020 por el cual se estructura y moderniza el comité de atención al usuario, que permite a la administración departamental estrechar la relación Estado - ciudadano con el único propósito efectuar el proceso de atención al usuario de manera oportuna y articulada. Esta actualización además permite a la Secretaria General y Dirección de Atención al Usuario constituir este comité como el espacio de instancia institucional que busca convocar y articular a las entidades del sector central y descentralizado de la administración departamental, con el fin de adelantar y materializar la agenda pública institucional. </t>
  </si>
  <si>
    <t>Dificultad en la asignación de recursos para la vigencia actual</t>
  </si>
  <si>
    <t>Documento Política Pública.</t>
  </si>
  <si>
    <t>Se avanzo en la metodología, marco metodológico, normativo e indicadores, se presentó el documento diagnostico y la publicación en el micrositio, además se logró disponer del micrositio web para la publicación de la PPAU</t>
  </si>
  <si>
    <t>Articulación del equipo de trabajo.</t>
  </si>
  <si>
    <t>GR5:5-01-02-387</t>
  </si>
  <si>
    <t>387</t>
  </si>
  <si>
    <t>Modernizar los 3 canales de atención al usuario.</t>
  </si>
  <si>
    <t>Canales modernizados (Presencial, virtual y telefónico)</t>
  </si>
  <si>
    <t>Modernización y mantenimiento de los canales de atención</t>
  </si>
  <si>
    <t>En la vigencia 2020 se realizó la modernización del canal de atención telefónico, en donde el total de los recursos de inversión fueron destinados y ejecutados en la estrategia contact center, así logrando garantizar la prestación del servicio a más 274.000 usuarios que interactúan a través del canal telefónico.Para el canal virtual se logró habilitar la línea de WhatsApp como otra estrategia de interacción y comunicación virtual con los usuarios de la Gobernación de Cundinamarca.Por último la Secretaría General y la dirección de Atención al Usuario mantuvieron en funcionamiento el canal de atención presencial, adoptando los protocolos de bioseguridad necesarios para la atención presencial en el marco de la emergencia sanitaria causada por el  COVID-19.</t>
  </si>
  <si>
    <t>La principal dificultad para esta meta fue la restricción en la apropiación de los recursos para la modernización y mantenimiento de los canales de atención, pues aún se presentan dificultades como la integración de la plataforma que usa el Contact Center con la tecnología que existe actualmente en la Gobernación. También se requiere modernizar el aplicativo mercurio, las instalaciones físicas de la Gobernación de Cundinamarca en principios de accesibilidad y por ultimo realizar la parametrización y adopción de la ventanilla única virtual con el propósito de dar cumplimiento a los principios de racionalización de trámites.</t>
  </si>
  <si>
    <t xml:space="preserve">Mantenimiento del canal virtual, telefonico y presencial. </t>
  </si>
  <si>
    <t xml:space="preserve">Canal Virtual: Se puso a disposición (2) dos Salas Virtuales como mecanismo del canal de atención virtual a 
disposición de los usuarios, las cuales son atendidas en tiempo real y sincronizado 
por parte de personal disponible en el horario habilitado para el canal presencial a 
través de la plataforma de comunicación denominada Meet Google.
Canal Presencial: Se ha adelantado los ajustes razonables dentro de las instalaciones de complejo arquitectonico Gobernación de Cundinamarca fortaleciendo los criterios de accesibildad para personas en condicion de discapacidad. De igual forma se realizo capacitacion de Accesibilidad, atención oncluyente y lenguajes de señas y  a 40 funcionarios del Departamento de Cundinamarca.
Canal Telefonico:En la línea de atención telefónica a la fecha se han atendo aproximadamente 
17.000 interacciones. El nivel de atención de la línea telefónica es del 99% lo cual 
quiere decir que hay atención oportuna en cada una de las solicitudes que nos 
generan los usuarios a través de este canal telefónico.
Posicionamiento de la imagen institucional en el territorio a través de la modernización de la imagen para el cambio de ciudadano a usuario para garantizar la inclusión de todos las personas que acceden al canal presencial.
La publicidad y difusión de los canales dispuestos por la Gobernación de Cundinamarca para la atención de los usuarios (canal telefónico, virtual y presencial) permitiendo que accedan desde el territorio disminuyendo desplazamientos, costos y tiempo.
La adecuación de la móvil que permite la desconcentración del servicio y acercar la oferta institucional al territorio permitiendo que los usuarios radiquen sus PQRSDF y realicen sus trámites desde sus municipios.
</t>
  </si>
  <si>
    <t>Funcionamiento del contac center de la sede administrativa de la Gobernación de Cundinamarca.</t>
  </si>
  <si>
    <t>Mantener en funcionamiento el canal telefónico y la linea de whatsapp de la Gobernación de Cundinamarca por medio del contac center.Con la actualización y automatización de la Ventanilla Única Virtual se logró darfuncionalidad a 7 tramites permitiendo digitalizar la gestión interna de los mismos,así como priorizar la simplificación de los trámites asociados y la interoperabilidadcon la Secretaria de Hacienda, Secretaria de Educación y Secretaria de Transporte y Movilidad, lo anterior, con el fin de facilitar el acceso a los tramites por parte delos usuarios.Mediante la encuesta de satisfacción realizada a los usuarios, mediante nuestra alculminar la llamada (llamada no transferida), se logra evaluar el servicio, para asíejecutar planes de mejora en caso de evidenciar baja satisfacción. Del total de  llamadas entrantes en el transcurso de la vigencia, 205 personas han respondido laencuesta.Se capacito a los agentes Contact Center en el uso del sistema de gestióndocumental Mercurio con el de que realicen radicación en línea de las PQRSDFque requieran presentar los usuarios del departamento.Se actualizo la agenda de las diferentes entidades de la Gobernación deCundinamarca con el propósito de garantizar la oportunidad y eficaz atención alos usuarios.</t>
  </si>
  <si>
    <t>GR5:5-01-02-388</t>
  </si>
  <si>
    <t>388</t>
  </si>
  <si>
    <t>Realizar 15 ferias de servicios con la oferta institucional de la gobernación.</t>
  </si>
  <si>
    <t>Ferias de servicios realizados</t>
  </si>
  <si>
    <t>Se realizaron ferias virtual orientadas a los siguientes municipios: Suesca,Gachancipá,Beltrán, Gachetá y Lenguazaque.</t>
  </si>
  <si>
    <t xml:space="preserve">Se realizo feria virtual de servicios atraves de la plataforma de la Emisora Dorado Radio, dando cobertura a (5) municipios del departamento de Cundinamarca. </t>
  </si>
  <si>
    <t xml:space="preserve">Dificultad en la asignación de recursos para la vigencia actual, por lo tanto se esta dado aprovechamiento al canal virtual y Emisora Dorado Radio. </t>
  </si>
  <si>
    <t>GR5:5-01-02-389</t>
  </si>
  <si>
    <t>389</t>
  </si>
  <si>
    <t>Implementar 4 aplicaciones para modernizar la prestación del servicio de la Secretaría General.</t>
  </si>
  <si>
    <t>Aplicaciones implementadas</t>
  </si>
  <si>
    <t xml:space="preserve">implementación de una app </t>
  </si>
  <si>
    <t xml:space="preserve"> la Dirección de Bienes e Inventarios obtuvo como
resultado una aplicación de bienes inmuebles, que integró las plataformas SAGA
Y arcGIS, en el que se visualiza la información técnica, jurídica y geográfica de los
bienes inmuebles propiedad del Departamento; permitiendo dos tipos de
consulta, administrativa para los funcionarios de la Dirección de Bienes e
Inventarios que lideran este módulo, y de consulta pública para los stakeholders
asociados al presente proyecto.</t>
  </si>
  <si>
    <t>Aplicación que permite el control logístico para  los inventarios de los activos fijos de las instituciones educativas no certificadas.</t>
  </si>
  <si>
    <t>Presentación de items en los formularios  con la Secretaría de Educación para el desarrollo de la aplicación, además el 70% de Instituciones Educativas Departamentales no certificadas, diligenciaron la planilla diseñada.En el ejercicio de dichos contratos, me permito informar que a la fecha se viene realizando el cargue de la base de datos maestra que fue depurada de los inventarios de las instituciones educativas. Se desarrolló el servicio para realizar cargue y actualización por cada Institución Educativa mediante la arquitectura SIG.</t>
  </si>
  <si>
    <t>MEJORES INSTITUCIONES , MÁS EFICIENCIA</t>
  </si>
  <si>
    <t>GR5:5-01-00-603</t>
  </si>
  <si>
    <t>Aumentar el índice de desempeño institucional de entidades territoriales del departamento.</t>
  </si>
  <si>
    <t>GR5:5-01-03-390</t>
  </si>
  <si>
    <t>390</t>
  </si>
  <si>
    <t>Dotar el 100% de los cuerpos de bomberos en el departamento.</t>
  </si>
  <si>
    <t>Cuerpos de Bomberos Dotados</t>
  </si>
  <si>
    <t xml:space="preserve">Se Realizó La Inscripción De Dignatarios Cbv:  Gachalá, Mosquera, Gacheta, Suesca, Zipaquirá, Guasca, Tenjo, Paratebueno, Viotá, Anolaima, Simijaca, San Juan De Rioseco, Tocancipá. Se Realizó La Aprobación De Estatutos Cbv: Suesca, Zipaquirá, Guasca, Tenjo, Paratebueno, Simijaca, Quebrada negra.
Se realizó la creación de cuerpos de bomberos voluntarios: Viotá, Suesca Personería Definitiva, Paratebueno Personería Definitiva. Se Realizó La Inscripción De Revisor Fiscal Gáchala, Mosquera, Gacheta , Suesca, Guasca, Tenjo, Paratebueno ,Viotá ,Anolaima, Simijaca, san juan de Rioseco.
Se realizó procesos administrativos sancionatorios Cbv: Ricaurte, pulí, Sibaté, cota. Se realizó la inscripción de dignatarios Cbv:  Gachalá, Mosquera, Gacheta, Suesca, Zipaquirá, Guasca, Tenjo, Paratebueno, Viotá, Anolaima, Simijaca, San Juan De Rioseco, Fusagasugá, Guayabetal, Chía, Arbeláez, Chocontá y Sibaté. Se realizó la aprobación de estatutos Cbv: Suesca, Zipaquirá, Guasca, Tenjo, Paratebueno, Simijaca. Se realizó la creación de cuerpos de bomberos voluntarios: Viotá, Suesca Personería Definitiva, Paratebueno Personería Definitiva, Pasca Y Tibirita. Se realizó la inscripción de revisor fiscal Gachalá, Mosquera, Gacheta, Suesca, Guasca, Tenjo, Paratebueno, Viotá, Anolaima, Simijaca, San Juan De Rioseco. Se realizó procesos administrativos sancionatorios Cbv: Ricarte, Pulí, Sibaté, Cota. Se realizó informe de condiciones de operatividad en: Nocaima, sopó
Se realizó informe de inspección y vigilancia al cuerpo de bomberos voluntarios en: san juan de Rioseco, Tocancipá. Se realizó seguimiento al plan de mejoramiento cuerpo de bomberos voluntarios de: Ricaurte Se realizó proceso de verificación de condiciones técnicas, operativas, legales, administrativas y financieras del cuerpo de bomberos voluntarios de: Zipaquirá.
Solicitud predio bomberos:  respuesta al Cbv de utica; procedimientos y listas de chequeo para el suit función pública gobernación de Cundinamarca:  se elaboran listas de chequeo y procedimientos para los trámites administrativos de los Cbv del departamento de Cundinamarca- gestión de calidad.
Apoyo contestación tutela Carlos Julio Rincón: se apoya al doctor Eduardo Ordoñez para contestar tutela adjuntando soportes documentales.
Convocatoria coordinador ejecutivo de bomberos se realiza la convocatoria para recepcionar hojas de vida y se publica.
Certificaciones de cuerpos de bomberos voluntarios: Paratebueno, Guayabetal.
Proceso Administrativos Sancionatorio: 2020-004:  auto 010 de 2021 cierre etapa probatoria, comunicaciones, traslado alegatos de conclusión; 2020-003: auto 009 de 2021 auto decreta cierre de averiguación preliminar 2020-001. se reciben alegados de conclusión, se elaboran comunicaciones, PARA FALLO EN PRIMERA INSTACIA 2020-001
Respuesta derechos de petición veeduría bomberil, respuesta Señor Carlos Julio Rincón Creación De Cuerpos De Bomberos: se resuelve la petición de la alcaldía de Tena.
Capacitación Virtual:  Alcaldía de Zipaquirá tema sobretasa bomberil; Alcaldía de Supatá tema Reactivación CBV de Supatá;
DNBC temas de Competencia de las Secretarias de Gobierno Departamentales  Inscripción De Dignatarios Cbv:  Sibaté
Certificaciones De Cuerpos De Bomberos Voluntarios: Ricaurte.        Respuesta Solicitud Certificación Cbv San Bernardo;  Proceso Administrativo fallo proceso 2020-001 en contra Cbv Ricaurte Respuesta Solicitud Copia De La Personería Jurídica Cbv De Chipaque; Aprobación De Reforma De Estatutos E Inscripción De Dignatarios Cbv La Mesa; Fallo Proceso 2020-004 En Contra Cbv Cota; Respuesta Solicitud De Copias Actas Elección De Dignatarios Cbv Cogua;
Remisión Por Competencia A La Dnbc Quejas De La Alcaldía De Nilo; Se Formulan Cargos Dentro Del Proceso 2020-003 En Contra Cbv Sibate; Certificación Personería Jurídica Cbv De Agua De Dios; Respuesta Cambio De Dignatarios Cbv San Cayetano Se Expidió Circular Departamental Recordando La Inscripción De Los Revisores Fiscales De Los Cbv Por Periodos Anuales.
 Para el periodo hasta el 31 de octubre se realizó respuesta solicitud certificación cbv tenjo; se realizó constancia de ejecutoria resolución 57 del 06 de septiembre de 2021 proceso administrativo sancionatorio 2020-001 en contra cbv ricaurte; constancia ejecutoria resolución 64 del 13 de septiembre de 2021 proceso administrativo sancionatorio 2020-004 en contra cbv cota; respuesta derecho de petición solicitado por la personería municipal de cota - información en estado de operatividad cbv de cota; solicitud de ejecución sobretasa bomberil cbv de sopo; notificación por aviso auto 011 del 20 de septiembre de 2021  auto de formulación de cargos proceso administrativo sancionatorio 2020-003 en contra cbv de Sibaté; respuesta al cbv de Pandí sobre inscripción de revisor fiscal; se proyecta ayuda memoria junta departamental de bomberos de Cundinamarca,  revisión jurídica a las hojas de vida presentadas para el cargo de coordinador ejecutivo de bomberos; respuestas a las hojas de vida presentadas para el cargo de coordinador ejecutivo de bomberos; remisión por competencia petición hecha al cbv de chia.                                                                                                                                                                            </t>
  </si>
  <si>
    <t xml:space="preserve">no se logró la aprobación de la junta Departamental de bomberos, para realizar la inversión de recursos </t>
  </si>
  <si>
    <t>Plan de Inversión Aprobado</t>
  </si>
  <si>
    <t>La Junta Departamental de Bomberos, realizada en el Salón de Protocolo de la Gobernación de Cundinamarca el 03 de febrero de 2022, aprobó el Plan de Inversión para compras y fortalecimiento de Cuerpos de Bomberos de Cundinamarca.</t>
  </si>
  <si>
    <t>GR5:5-01-03-391</t>
  </si>
  <si>
    <t>391</t>
  </si>
  <si>
    <t>Intervenir 50 entes territoriales, corporaciones o casa de gobierno con construcción, adecuación o dotación.</t>
  </si>
  <si>
    <t>Casas o concejos Adecuados</t>
  </si>
  <si>
    <t>Casa de gobierno construida</t>
  </si>
  <si>
    <t>Se realiza adición para continuar con la construcción de la casa de Gobierno del municipio de Nimaima, la cual inició desde el periodo de gobierno anterior.</t>
  </si>
  <si>
    <t>Se ha realizado la revisión de los proyectos presentados a través de la plataforma bizagi para la confinanciación de casas de gobierno de los municipios de San bernardo, el Peñón, Silvania, Guachetá, Jerusalen, Girardot, Caparrapí, Tabio, Gama. Se realizó la dotación para los municipios de San Juan de Rioseco $30.035.800, La Palma $ 42.000.000, Quebradanegra $ 42.000.000, Tena $ 43.000.000, tabio $ 42.000.000, venecia $45.000.000, Ricaurte $ 42.000.000, Granada $ 45.000.000, Pasca $ 44.000.000, Bojaca $ 42.000.000, Simijaca $ 60.000.000. Y Adecuación para las corporaciones municipales y/o casas de gobierno Viani $ 199.998.906, Tibirita $116.195.575, Anolaima $ 43.000.000, Utica $ 26.000.000, gutierrez $ 50.000.000, Pandi $ 50.000.000.</t>
  </si>
  <si>
    <t xml:space="preserve"> Dotación de Casas de Gobierno con equipamiento en aras de fortalecer la democracia participativa.</t>
  </si>
  <si>
    <t>Se dotaron siete Casas de Gobierno en convenio con los municipios.</t>
  </si>
  <si>
    <t>GR5:5-01-03-392</t>
  </si>
  <si>
    <t>392</t>
  </si>
  <si>
    <t>Implementar un plan de fortalecimiento integral de las capacidades de gestión de la administración departamental y sus municipios.</t>
  </si>
  <si>
    <t>Plan de Fortalecimiento integral implementado</t>
  </si>
  <si>
    <t>La implementación de un plan de fortalecimiento integral de las capacidades de gestión de la administración departamental y sus municipios, se ha avanzado en el desarrollado del plan de asistencia técnica municipal y departamental el cual contempla temas como: •Ordenamiento Territorial (ajuste planes, Plusvalía, Comisiones de ordenamiento)•Planes de desarrollo municipal (Formulación, Plan indicativo, plan de acción, rendición de cuentas, empalme y seguimiento)•Banco de proyectos (estructuración de proyectos de inversión)•Finanzas municipales (presupuesto, capacidad de endeudamiento)•Políticas Públicas (Formulación, seguimiento y evaluación)•Inversión por regalías (Estructuración de proyectos de inversión, seguimiento y evaluación). Seguimiento y evaluación plan departamental de desarrollo- Optimización creación de procesos administrativos en la secretaria de planeación.</t>
  </si>
  <si>
    <t> El Plan de Fortalecimiento integral de capacidades de gestión de la administración departamental y sus municpios FIGAD y desde las actividades se presta asistencia técnica al nivel cerntral, descentralizado y los municipios priorizados del departamento.</t>
  </si>
  <si>
    <t> Se aprobó un Plan de Fortalecimiento integral de capacidades de gestión de la administración departamental y sus municpios FIGAD. Atención a las necesidades de asistencia tecnica a los 116 municipios y entidades del departamento con el fin de fortalecer sus procesos de planeación del territorio y gestión publica. En cuanto al proceso misional de Asistencia técnica se prestaron 1.113 asistencias técnicas derivadas de 64 temas establecidos en el plan de asistencia técnica, viendose beneficiados 4.133 personas. En la prestación de las asistencia técnicasde la secretaría de Planeación se tiene un nivel de satisfacción del 99%.</t>
  </si>
  <si>
    <t> Debilidades en la articulación entre dependencias para la formulación de un plan de fortalecimiento que unifique criterios entorno a los propositos fundamentales de los acompañamientos, capacitaciones y asesorias y que impacten la meta de bienestar.</t>
  </si>
  <si>
    <t>Asistencia técnica en 16 temas de los 50 establecidas en el plan de asistencia tecnica, prestandole asistencia a 996 personas</t>
  </si>
  <si>
    <t>Para el año 2022 con fecha 31 de mayo  se han realizado 1462 asistencias en 36 temas establecidos en el PAT, beneficiando a los 116 municipios y a todas las entidades del Departamento.</t>
  </si>
  <si>
    <t>GR5:5-01-03-393</t>
  </si>
  <si>
    <t>POLÍTICA PÚBLICA DE PARTICIPACIÓN CIUDADANA._x000D_
POLÍTICA PÚBLICA DE FELICIDAD Y BIENESTAR SUBJETIVO_x000D_
POLÍTICA PÚBLICA SEGURIDAD ALIMENTARIA Y NUTRICIONAL.</t>
  </si>
  <si>
    <t>393</t>
  </si>
  <si>
    <t>Mantener el 90% de las acciones de Inspección, Vigilancia y Control en los objetos sanitarios de los municipios categorías 4,5 y 6.</t>
  </si>
  <si>
    <t>Acciones de Inspección, Vigilancia y Control en los objetos sanitarios de los municipios categorías 4,5 y 6.</t>
  </si>
  <si>
    <t>Se realizan acciones de vigilancia y control sanitario en los 103 municipios del departamento categoría 4,5 y 6 de responsabilidad departamental a los sujetos y objetos susceptibles de inspección, contribuyendo a mejorar la calidad de vida de los cundinamarqueses y a la no presentación de enfermedades transmitidas por alimentos, intoxicaciones por sustancias químicas potencialmente tóxicas, enfermedad diarreica aguda por la mala calidad del agua.</t>
  </si>
  <si>
    <t>Por la pandemia por COVID -19 el cierre y la demora en la reapertura de algunos sujetos y objeto susceptibles de inspección vigilancia y control sanitario</t>
  </si>
  <si>
    <t>Se cumplió con la programación de la ejecución de las acciones de Inspección, vigilancia y control sanitario en los 102 municipios del departamento categoría 4,5 y 6 de responsabilidad departamental a los sujetos y objetos susceptibles de inspección, contribuyendo a mejorar la calidad de vida de los cundinamarqueses y a la no presentación de enfermedades transmitidas por alimentos, intoxicaciones por sustancias químicas potencialmente tóxicas, enfermedad diarreica aguda por la mala calidad del agua contribuyendo a la baja presentación  de brotes en el Departamento que para el año 2021 fueron de 11, se beneficiaron 1.208.129 personas de los 102 municipios categoría 4,5 y 6 del Departamento.</t>
  </si>
  <si>
    <t>Se presentó dificulta en la movilidad ocasionada por los paros realizados durante el año.</t>
  </si>
  <si>
    <t>Se mantienen de manera constante y permanente el 90% de acciones de IVC en el territorio del Departamento de Cundinamarca con procesos  de asistencia técnica en normativa sanitaria así como las acciones Inspección, Vigilancia y Control sanitario con enfoque de riesgo para  sujetos y objetos sanitarios de la línea de seguridad química en los municipios categorías 4,5 y 6.</t>
  </si>
  <si>
    <t>La Subdirección de Vigilancia en Salud Pública no reporta dificultades</t>
  </si>
  <si>
    <t>GR5:5-01-03-394</t>
  </si>
  <si>
    <t>394</t>
  </si>
  <si>
    <t>Apalancar financieramente el 100% de las ESE de la red pública departamental y la EAPB CONVIDA.</t>
  </si>
  <si>
    <t>ESE apalancadas - EAPB apalancada</t>
  </si>
  <si>
    <t>Apoyo financiero para el fortalecimiento de la prestación del Servicio de Salud en el Nivel Territorial a 53 Empresas sociales del Estado y la EPS CONVIDA, por un valor  $ 81.436 millones de pesos.   Con el apalancamiento financiero brindado a las (53) Empresas Sociales del Estado y a CONVIDA EPS, se ha logrado subsanar parte del déficit presupuestal y se ha apoyado la emergencia sanitaria presentada por la pandemia del COVID  19 en estas entidades, garantizando el funcionamiento y la oportuna prestación en servicios de salud a los cundinamarqueses. Se realizo el giro de 14.280 millones para la adquisición de insumos críticos para la atención de pacientes y transporte de personal asistencial como respuesta a la Emergencia ocasionada por la pandemia COVID 19.</t>
  </si>
  <si>
    <t>El comportamiento irregular del recaudo de las rentas cedidas de salud y la incertidumbre en cuento a ventas de servicios y reconocimiento en las ESE del departamento dificultó la planificación del apalancamiento financiero para el apoyo de la operación de la red pública</t>
  </si>
  <si>
    <t>Se logro el apoyo financiero brindado a las cincuenta y tres (53) Empresas Sociales del Estado y a la EPS CONVIDA se ha logrado subsanar en parte el déficit presupuestal y se ha apoyado la emergencia sanitaria presentada por la pandemia del covid 19 de estas entidades, garantizado su funcionamiento y la prestación en servicios de salud a los cundinamarqueses con calidad, oportunidad, eficiencia y eficacia, dando cumplimiento a las metas establecidas en el plan de desarrollo.</t>
  </si>
  <si>
    <t>bajo recaudo en los fondos con que se realiza el apalancamiento financiero a la ESE que conforman la red publica del departamento .</t>
  </si>
  <si>
    <t>Se logro el apoyo financiero a la EPS CONVIDA mediante transferencias de ley  se ha logrado subsanar en parte el déficit presupuestal y se ha apoyado la emergencia sanitaria presentada por la pandemia del covid 19 Y se realizo adicion al convenio No.701 de 2021, del E.S.E Centro de salud san Jose de Nimaima.YSe logro el apoyo financiero medianteTransferencia de recursos al Hospital Universitario de La Samaritana E.S.E.- Hospital Regional de Zipaquirá para el pago de los Gastos comprometidos y obligaciones de la vigencia año 2022, en cumplimiento delConvenio Interadministrativo de cooperación SS-CDC-436-2019.</t>
  </si>
  <si>
    <t>Bajo recaudo en los fondos con que se realiza el apalancamiento financiero a la ESE que conforman la red publica del departamento y nos encontramos en ley de garantias</t>
  </si>
  <si>
    <t>GR5:5-01-03-395</t>
  </si>
  <si>
    <t>395</t>
  </si>
  <si>
    <t>Mantener al 100% el apoyo a la gestión administrativa y financiera en la red pública departamental de salud.</t>
  </si>
  <si>
    <t>ESE con apoyo administrativo y financiero</t>
  </si>
  <si>
    <t>Mediante las trasferencias de ley realizadas a los tribunales de ética médica, odontológica y enfermería aportamos al cumplimiento de los objetivos propuestos así mismo con las transferencias al hospital universitario de la samaritana y Colciencias para realizar mejores labores en el departamento ayudados de un apoyo a la gestión administrativa y financiera de la secretaria de salud</t>
  </si>
  <si>
    <t>debido al bajo recaudo no se han podido realizar  a tiempo las transferencias a colciencias y al Hospital universitario</t>
  </si>
  <si>
    <t xml:space="preserve">Mediante las trasferencias de ley realizadas a los tribunales de ética médica, odontológica, enfermería, hospital universitario la samaritana y Colciencias aportamos al cumplimiento de los objetivos propuestos para realizar mejores labores en el departamento ayudados de un apoyo a la gestión administrativa y financiera de la secretaria de salud.
Servicio de asistencia técnica a las entidades en materia de defensa jurídica, gerencia jurídica publica, solución amistosa de conflictos y /o prevención del daño antijurídico.
Se realizaron asistencias técnicas jurídicas, jornadas de formación en consentimiento informado a las 36 Eses del departamento y en la participación de comités de conciliación. Así mismo, Conceptuar y apoyar el análisis de asuntos de carácter jurídico, judicial, y extrajudicial del desarrollo de las funciones de la secretaria de salud.      </t>
  </si>
  <si>
    <t>se encontraba en recodificacion ante secretaria de hacienda , ya se solicito el respectivo precontractual , para realizar resoluciones.</t>
  </si>
  <si>
    <t>Se logra mediante las trasferencias de ley realizadas a los tribunales de ética médica, odontológica, enfermería, hospital universitario la samaritana y Colciencias aportamos al cumplimiento de los objetivos propuestos para realizar mejores labores en el departamento ayudados de un apoyo a la gestión administrativa y financiera de la secretaria de salud</t>
  </si>
  <si>
    <t>ya se solicito el respectivo CDP, para realizar resoluciones.</t>
  </si>
  <si>
    <t>GR5:5-01-03-396</t>
  </si>
  <si>
    <t>396</t>
  </si>
  <si>
    <t>Asistir al 100% de entidades territoriales municipales y hospitales de la red pública en el proceso de planeación estratégica.</t>
  </si>
  <si>
    <t>Entidades asistidas</t>
  </si>
  <si>
    <t>• Se realiza asistencia técnica a las dependencias de la secretaria de salud para la actualización, seguimiento y control de los planes y  proyectos de inversión de la secretaria de Salud de Cundinamarca en los instrumentos definidos por Secretaria de Planeación Departamental.Se realizó asistencia técnica a los 116 municipios sobre los planes territoriales de salud, para su formulación, seguimiento, control y reporte. Se realiza asistencia técnica a los 53 hospitales de la red pública departamental en formulación, seguimiento y evaluación del Plan Indicativo y del POA de los planes hospitalarios. Se realiza asistencia técnica a las dependencias de la secretaria de salud para la actualización, seguimiento y control de los planes y proyectos de inversión de la secretaria de Salud de Cundinamarca en los instrumentos definidos por Secretaria de Planeación Departamental.</t>
  </si>
  <si>
    <t>En las reuniones virtuales con los municipios la conectividad afecta la realización de las asistencias técnicas</t>
  </si>
  <si>
    <t>1. Se LOGRA realizar asistencia técnica a los hospitales de la red pública departamental en el seguimiento al POA 2020, formulación y seguimiento al Plan Indicativo y POA 2021.
2. Se ALCANZA por medio de la asistencia técnica que los 116 Entes territoriales municipales cuenten con la planeación operativa reportada al Ministerio de Salud y Protección Social  en la plataforma web GESTION PDSP.
3. Se CONSIGUE a través de la asistencia técnica a las dependencias de la Secretaria de Salud Departamental socializar los lineamentos para la formulación y seguimiento de los proyectos y presupuestos;  socialización de los formatos para el reporte del SPI y la focalización de la inversión y los lineamentos para el  seguimiento de los planes departamentales (plan indicativo, plan de acción y plan de coherencia) PDD y PTS.</t>
  </si>
  <si>
    <t>Se realizó asistecia técnica a municipios donde se les brindaron lineamientos para la creación de nuevos usuarios, ingreso a la plataforma y cargue del seguimiento de IV trimestre y COAI y PAS 2022.  Adicionalmente, se brinda asistencia diaria a demanda a los 116 municipios en las fallas presentadas en la plataforma en el cargue de los usuarios por pisis para la habilitación de nuevos usuarios y usuarios bloqueados. también se brindó asiatencia en corrección en la plataforma para ajuste de PTS aprobado vs.  pts cargado con el municipio de Soacha.Se realizó asesoría a 35 hospitales de la red pública en la revisión de planes previo a su presentación para aprobación ante la junta directiva.Se realizó capacitación a los 53 hospitales donde se dieron lineamientos para el seguimiento al POA 1er trimestre 2022 y para el ajuste de la plataforma estratégica. Se realiza asesoría y revisión del ajuste a las plataformas estratégicas de: Región salud Centro Oriente Almeidas, Medina, Soacha, Norte, Sabana Centro Occidente, Noroccidente, ESE Hospital de la Vega, Centro Oriente Guavio, ESE San Francisco de Gachetá, ESE de Funza, Bajo Magdalena, Nororiente, Suroccidente, ESE Ismael Silva de Silvania, ESE María Auxiliadora de Mosquera.Se realizo asistencia tecnica a las dependencias de la Sec Salud sobre la formulación, seguimiento y evaluación de los planes Dpto y la formulación, evaluación, control, de proyectos y presupuesto de los planes del Dpto. Y los lineamientos para el cierre del 1er y 2do timrstre 2022</t>
  </si>
  <si>
    <t>En las reuniones virtuales con los municipiosy Ese la conectividad afecta la realización de las asistencias técnicas</t>
  </si>
  <si>
    <t>GR5:5-01-03-397</t>
  </si>
  <si>
    <t>397</t>
  </si>
  <si>
    <t>Cofinanciar en los 116 municipios la UPC del régimen subsidiado.</t>
  </si>
  <si>
    <t>municipios cofinanciados</t>
  </si>
  <si>
    <t>Unidad de Pago por Capitación del Régimen Subsidiado (UPC-S) en los 116 municipios</t>
  </si>
  <si>
    <t>Se logra cofinanciar la unidad de pago por capacitación del Régimen Subsidiado (UPC-S) en los 116 municipios del departamento con el fin de garantizar la afiliación de la población al régimen subsidiado y se efectuó seguimiento para promover acceso a los servicios de salud con oportunidad y calidad en garantizar que sean atendidos en su totalidad los requerimientos de prestación de servicios de tecnologías en salud no incluidos dentro del plan de beneficios solicitados por los usuarios a cargo del departamento.  Y con respecto con el registro contable de la LMA, se debe fortalecer los conceptos. Se propuso la realización de un piloto para avanzar con los secretarios de Hacienda y Contadores de los municipios.</t>
  </si>
  <si>
    <t>Se logra en los 116 municipios del departamento con el fin ha garantizado la participación en la cofinanciación de la Unidad de Pago por Capitación del régimen Subsidiado UPC-S, con la transferencia de los recursos a la Administradora de los Recursos del Sistema General de Seguridad Social en Salud – ADRES, permitiendo la garantía continuada sobre la afiliación al Régimen Subsidiado y el acceso a los diferentes programas de promoción y mantenimiento de la salud.</t>
  </si>
  <si>
    <t xml:space="preserve">Las dificultades se han presentado  para contabilizar los recursos sin situación de fondos lo que ha generado retrasos en la solicitud de los correspondientes registros presupuestales. Esta es una situación que por no depender de la Dirección de Aseguramiento se ha escalado a la Dirección Administrativa y financiera. </t>
  </si>
  <si>
    <t>Se sigue en el cofinanciamiento de la unidad de pago por capacitación del Régimen Subsidiado (UPC-S) en los 116 municipios del departamento,  con el fin de garantizar la afiliación de la población al régimen subsidiado y se efectuó seguimiento para promover acceso a los servicios de salud con oportunidad y calidad en garantizar que sean atendidos en su totalidad los requerimientos de prestación de servicios de tecnologías en salud no incluidos dentro del plan de beneficios solicitados por los usuarios a cargo del departamento.</t>
  </si>
  <si>
    <t>Hasta la última semana reportaron el recaudo de los recursos de cigarrillos, lo que ha generado premuras para poder cumplir con los giros suficientes para tener una buena base de recursos para cofinanciar la UPC-S dentro del mismo mes.</t>
  </si>
  <si>
    <t>GR5:5-01-03-398</t>
  </si>
  <si>
    <t>398</t>
  </si>
  <si>
    <t>Adecuar la infraestructura de 6 bienes inmuebles propiedad del departamento.</t>
  </si>
  <si>
    <t>Bienes Inmuebles adecuados</t>
  </si>
  <si>
    <t xml:space="preserve">bienes muebles adecuados </t>
  </si>
  <si>
    <t>Se realizo la adecuación de tres bienes inmuebles UNIDAD HABITACIONAL PISO 9 TORRE CENTRAL SEDE ADMINISTRATIVA , UNIDAD ADMISNITRATIVA ESPECIAL PARA LA GESTION DEL RIESGO Y  SAN JUAN DE RIO SECO – SEDE ESAP</t>
  </si>
  <si>
    <t>Adecuación del bien inmueble asamblea</t>
  </si>
  <si>
    <t>Inicio de las actividades de desmonte de los difetentes elementos a intervenir. desmonte de luminarias y cableado, así mismo se da continuidad a la actividad de instalación de estructura metálica para muro en madera laminada enprimer nivel, nivelación y pintura de perfilería metálica existente en cubierta y se inicia con la instalación de las láminas BlackTheater, desmonte de revestimiento acústico de muros del 3er nivel, inspecciona el exterior de la cubierta (paneles en vidrio) para realizar una propuesta a la filtración de agua que se presenta en el recinto, inspeccion del estado del escudo del Recinto para restauración, desmonte de parlantes anclados a las columnas, anclaje de estructura metálica para muros en los costados laterales y en el costado sur,  desmonte de enchape de pared y piso, aparatos sanitarios, grifería, puertas de madera, cielo raso y rejillas de los baños del recinto en paralelo a estas actividades se da continuidad al desmonte de paneles de fibra de vidrio en cubierta y pintura en perfilería metálica existente, se realizo parte de la regata para la instalación de la tubería y válvulas “Push”, ademas de la demolición de mesones en concreto, se inicia la intervención de la baranda de las graderías en madera para su restauración, desmonte del revestimiento acústico de las columnas y vigas ubicadas en el costado oriental, se instala tubería PVC de agua potable en baños del recinto,</t>
  </si>
  <si>
    <t>la presentación y aprobación de los documentos del SST ante la secretaría de la función pública.</t>
  </si>
  <si>
    <t>GR5:5-01-03-399</t>
  </si>
  <si>
    <t>399</t>
  </si>
  <si>
    <t>Adquirir 5 bienes inmuebles.</t>
  </si>
  <si>
    <t>Bienes Inmuebles adquiridos</t>
  </si>
  <si>
    <t>CONSERVACIÓN DE NUESTRA MEMORIA</t>
  </si>
  <si>
    <t>GR5:5-01-00-604</t>
  </si>
  <si>
    <t>Aumentar la calificación del índice de desempeño institucional en la política de gestión documental.</t>
  </si>
  <si>
    <t>GR5:5-01-04-400</t>
  </si>
  <si>
    <t>400</t>
  </si>
  <si>
    <t>Implementar en el 100% de las dependencias del sector central el Programa de Gestión Documental.</t>
  </si>
  <si>
    <t>Dependencias del sector central con Programa ejecutado</t>
  </si>
  <si>
    <t>Se realizaron capacitaciones frente a la política archivística y la implementación del programa de Gestión Documental principalmente la aplicación de las tablas de retención documental y la aplicación del formato único de inventario documental.Se custodiaron 1.600 mts cuadrados, que corresponde el 50% a la Secretaría de Salud, 25% Secretaría de Educación y el otro 25% corresponde a las demás dependencias de la Gobernación de Cundinamarca.</t>
  </si>
  <si>
    <t>Para la vigencia 2020 se realizaron 146 asistencias técnicas a la dependencias del sector central, como tema principal de las asistencias fue la aplicación de la política archivística, y el programa de Gestión Documental en todas las entidades del sector central, especialmente la implementación de los instrumentos archivísticos como lo son las tablas de retención documental, tablas de valoración y el Formato Único inventario documental, se logró la convalidación de las tablas de retención documental de la Gobernación de Cundinamarca y se realizo la custodia de archivo de 1.600 mts cuadrados, que corresponde el 50% a la Secretaría de Salud, 25% Secretaría de Educación y el otro 25% corresponde a las demás dependencias de la Gobernación de Cundinamarca.</t>
  </si>
  <si>
    <t>Asistencias técnicas a las dependencias del sector central de la Gobernación de Cundinamarca</t>
  </si>
  <si>
    <t>se logró la implementación del programa en el 100% de las dependencias del sector central de la Gobernación de Cundinamarca. Por medio de contratos Inter administrativos se logró la custodia de 30.419 cajas de archivo garantizando la preservación y conservación de la memoria historia e institucional de la entidad.
De igual manera, pese a la emergencia sanitaria COVID-19 se logró ejecutar al 100% los cronogramas de transferencias documentales.</t>
  </si>
  <si>
    <t>Brindar asistencias técnicas a las dependencias del sector central y custodiar el archivo con el fin de preservar la memoria histórica de la Gobernación de Cundinamarca.</t>
  </si>
  <si>
    <t>SSe ha realizado el proceso de custodia de 42.627 cajas, se levantaron 765 cajas adicionales, incluyendo en estas las de la Secretaría de salud y movilidad y 509 librosSecretaría de salud: Dirección de inspección vigilancia y control, dirección de desarrollo de servicios, centro regulador de urgencias, emergencias y desastres- CRUE, dirección de salud públicasubdirección de vigilancia de la salud pública, subdirección de gestión y promoción de acciones en salud pública, subdirección de laboratorio de salud pública, dirección administrativa y financiera.Secretaría de hacienda: subdirección de ejecuciones fiscales.</t>
  </si>
  <si>
    <t>GR5:5-01-04-401</t>
  </si>
  <si>
    <t>401</t>
  </si>
  <si>
    <t>Digitalizar 750.000 folios de archivo histórico.</t>
  </si>
  <si>
    <t>Folios Digitalizado</t>
  </si>
  <si>
    <t>GR5:5-01-04-402</t>
  </si>
  <si>
    <t>402</t>
  </si>
  <si>
    <t>Prestar asistencia técnica a las entidades descentralizadas y entes Municipales de los 116 municipios del departamento de Cundinamarca.</t>
  </si>
  <si>
    <t>Municipios asistidos en el sistema departamental de archivo</t>
  </si>
  <si>
    <t>Se realizo asistencias técnicas a las entidades descentralizadas del departamento de Cundinamarca sobre la política archivística, como tema principal la aplicación e implementación de las tablas de retención documental.</t>
  </si>
  <si>
    <t>Para el año 2020, se capacitaron a los 116 Municipios del departamento de Cundinamarca, en colaboración con el Archivo General de la Nación, gracias al acuerdo de voluntades firmado el 27 de abril del año 2020, se ha llegado por medio de plataforma virtual a cada uno de los Municipios del departamento con asistencias técnicas sobre la aplicación de uno de los instrumentos archivísticos como tema principal se tuvo en cuenta la política archivística, especialmente cómo realizar las Tablas de Retención Documental. De esta manera se ha cumplido con el 100% para la vigencia del año 2020.</t>
  </si>
  <si>
    <t>Por la emergencia sanitaria no se pudieron realizar capacitaciones más dinámicas y las asistencias técnicas se realizaron por demanda por parte de los Municipios del departamento de Cundinamarca.</t>
  </si>
  <si>
    <t xml:space="preserve">Asistencias técnicas en implementación de la Politica de Gestión Documental </t>
  </si>
  <si>
    <t>Se logró un acuerdo de voluntades entre el Archivo General de la Nación -AGN- y la Secretaria General de la Gobernación, que garantizo asistencias técnicas a las 116 alcaldías en temas como implementación de las tablas de retención documental, programa de gestión documental.</t>
  </si>
  <si>
    <t>Se brindaron asistencias técnicas al sector descentralizado, entes municipales, además de evaluación de instrumentos archivísticos, Tablas de retención documental y tablas de valoración documental.</t>
  </si>
  <si>
    <t>Se logró la asistencia técnica de 10 entidades descentralizadas y municipales con el fin de que puedan dar cumplimiento a la Ley 594 del año 2000, Ley General de archivos, con la correcta elaboración de las tablas de retención documental y tablas de valoración documental. se logró la convalidación de los instrumentos archivísticos “tablas de retención documentalTRD”, correspondientes a: A) ALCALDÍA MUNICIPAL DE CHAGUANÍ B) ALCALDÍA MUNICIPAL DE GRANADA C) CONCEJO MUNICIPAL DE FUNZA D) CONCEJO MUNICIPAL DE SESQUILÉ E) ESE MUNICIPAL JULIO CESAR PEÑALOZA DE SOACHA F) INSTITUTO MUNICIPAL DE VIVIENDA DE INTERÉS SOCIAL – INSVIVIENDA DE CAJICÁ G) BENEFICENCIA DE CUNDINAMARCA Se logró la convalidación de los instrumentos archivísticos “tablas de valoración documentalTvD”, correspondientes a: A) CONCEJO MUNICIPAL DE FUNZAEn el mes de junio de 2022, se logró la asistencia técnica de 23 entidades descentralizadas y municipales con el fin de que  puedan dar cumplimiento a la Ley 594 del año  2000, Ley General de archivos, con la correcta elaboración de las tablas de retención documental y tablas de valoración documental.</t>
  </si>
  <si>
    <t>CUNDINAMARCA EJEMPLARIZANTE</t>
  </si>
  <si>
    <t>GR5:5-01-00-605</t>
  </si>
  <si>
    <t>Aumentar el Índice de transparencia y acceso a la información - ITA.</t>
  </si>
  <si>
    <t>GR5:5-01-05-404</t>
  </si>
  <si>
    <t>404</t>
  </si>
  <si>
    <t>Realizar 4 rendiciones de cuentas de niños, niñas, adolescentes y jóvenes.</t>
  </si>
  <si>
    <t>Rendiciones realizadas</t>
  </si>
  <si>
    <t>Informe de Rendición de CuentasCartilla de promoción de rendición de cuentas de NNA</t>
  </si>
  <si>
    <t>Se completo la fase 1 de alistamiento establecida en el decreto 311 de 2018Articulación con planeación del comité técnico de rendición publica de cuentas de NNAEl personal contratado para el desarrollo de las actividades de esta meta con vigencia del plan de desarrollo 2016-2020Se realizo la rendiciobn de cuentas de forma virtual de NNA y jovenes</t>
  </si>
  <si>
    <t>Pnademia</t>
  </si>
  <si>
    <t>ENTREGABLE: UN INFORME DE REALIZACIONES PARA NIÑOS, NIÑAS, ADOLESCENTES Y JÓVENES publicado en la página web de la SDIS</t>
  </si>
  <si>
    <t>En ejecucion fases 1,2 y 3 del proceso, 100 municipios asistidos y dos sesiones mesa departamental NNA, ejecución socialización</t>
  </si>
  <si>
    <t>Formulación del plan de trabajo vigencia 2022 para el proceso de rendición de cuentas; Socialización del mismo a las 5 secretarias que lideran comités dentro del comité interinstitucional de rendición de cuentas NNAJ. Realización primera sesión de los comités de movilización ciudadana y de logística y dialogo ciudadano.Activación e inicio de actividades de los comités de comunicación y participación ciudadana y  de convocatoria.Citación comité de información y gasto publico social Se adelantó mesas de conservación con el municipio de Cota para la programación y realización articulada de la actividad Kumpania RromDiseño de la estructura del informe generalDiseño encuesta virtual para promover la participación con 300 aportes al proceso vinculando temas de gran importancia para los niños, niñas y adolescentes, a través de preguntas y propuestas para el proceso de Rendición de Cuentas.</t>
  </si>
  <si>
    <t>GR5:5-01-05-405</t>
  </si>
  <si>
    <t>405</t>
  </si>
  <si>
    <t>Implementar al 100% la ruta anual de seguimiento y rendición de cuentas de la gestión del departamento.</t>
  </si>
  <si>
    <t>Ruta implementada</t>
  </si>
  <si>
    <t>En cuanto a la implementación de la ruta de rendición de cuentas, el departamento bajo el liderazgo de la Secretaría de Planeacion en la vigencia 2020 se diseñó la estrategia “Desde Cundinamarca Rendimos Cuentas”, que a partir de medios digitales promueve la relación estado-ciudadano frente a la actual emergencia sanitaria.  La cual en su fase de aprestamiento, inició con la identificación y caracterización de los grupos de interés por sector, de sus necesidades de información y preferencia de canales de comunicación, siguiendo los lineamientos del Departamento Nacional de Planeación – DNP, se activó el Comité de Rendición de Cuentas, establecido mediante el Decreto 358 de 2020, el cual aprobó la estrategia, el plan de comunicaciones y el cronograma para el desarrollo de los 5 espacios de dialogo o encuentro virtual y la audiencia pública de rendición de cuentas en diciembre 2020.Bajo un proceso participativo y transparente, con los grupos de interés se priorizaron los temas estratégicos de los diálogos de Rendición de Cuentas por cada una de las líneas estratégicas del PDD, a partir de la aplicación de encuestas virtuales.Adicionalmente, en la fase de ejecución con el liderazgo de los Secretarios de Despacho, del 19 de octubre al 13 de noviembre de 2020, se adelantan encuentros ciudadanos virtuales inclusivos, los cuales han sido trasmitidos a través de Sala virtual TIC, “El Dorado Radio” y plataformas digitales. A la fecha se han realizado 2 diálogos, +SOSTENIBILIDAD con participación mayor a 600 personas y el diálogo +INTEGRACIÓN con 400 Personas</t>
  </si>
  <si>
    <t>Se entregaron 39 espacios de participación ciudadana y  control social, a través de 34 diálogos radiales, 4 diálogos virtuales en los que se habló de: Salud, Reactivación Económica, Región Metropolitana e Infraestructura y una audiencia pública de rendición de cuentas. La implementación de la estrategia ha tenido una satisfacción del 97,9%</t>
  </si>
  <si>
    <t>En el año 2021 comprometidos con ampliar los espacios de participación y garantizar el control social, se desarrolló una estrategia que contempló 34 diálogos radiales, 4 diálogos virtuales en los que se habló de: Salud, Reactivación Económica, Región Metropolitana e Infraestructura y la realización de una audiencia púbica. En dichos espacios se dialogó con la ciudadania en lenguaje claro, se dio respuesta a las inquietudes de la ciudadania y se calificó la satisfacción. Los eventos virtuales contaron con interpretes de lengua de señas para llegar a la población con discapacidad auditiva. La audiencia pública contó con la intervenc ión de los representantes de diferentes grupos de interés como academia, veedurías, representantes de gremios, entidades del orden nacional, beneficiarios de bienes y servicios, entre otros.</t>
  </si>
  <si>
    <t>Espacios de participación y control social creados con la estrategia de rendición de cuentas aprobada para la vigencia 2022.</t>
  </si>
  <si>
    <t>En el año 2022 comprometidos con ampliar los espacios de participación y garantizar el control social, se han desarrollado 6 diálogos radiales y un diálogo presencial sobre las inversión con cargo al Sistema General de Reglaías. En dichos espacios se dialogó con la ciudadania en lenguaje claro, se dio respuesta a las inquietudes de la ciudadania y se calificó la satisfacción.</t>
  </si>
  <si>
    <t>1104</t>
  </si>
  <si>
    <t>SECRETARIA JURIDICA</t>
  </si>
  <si>
    <t>GR5:5-01-00-606</t>
  </si>
  <si>
    <t>Reducir la actividad judicial en contra del departamento.</t>
  </si>
  <si>
    <t>GR5:5-01-05-406</t>
  </si>
  <si>
    <t>406</t>
  </si>
  <si>
    <t>Ejecutar un plan integral de apoyo jurídico a los funcionarios del nivel central, descentralizado y a los municipios.</t>
  </si>
  <si>
    <t>Plan de apoyo jurídico ejecutado</t>
  </si>
  <si>
    <t>CAPACITACIONES EN EL DECRETO LEGISLATIVO  806 DE 2020;  POLÍTICA DE DEFENSA JURÍDICA DE  MIPG Y SECOP II y BOLETINES JURIDICOS.</t>
  </si>
  <si>
    <t>El 26 de junio de  2020, se llevó a cabo conversatorio virtual sobre el Decreto Legislativo 806 del 04 de junio de 2020 - Medidas para implementar las tecnologias de la información y las comunicaciones en las actuaciones judiciales, agilizar los procesos judiciales y flexibizar la atención a los usuarios del servicio de la justicia, en el marco del Estado de Emergencia Económica, Social y Ecológica. Con la asistencia de 98 funcionarios, distribuidos así: 76 de 50 municipios de Cundinamarca, 16 del Sector Central y 06 del Sector Descentralizado del Departamento de Cundinamarca.    El 24 de julio de 2020, se brindó capacitación en la Política de Defensa Jurídica del Sitema Integrado de Planeación y Gestión MIPG, a 120 funcionarios, distribuidos así: 83 de 44 municipios; 27 del Sector Central y 10 del Sector Descentralizado del Departamento de Cundinamarca.Capacitación en SECOP II, Durante las semanas comprendidas entre el 27/07/2020 a 31/07/2020, 10/08/2020 a 14/08/2020, 24/08/2020 a 28/08/2020, se capacitó a 76 funcionarios de 13 municipios.Durante el Segundo semestre 2020, se emitieron boletines jurídicos dirigidos a los funcionarios del Sector Central y Descentralizado de la Gobernación de Cundinamarca de fechas: 31/07/2020, 01/08/2020 y 11/12/2020.En el Segundo semestre 2020, se emitieron boletines jurídicos dirigidos a los municipios del Departamento de Cundinamarca de fechas: 11/12/2020. .</t>
  </si>
  <si>
    <t xml:space="preserve">Durante el mes de abril de 2021, se realizaron tres visitas guiadas virtuales al Congreso de la República, con la Asistencia de 154 estudiantes de 06 colegios de las provincias de Almeidas, Alto Magdalena y Bajo Magdalena. Los días 26, 27 y 28 de mayo de 2021, se realizaron tres visitas guiadas virtuales al Congreso de La República, con 200 estudiantes de IED de las Provincias de Gualivá, Guavio, Magdalena centro.En el mes de junio de 2021, se canceló la suma de $7.000.000 con cargo a la a la invitación pública de mínima cuantía SJ-CMC-001 de 2021. Desde el primero y en el segundo trimestre de 2021, dos estudiantes de las facultades de derecho de las Universidades Libre y de La Sabana, de conformidad con los Convenios Suscritos por la Secretaría de la Función Pública Nos. 046 y 039 de 2020, respectivamente, vienen realizando prácticas laborales en la Secretaría Jurídica. Durante los   días  28, 29 y 30 de julio de 2021, se realizarón tres (03) visitas guiadas virtuales al Congreso de la República, con la asistencia de 180 estudiantes  de IED de las Provincias de Médina, Oriente, Rionegro.   Realizaron prácticas laborales en la Secretaría Jurídica, dos estudiantes de las facultades de derecho de las Universidades Libre y de La Sabana, de conformidad con los Convenios Nos. 046 y 039 de 2020, suscritos por la Secretaría de la Función Pública.       
En el mes de agosto de 2021, los días 25, 26 Y 27 de  agosto de 2021: En cumplimiento de la actividad “Ruta de la Democracia”, se realizaron tres (03) visitas guiadas virtuales al Congreso de la República, con la asistencia de 183 estudiantes de las siguientes Provincias, Municipios y Colegios: Sabana Centro: Tocancipa: “IED Técnico Comercial Tocancipa; “IED Técnico Industrial”, “IED Rural La Fuente-Tocancipa  (30); Tabio: “IERD Diego Gómez de Mena, “IED José de San Martín (33). Sabana Occidente: Mosquera: “IE. Oficiales de Mosquera (30); El Rosal: “IED. Campo Alegre” (30); “IDE José María Obando” (30). Soacha: Sibaté: “Institución Educativa Departamental Sibaté” (30).   Se emitió la Segunda Edición del Boletín Jurídico Virtual,digido a los funcionarios del Sector Central, Descentralizado y a los 116 municipios del Departamento de Cundinamarca,Continene información sobre las Leyes Nos. 2138/2021;2088/2021; Estatutaria 2097 /2021; 2101/2021 ; 2140/ 2021; 2108/2021; Concepto 178131 del 21 de mayo de 2021 del DAFP;Ley 680/2021; Ley 2125/2021; Res.971/2021 MINSALD; Concepto 178131 del 21 de mayo de 2021 del DAFP; Concepto ANDJDE 20211030037751. Realizaron prácticas laborales en la Secretaría Jurídica, dos estudiantes de las facultades de derecho de las Universidades Libre y de La Sabana, de conformidad con los Convenios Nos. 046 y 039 de 2020, respectivamente,  suscritos por la Secretaría de la Función Pública.
En el mes de septiembre de 2021, los días 28, 29 Y 30 de  Septiembre de 2021: En cumplimiento de la actividad “Ruta de la Democracia”, se realizaron tres (03) visitas guiadas virtuales al Congreso de la República, con la asistencia de 176  estudiantes de las siguientes Provincias, Municipios y Colegios: SUMAPAZ: San Bernardo: “IED San Bernardo y IERD Andes”  (30); Silvania: “IED Silvania” (30). TEQUENDAMA:  San Antonio del Tequendama: “IED Mariano Santamaría” y I.E.D. San Antonio del Tequendama” (31); Tena: “IED Fidel Cano” (15). UBATE: Fúquene: “I.E.D. Nacionalizado y I. E Instituto Técnico Comercial Capellanía (40); Cucunubá “IED. Divino Salvador y Peñas” (30). 
(i) Se emitieron dos Boletines Jurídico Virtuales, a cargo de la Dirección de Conceptos y Estudios Jurídicos de la Secretaría Jurídica, dirigido a los funcionarios del Sector Central, Descentralizado y a los 116 municipios del Departamento de Cundinamarca, los cuales contienen información sobre: a) Decreto 952 de 2021, que reconoce la experiencia previa al título como experiencia profesional válida para efectos de los procesos de inserción laboral y productiva de jóvenes entre los 14 y 28 años en el sector público. b) Ley 2144 de 2021, dictó normas encaminadas a salvaguardar, fomentar y reconocer la gastronomía colombiana como integrante del patrimonio cultural. c) Ley 2129 del 4 de agosto de 2021 y la Sentencia C-519 de 2019 los padres podrán elegir el orden de los apellidos de sus hijos en el Registro Civil de Nacimiento. d) Ley 2148 del 24 de agosto de 2021 modificó el artículo 24 de la ley 1551 de 2012 de organización y funcionamiento de los municipios, entre otros. ii) Se realizaron prácticas laborales en la Secretaría Jurídica, dos estudiantes de las facultades de derecho de las Universidades Libre y de La Sabana, de conformidad con los Convenios Nos. 046 y 039 de 2020, suscritos por la Secretaría de la Función Pública, respectivamente, con lo cual se da cumplimiento a la actividad de la meta 406 del PDD, denominada: “Suscribir convenios con las facultades de derecho de Universidades Públicas y/o Privadas, para que los estudiantes de derecho que hayan terminado su pensum académico realicen su judicatura, mediante el apoyo asistencial a la Secretaría Jurídica, para lograr satisfacer oportunamente los requerimientos judiciales.
En el mes de Octubre  de 2021:  i) El día 06 se pagó a través de la Tesorería del Departamento de Cundinamarca, la suma de veinticuatro millones novecientos noventa mil pesos m/cte ($24.990.000.oo), correspondiente a la invitación pública de mínima cuantía REDJURISTA SAS, SJ-CMC-002 de 2021, por la suma de $24.990.000, OBJETO: “Contratar la suscripción de una plataforma de actualización Jurídica, Tributaría, Laboral y Administrativa de interés general , con accerso a códigos, Jurisprudencia y Actualización en tiempo real de los portales Especializados que confdorman la solución informativa". 
ii) Realizaron prácticas laborales en la Secretaría Jurídica, dos estudiantes de las facultades de derecho de las Universidades del Bosque y Externado. 
El 18 de noviembre de 2021, El Secretario Jurídico Dr. Freddy Gustavo Orjuela Hernández, celebró Contrato de prestación de servicios profesionales No. SJ-CPS-024-2021, con la Cámara de Comercio de Bogotá, OBJETO: “PRESTACIÓN DE SERVICIOS PROFESIONALES PARA ADELANTAR TALLERES DE SENSIBILIZACIÓN EN LOS MECANISMOS ALTERNATIVOS DE SOLUCIÓN DE CONFLICTOS - MASC, EN EL MARCO DEL PLAN DEPARTAMENTAL DE DESARROLLO "CUNDINAMARCA, REGIÓN QUE PROGRESA”. Por valor de $ 7.873.299.
Durante el mes de noviembre de 2021: (i) Se emitieron dos Boletines Jurídico Semanales y uno mensual Virtuales, a cargo de la Dirección de Conceptos y Estudios Jurídicos de la Secretaría Jurídica, dirigido a los funcionarios del Sector Central, Descentralizado y a los 116 municipios del Departamento de Cundinamarca, los cuales contienen información sobre: a) Decreto 1408 de 2021, Obligatoria presentación del carnet de vacunación contra el Covid- 19. b) Decreto 1415 de 2021, se reglamenta la protección laboral reforzada para madres o padres cabeza de familia, personas con limitaciones físicas o mentales y los pre pensionados en el sector público. c) Ley 2157 de 2021 ley de “borrón y cuenta nueva”. d)Resolución 4286 de 2021, Reglamentación de las elecciones de Consejos Municipales de Juventudes. e) Fallo de 26/098/2021, Consejo de Estado, Inhabilidad para Contralores Territoriales. f)la incidencia de la ley 2159 de 2021 “ley de presupuesto” en las entidades territoriales. g) Circular 013 de 2021 expedida por el Gobernador del Departamento de Cundinamarca y Circular Conjunta 100-006 De 2021 expedida por el Departamento Administrativo de la Presidencia De La República y el director del Departamento Administrativo de la Función Pública, restricciones en la nómina y en la contratación estatal con ocasión de las elecciones a la presidencia, vicepresidencia y congreso.  entre otros. ii) Se realizó práctica laboral en la Secretaría Jurídica, por parte de una estudiante de la facultad de derecho de las Universidad Externado, de conformidad Convenio, suscrito por la Secretaría de la Función Pública, con lo cual se da cumplimiento a la actividad de la meta 406 del PDD, denominada: “Suscribir convenios con las facultades de derecho de Universidades Públicas y/o Privadas, para que los estudiantes de derecho que hayan terminado su pensum académico realicen su judicatura, mediante el apoyo asistencial a la Secretaría Jurídica, para lograr satisfacer oportunamente los requerimientos judiciales.
En el mes de diciembre de 2021, se realizaron las siguientes activiadades: El 27 de diciembre de 2021: Se pagó a través de la Tesorería del Departamento de Cundinamarca, la suma de siete millones ochocientos setenta y tres mil doscientos noventa y nueve pesos m/cte ($7.873.299.oo), correspondiente al Contrato de Prestación de Servicios Profesionales No. SJ-CPS-024-2021, suscrito con la Cámara de Comercio de Bogotá, OBJETO: “PRESTACIÓN DE SERVICIOS PROFESIONALES PARA ADELANTAR TALLERES DE SENSIBILIZACIÓN EN LOS MECANISMOS ALTERNATIVOS DE SOLUCIÓN DE CONFLICTOS - MASC, EN EL MARCO DEL PLAN DEPARTAMENTAL DE DESARROLLO "CUNDINAMARCA, REGIÓN QUE PROGRESA”, cuenta con RPC No.4600008547.
Durante los días 16 y 17 de diciembre de 2021: En cumplimiento de la actividad “Implementar las directrices institucionales, para la aplicación de los mecanismos alternativos de solución de conflictos en el departamento", se realizaron tres (03) talleres de sensibilización en los mecanismos alternativos de solución de conflictos - MASC, en el marco del Plan Departamental de Desarrollo "Cundinamarca, Región que Progresa , con la asistencia de 33 funcionarios de las administraciones municipales de las siguientes Provincias y Municipios : GUALIVA: Quebradanegra, Sasaima, Villeta y Supatá: ALTO MAGDALENA: Ricaurte y Tocaima. GUAVIO: Gachalá. RIONEGRO: Villagómez y San Cayetano. ALMEIDAS: Sesquilé. SABANA CENTRO: Chía y Cota. MAGDALENA CENTRO: Beltrán. SABANA OCCIDENTE: Subachoque, Bojacá y Facatativá. SUMAPAZ: Cabrera. SOACHA: Soacha.  
Durante el mes de diciembre de 2021: (i) Se emitieron dos Boletines Jurídico Semanales y uno mensual Virtuales, a cargo de la Dirección de Conceptos y Estudios Jurídicos de la Secretaría Jurídica, dirigido a los funcionarios del Sector Central, Descentralizado y a los 116 municipios del Departamento de Cundinamarca, los cuales contienen información sobre: a) Adopción de los documentos tipo complementarios para los procesos de licitación de obra pública de infraestructura social. b) lineamientos para el trabajo en casa de los servidores públicos fuente Decreto 1662 de 2021. c) asuntos importantes en materia de CPVID-19 fuente Decreto 1614 de 2021. d) Supervisor de contratos estatales fuente Concepto C-654 de 2021 Agencia Nacional de Contratación Pública - Colombia Compra Eficiente.  f) La Procuraduría General de la Nación instó a los mandatarios y a las dependencias encargadas de controlar la propaganda exterior visual a regular y registrar la fijación de la misma. fuente Circular 019 de 2021 del 30 de noviembre de 2021 –Procuraduría General de la Nación. g) El salario mínimo legal mensual vigente para el año 2022 se fijó en la suma un millón de pesos ($1.000.000.00). Decreto 1724 de 2021. h) La Región Metropolitana es una ¬gura de asociatividad regional, creada mediante el Acto Legislativo 02 de 2020 que busca integrar el Distrito Capital, al Departamento de Cundinamarca y a sus municipios. i) normatividad importante en materia de contratación expedida durante la vigencia 2021: ley 2160 de 2021, ley 2166 de 2021, decreto 248 de 2021, decreto 310 de 2021, decreto 399 de 2021, decreto 438 de 2021, decreto 680 de 2021 decreto 1279 de 2021, decreto 1798 de 2021 decreto 1860 de 2021; entre otros. ii) Se realizó práctica laboral en la Secretaría Jurídica, por parte de una estudiante de la facultad de derecho de las Universidad Externado, de conformidad Convenio, suscrito por la Secretaría de la Función Pública, con lo cual se da cumplimiento a la actividad de la meta 406 del PDD, denominada: “Suscribir convenios con las facultades de derecho de Universidades Públicas y/o Privadas, para que los estudiantes de derecho que hayan terminado su pensum académico realicen su judicatura, mediante el apoyo asistencial a la Secretaría Jurídica, para lograr satisfacer oportunamente los requerimientos judiciales.
</t>
  </si>
  <si>
    <t xml:space="preserve">En el primer trimestre 2021, se realizaron 04 capacitaciones, Asesoría y Acompañamiento, beneficiando 272 funcionarios de los 116 municipios y  397 del Sector Central y Descentralizado, 02 ESE`s del Deparrtamento de Cundinamarca. Temas: Calificación riesgos y provisión contable en procesos judiciales; diligenciamiento FURAG; liquidación sentencias judiciales;reforma Código  de procedimiento administrativo y de lo contencioso administrativo. Se emitieron 06 boletines jurídicos dirigidos a los 116 municipios, Sector Central y Descentralizado de Cundinamarca; con el ánimo de fortalecer la gestión de las administraciones municipales y departamental de Cundinamarca. Se aceptó la oferta de la firma REDJURISTAS SAS, SJ-CMC-016- de 2021, dentro de la invitación pública de mínima cuantía SJ-CMC-002 de 2021, por la suma de $24.990.000. Durante los días 8, 15 y 22 de junio de 2021, se realizaron tres capacitaciones, cuyo tema fue el Código General Discilinario Ley 1952 de 20219. Durante el segundo trimestre de 2021, se emitieron boletines jurídicos, dirigido a los funcionarios del Sector Central, Descentralizado y  los 116 municipios del Departamento de Cundinamarca. Durante los   días  28, 29 y 30 de julio de 2021, se realizarón tres (03) visitas guiadas virtuales al Congreso de la República, con la asistencia de 180 estudiantes  de IED de las Provincias de Médina, Oriente, Rionegro.   Realizaron prácticas laborales en la Secretaría Jurídica, dos estudiantes de las facultades de derecho de las Universidades Libre y de La Sabana, de conformidad con los Convenios Nos. 046 y 039 de 2020, suscritos por la Secretaría de la Función Pública. En el mes de agosto de 2021: Se realizaron 03 visitas guiadas al Congreso de la república, con la asistencia de 183 alumnos de IED de las Provincias de Sabana Centro, Sabana Occidente, Soacha . Se emitió el segundo boletín jurídico virtual, dirigdo a los funcionarios de la Gobernación y los 116 municipios de Cundinamarca. Dos Estudiantes de las Universidaes Libre y Sabana,  realizaron prácticas laborales en la Secretaría Jurídica.  
En el mes de septiembre de 2021, los días 28, 29 Y 30 de  Septiembre de 2021: En cumplimiento de la actividad “Ruta de la Democracia”, se realizaron tres (03) visitas guiadas virtuales al Congreso de la República, con la asistencia de 176  estudiantes de las siguientes Provincias, Municipios y Colegios: SUMAPAZ: San Bernardo: “IED San Bernardo y IERD Andes”  (30); Silvania: “IED Silvania” (30). TEQUENDAMA:  San Antonio del Tequendama: “IED Mariano Santamaría” y I.E.D. San Antonio del Tequendama” (31); Tena: “IED Fidel Cano” (15). UBATE: Fúquene: “I.E.D. Nacionalizado y I. E Instituto Técnico Comercial Capellanía (40); Cucunubá “IED. Divino Salvador y Peñas” (30). 
(i) Se emitieron dos Boletines Jurídico Virtuales, a cargo de la Dirección de Conceptos y Estudios Jurídicos de la Secretaría Jurídica, dirigido a los funcionarios del Sector Central, Descentralizado y a los 116 municipios del Departamento de Cundinamarca, los cuales contienen información sobre: a) Decreto 952 de 2021, que reconoce la experiencia previa al título como experiencia profesional válida para efectos de los procesos de inserción laboral y productiva de jóvenes entre los 14 y 28 años en el sector público. b) Ley 2144 de 2021, dictó normas encaminadas a salvaguardar, fomentar y reconocer la gastronomía colombiana como integrante del patrimonio cultural. c) Ley 2129 del 4 de agosto de 2021 y la Sentencia C-519 de 2019 los padres podrán elegir el orden de los apellidos de sus hijos en el Registro Civil de Nacimiento. d) Ley 2148 del 24 de agosto de 2021 modificó el artículo 24 de la ley 1551 de 2012 de organización y funcionamiento de los municipios, entre otros. ii) Se realizaron prácticas laborales en la Secretaría Jurídica, dos estudiantes de las facultades de derecho de las Universidades Libre y de La Sabana, de conformidad con los Convenios Nos. 046 y 039 de 2020, suscritos por la Secretaría de la Función Pública, respectivamente, con lo cual se da cumplimiento a la actividad de la meta 406 del PDD, denominada: “Suscribir convenios con las facultades de derecho de Universidades Públicas y/o Privadas, para que los estudiantes de derecho que hayan terminado su pensum académico realicen su judicatura, mediante el apoyo asistencial a la Secretaría Jurídica, para lograr satisfacer oportunamente los requerimientos judiciales.
En el mes de Octubre  de 2021:  i) El día 06 se pagó a través de la Tesorería del Departamento de Cundinamarca, la suma de veinticuatro millones novecientos noventa mil pesos m/cte ($24.990.000.oo), correspondiente a la invitación pública de mínima cuantía REDJURISTA SAS, SJ-CMC-002 de 2021, por la suma de $24.990.000, OBJETO: “Contratar la suscripción de una plataforma de actualización Jurídica, Tributaría, Laboral y Administrativa de interés general , con accerso a códigos, Jurisprudencia y Actualización en tiempo real de los portales Especializados que confdorman la solución informativa". 
ii) Realizaron prácticas laborales en la Secretaría Jurídica, dos estudiantes de las facultades de derecho de las Universidades del Bosque y Externado. 
El 18 de noviembre de 2021, El Secretario Jurídico Dr. Freddy Gustavo Orjuela Hernández, celebró Contrato de prestación de servicios profesionales No. SJ-CPS-024-2021, con la Cámara de Comercio de Bogotá, OBJETO: “PRESTACIÓN DE SERVICIOS PROFESIONALES PARA ADELANTAR TALLERES DE SENSIBILIZACIÓN EN LOS MECANISMOS ALTERNATIVOS DE SOLUCIÓN DE CONFLICTOS - MASC, EN EL MARCO DEL PLAN DEPARTAMENTAL DE DESARROLLO "CUNDINAMARCA, REGIÓN QUE PROGRESA”. Por valor de $ 7.873.299.
Durante el mes de noviembre de 2021: (i) Se emitieron dos Boletines Jurídico Semanales y uno mensual Virtuales, a cargo de la Dirección de Conceptos y Estudios Jurídicos de la Secretaría Jurídica, dirigido a los funcionarios del Sector Central, Descentralizado y a los 116 municipios del Departamento de Cundinamarca, los cuales contienen información sobre: a) Decreto 1408 de 2021, Obligatoria presentación del carnet de vacunación contra el Covid- 19. b) Decreto 1415 de 2021, se reglamenta la protección laboral reforzada para madres o padres cabeza de familia, personas con limitaciones físicas o mentales y los pre pensionados en el sector público. c) Ley 2157 de 2021 ley de “borrón y cuenta nueva”. d)Resolución 4286 de 2021, Reglamentación de las elecciones de Consejos Municipales de Juventudes. e) Fallo de 26/098/2021, Consejo de Estado, Inhabilidad para Contralores Territoriales. f)la incidencia de la ley 2159 de 2021 “ley de presupuesto” en las entidades territoriales. g) Circular 013 de 2021 expedida por el Gobernador del Departamento de Cundinamarca y Circular Conjunta 100-006 De 2021 expedida por el Departamento Administrativo de la Presidencia De La República y el director del Departamento Administrativo de la Función Pública, restricciones en la nómina y en la contratación estatal con ocasión de las elecciones a la presidencia, vicepresidencia y congreso.  entre otros. ii) Se realizó práctica laboral en la Secretaría Jurídica, por parte de una estudiante de la facultad de derecho de las Universidad Externado, de conformidad Convenio, suscrito por la Secretaría de la Función Pública, con lo cual se da cumplimiento a la actividad de la meta 406 del PDD, denominada: “Suscribir convenios con las facultades de derecho de Universidades Públicas y/o Privadas, para que los estudiantes de derecho que hayan terminado su pensum académico realicen su judicatura, mediante el apoyo asistencial a la Secretaría Jurídica, para lograr satisfacer oportunamente los requerimientos judiciales.
En el mes de diciembre de 2021, se realizaron las siguientes activiaddes: El 27 de diciembre de 2021: Se pagó a través de la Tesorería del Departamento de Cundinamarca, la suma de siete millones ochocientos setenta y tres mil doscientos noventa y nueve pesos m/cte ($7.873.299.oo), correspondiente al Contrato de Prestación de Servicios Profesionales No. SJ-CPS-024-2021, suscrito con la Cámara de Comercio de Bogotá, OBJETO: “PRESTACIÓN DE SERVICIOS PROFESIONALES PARA ADELANTAR TALLERES DE SENSIBILIZACIÓN EN LOS MECANISMOS ALTERNATIVOS DE SOLUCIÓN DE CONFLICTOS - MASC, EN EL MARCO DEL PLAN DEPARTAMENTAL DE DESARROLLO "CUNDINAMARCA, REGIÓN QUE PROGRESA”, cuenta con RPC No.4600008547.
Durante los días 16 y 17 de diciembre de 2021: En cumplimiento de la actividad “Implementar las directrices institucionales, para la aplicación de los mecanismos alternativos de solución de conflictos en el departamento", se realizaron tres (03) talleres de sensibilización en los mecanismos alternativos de solución de conflictos - MASC, en el marco del Plan Departamental de Desarrollo "Cundinamarca, Región que Progresa , con la asistencia de 33 funcionarios de las administraciones municipales de las siguientes Provincias y Municipios : GUALIVA: Quebradanegra, Sasaima, Villeta y Supatá: ALTO MAGDALENA: Ricaurte y Tocaima. GUAVIO: Gachalá. RIONEGRO: Villagómez y San Cayetano. ALMEIDAS: Sesquilé. SABANA CENTRO: Chía y Cota. MAGDALENA CENTRO: Beltrán. SABANA OCCIDENTE: Subachoque, Bojacá y Facatativá. SUMAPAZ: Cabrera. SOACHA: Soacha.  
Durante el mes de diciembre de 2021: (i) Se emitieron dos Boletines Jurídico Semanales y uno mensual Virtuales, a cargo de la Dirección de Conceptos y Estudios Jurídicos de la Secretaría Jurídica, dirigido a los funcionarios del Sector Central, Descentralizado y a los 116 municipios del Departamento de Cundinamarca, los cuales contienen información sobre: a) Adopción de los documentos tipo complementarios para los procesos de licitación de obra pública de infraestructura social. b) lineamientos para el trabajo en casa de los servidores públicos fuente Decreto 1662 de 2021. c) asuntos importantes en materia de CPVID-19 fuente Decreto 1614 de 2021. d) Supervisor de contratos estatales fuente Concepto C-654 de 2021 Agencia Nacional de Contratación Pública - Colombia Compra Eficiente.  f) La Procuraduría General de la Nación instó a los mandatarios y a las dependencias encargadas de controlar la propaganda exterior visual a regular y registrar la fijación de la misma. fuente Circular 019 de 2021 del 30 de noviembre de 2021 –Procuraduría General de la Nación. g) El salario mínimo legal mensual vigente para el año 2022 se fijó en la suma un millón de pesos ($1.000.000.00). Decreto 1724 de 2021. h) La Región Metropolitana es una ¬gura de asociatividad regional, creada mediante el Acto Legislativo 02 de 2020 que busca integrar el Distrito Capital, al Departamento de Cundinamarca y a sus municipios. i) normatividad importante en materia de contratación expedida durante la vigencia 2021: ley 2160 de 2021, ley 2166 de 2021, decreto 248 de 2021, decreto 310 de 2021, decreto 399 de 2021, decreto 438 de 2021, decreto 680 de 2021 decreto 1279 de 2021, decreto 1798 de 2021 decreto 1860 de 2021; entre otros. ii) Se realizó práctica laboral en la Secretaría Jurídica, por parte de una estudiante de la facultad de derecho de las Universidad Externado, de conformidad Convenio, suscrito por la Secretaría de la Función Pública, con lo cual se da cumplimiento a la actividad de la meta 406 del PDD, denominada: “Suscribir convenios con las facultades de derecho de Universidades Públicas y/o Privadas, para que los estudiantes de derecho que hayan terminado su pensum académico realicen su judicatura, mediante el apoyo asistencial a la Secretaría Jurídica, para lograr satisfacer oportunamente los requerimientos judiciales.
</t>
  </si>
  <si>
    <t>Marzo de 2022: Capacitación a 90 funcionaros del Nivel central, Descentralizado y los 116 munciipios del Departamento de Cundinamarca. Tema: modificaciones a la acción de repetición, establecidas en la ley 2195 de 2022; con la asistencia de 19 funcionarios de 12 municipios; 51 funcionarios del Sector Central del Departamento de Cundinamarca-Secretarías: Jurídica, Educación, Ciencia y Tecnología e Innovación, Tic, Mujer y Equidad de Género, Función Pública, Salud, Desarrollo e Inclusión Social, Agricultura, Planeación, Ambiente, General, Hacienda, Transporte y Movilidad, Integración Regional; 20 funcionarios del Sector. Abril de 2022: 02 visitas guiadas virtuales al Congreso de la República, con la asistencia de 113 estudiantes de IED Departamentales de las siguientes Provincias y municipios:  ALMEIDAS: Chocontá: “IED Agroindustrial Santiago de chocontá” (33), “Institución Educativa Departamental Rufino Cuervo” (15). Suesca: “I.E.D. Gonzalo Jiménez de Quesada” (35). ALTO MAGDALENA: Jerusalén: “Institución Educativa Departamental Nacionalizado” (30).Mayo de 2022:  02 visitas guiadas virtuales al Congreso de la República, con la asistencia de 95  estudiantes de IED Departamentales de las siguientes Provincias y municipios: GUAVIO: Gama : “IED Técnica Agropecuaria Martin Romero” (30). GUALIVA: Vergara: “IED Colegio Fidel León Triana” (30). ALTO MAGDALENA: Agua de Dios.:” I.E.D Salesiano Miguel Unia (35).Enero a mayo de 2022: se emitieron los siguientes boletines: enero: 1 boletín semanal; febrero: uno mensual , uno semanal y un análisis jurídico.marzo: dos análisis jurídicos, uno semanal, un concepto. abril: un análisis jurídico. Mayo: boletín mensual de abril, un boletín semanal y cinco análisis jurídicos. Junio de 2022: Se realizaron tres (03) visitas guiadas virtuales al Congreso de la República, con la asistencia de 189 estudiantes de las siguientes Provincias, Municipios y Colegios: MAGDALENA CENTRO: Bituima : “IED Jose María Vergara y Vergara  ” (29), Vianí”IED Victor Manuel Londoño” (31). ALTO MAGDALENA: Ricaurte: “IED Antonio Ricaurte ” (36). GUALIVA: San Francisco:” I.E.D. República de Francia (33). ORIENTE: Fosca “Instituciones Educativas” (60). Se brindó Capacitación: a 59 funcionarios de 35 municipios; 265 funcionarios del Sector Central del Departamento de Cundinamarca; 46 funcionarios del Sector Descentralizado Departamento de Cundinamarca.Se emitió: el  Boletín mensual del mes de mayo de 2022; Se emitió Boletín semanal; dos Análisis Normativos.</t>
  </si>
  <si>
    <t>Durante el mes de febrero de 2022: i) Se emitieron los siguientes boletines Jurídicos a cargo de la Dirección de Conceptos y Estudios Jurídicos de la Secretaría Jurídica, dirigido a los funcionarios del Sector Central, Descentralizado y a los 116 municipios del Departamento de Cundinamarca:1) Boletín mensual correspondiente a enero de 2022, el cual contiene información sobre: a) Funciones de la Agencia Nacional de Renovación Territorial. b) Funciones de la Secretaría de Transparencia de la Presidencia de la República. c) Regulación de la Digitalización y Automatización de Trámites (Decreto 088 de 2022). d) Declaración de Bienes de los Servidores Públicos (Ley 2013 de 2019). e) Ley 2183 de 2022: Crea la política Nacional y el Fondo de insumos agropecuarios. f) Ley 2186 de 2022: Fortalece el financiamiento de los pequeños y medianos productores agropecuarios del país. g) Ley 2193 de 2022: Crea mecanismos para el desarrollo de la apicultura y actividades complementarias. 2) Boletín Análisis Ley 2199 de 2022 “Por medio de la cual se desarrolla el artículo 325 de la Constitución Política y se expide el Régimen Especial de la Región Metropolitana Bogotá – Cundinamarca”. 3) Boletín Jurídico Virtual Semanal, contiene: a) Ley 2197 de 2022: Fortalecimiento de la Seguridad Ciudadana. b) La Ley 996 de 2005: “Por medio de la cual se reglamenta la elección de Presidente de la República, de conformidad con el artículo 152 literal f) de la Constitución Política de Colombia, y de acuerdo con lo establecido en el Acto Legislativo 02 de 2004, y se dictan otras disposiciones”. c) Las restricciones establecidas en el parágrafo del artículo 38 de la Ley 996 de 2005. d) Ley 2200 de 2022, que tiene por objeto establecer el régimen político y administrativo que rige a los departamentos como entidades territoriales, autónomas y descentralizadas y deroga el Decreto 1222 de 1986, la Ley 3 de 1986 y disposiciones contenidas en la Ley 617 de 2000 que les sean contrarias. ii) Se realizó práctica laboral en la Secretaría Jurídica, por parte de una estudiante de la facultad de derecho de las Universidad Externado, de conformidad Convenio, suscrito por la Secretaría de la Función Pública, con lo cual se da cumplimiento a la actividad de la meta 406 del PDD, denominada: “Suscribir convenios con las facultades de derecho de Universidades Públicas y/o Privadas, para que los estudiantes de derecho que hayan terminado su pensum académico realicen su judicatura, mediante el apoyo asistencial a la Secretaría Jurídica, para lograr satisfacer oportunamente los requerimientos judiciales.Durante el mes de marzo de 2022: Se realizaron las siguientes actividades: i) el 17 de marzo de 2017, se brindó asesoría dirigida a los 116 municipios, Sector Central y Descentralizado del Departamento de Cundinamarca, Tema:  modificaciones a la acción de repetición, establecidas en la ley 2195 de 2022; con la asistencia de 19 funcionarios de 12 municipios; 51 funcionarios del Sector Central del Departamento de Cundinamarca-Secretarías: Jurídica, Educación, Ciencia y Tecnología e Innovación, Tic, Mujer y Equidad de Género, Función Pública, Salud, Desarrollo e Inclusión Social, Agricultura, Planeación, Ambiente, General, Hacienda, Transporte y Movilidad, Integración Regional; 20 funcionarios del Sector Descentralizado Departamento de Cundinamarca-Entidades: EPC, Lotería de Cundinamarca, Instituto de Protección y Bienestar Animal, Unidad de Gestión del Riesgo, Unidad Administrativa Especial de Pensiones, Empresa de Licores de Cundinamarca, Agencia Pública de Empleo, Beneficencia, Empresa Férrea Regional S.A.S, Convida EPS, Agencia de Comercialización e Innovación para el Desarrollo de Cundinamarca. ii) Se emitieron los siguientes Boletines Jurídicos Virtuales, a cargo de la Dirección de Conceptos y Estudios Jurídicos de la Secretaría Jurídica, dirigido a los funcionarios del Sector Central, Descentralizado y a los 116 municipios del Departamento de Cundinamarca, los cuales contienen información sobre: a) Análisis Jurídico Ley 2200 de 2022, por la cual se moderniza la organización y funcionamiento de los Departamentos.  b) Boletín Jurídico Virtual Semanal, contiene: Concepto 36101 del 2022 del Departamento Administrativo de la Función Pública; Circular 100-002 de 2022 Departamento Administrativo de la Función Pública; Concepto, 36171 de 2022 del Departamento Administrativo de la Función Pública; Sentencia C-091-22; Directiva Presidencial 003 de 2022. c) Análisis Jurídico, Decreto 256 de 2022 "Por el cual se modifica y adiciona el Decreto 1068 de 2015, Decreto Único Reglamentario del Sector Hacienda y Crédito Público en lo relacionado con la financiación de obligaciones pensionales con recursos del Fondo Nacional de Pensiones de las Entidades Territoriales -FONPET-, y se dictan otras disposiciones en concordancia con el Artículo 199 de la Ley 1955 de 2019". d) Análisis Jurídico, Decreto 262 de 2022 "Por el cual se modifica parcialmente el Decreto 1077 de 2015 Único Reglamentario del Sector Vivienda, Ciudad y Territorio, en lo relacionado con las condiciones generales y el procedimiento de evaluación y adopción de macroproyectos de vivienda de interés social nacional y se expiden otras disposiciones". Procedimiento de evaluación y adopción de macroproyectos de vivienda de interés social nacional. e) Concepto 105 de 2022: Manual de operaciones de los acuerdos marcos de precio – Análisis Jurisprudencial – Derogatoria.iii) Se realizó práctica laboral en la Secretaría Jurídica, por parte de dos estudiante de la facultad de derecho de las Universidad Externado, de conformidad Convenio, suscrito por la Secretaría de la Función Pública, con lo cual se da cumplimiento a la actividad de la meta 406 del PDD, denominada: “Suscribir convenios con las facultades de derecho de Universidades Públicas y/o Privadas, para que los estudiantes de derecho que hayan terminado su pensum académico realicen su judicatura, mediante el apoyo asistencial a la Secretaría Jurídica, para lograr satisfacer oportunamente los requerimientos judiciales.                                                                                       Durante el mes de abril de 2022: Se realizaron las siguientes actividades: i) Los días 26 y 27 de abril de 2022, en cumplimiento de la actividad “Ruta de la Democracia”, se realizaron tres (02) visitas guiadas virtuales al Congreso de la República, con la asistencia de 113 estudiantes de las siguientes Provincias, Municipios y Colegios: ALMEIDAS: Chocontá: “IED Agroindustrial Santiago de chocontá” (33), “Institución Educativa Departamental Rufino Cuervo” (15). Suesca: “I.E.D. Gonzalo Jiménez de Quesada” (35). ALTO MAGDALENA: Jerusalén: “Institución Educativa Departamental Nacionalizado” (30); ii) Se emitió Análisis Jurídico sobre los aspectos importantes del Decreto 441 de 2022: “Regulación de los acuerdos de voluntades celebrados entre las entidades responsables de pago, los prestadores de servicios de salud y proveedores de tecnologías en salud Virtuales”, tales como: finalidad, elementos mínimos en las diferentes etapas de la negociación, modalidades de pago aplicables., en los acuerdos de voluntades en los que pacten modalidades de pago prospectivo deberán incluir una nota técnica como anexo que hace parte integral del acuerdo de voluntades, seguimiento a la ejecución de los acuerdos de voluntades, duración, renovación automática y liquidación de los acuerdos., mecanismos de protección al usuario, a cargo de la Dirección de Conceptos y Estudios Jurídicos de la Secretaría Jurídica, dirigido a los funcionarios del Sector Central, Descentralizado y a los 116 municipios del Departamento de Cundinamarca,  publicado por Twitrer. iii) Se realizó práctica laboral en la Secretaría Jurídica, por parte de un estudiante de la facultad de derecho de las Universidad Externado, de conformidad Convenio, suscrito por la Secretaría de la Función Pública, con lo cual se da cumplimiento a la actividad de la meta 406 del PDD, denominada: “Suscribir convenios con las facultades de derecho de Universidades Públicas y/o Privadas, para que los estudiantes de derecho que hayan terminado su pensum académico realicen su judicatura, mediante el apoyo asistencial a la Secretaría Jurídica, para lograr satisfacer oportunamente los requerimientos judiciales.                                                                                        Durante el mes de mayo de 2022: Se realizaron las siguientes actividades: i) Los días 18 y 19 de mayo de 2022, en cumplimiento de la actividad “Ruta de la Democracia”, se realizaron dos (02) visitas guiadas virtuales al Congreso de la República, con la asistencia de 95 estudiantes de las siguientes Provincias, Municipios y Colegios: GUAVIO: Gama : “IED Técnica Agropecuaria Martin Romero” (30). GUALIVA: Vergara: “IED Colegio Fidel León Triana” (30). ALTO MAGDALENA: Agua de Dios.:” I.E.D Salesiano Miguel Unia (35).   ii) Se emitió: el  Boletín mensual del mes de abril de 2022, contenido: Instrucciones para la gestión y mitigación del riesgo en los ambientes de trabajo, por el contagio del covid-19 , aplicables a sector privado y público; decreto 487/2022: Reglamenta la prestación del servicio de valoración de apoyos que realicen las entidades públicas y privadas en los términos de la Ley 1996 de 2019; Decreto 555/2022: Regula el trabajo remoto y las condiciones aplicables a las relaciones laborales entre empleadores del sector privado y trabajadores remotos; las funciones de las Entidades Administradoras de Riesgos Laborales, y los actores que participan en la ejecución del trabajo remoto, entre otros, iii) Boletín semanal: Corte constitucional declara inexequible, con efectos retroactivos, el artículo 124 de la ley 2159 de 2021 (ley de garantías); política pública de vejez ; el desempeño institucional: de las entidades públicas aumentó en la vigencia 2021 y Cundinamarca es el primer Departamento del país con 98.7 puntos; iv) Análisis Normativos:  a) Sobre el Comunicado 14 Corte Constitucional-Sentencia C-153 de 2022-Corte Constitucional declara inexequible, con efectos retroactivos, el artículo 124 de la ley 2159 de 2021, por violar flagrantemente la reserva de ley estatutaria y el principio de unidad de materia.”. b) Decreto 6 8 1 de  2022:, por el cual se adopta la política pública nacional de envejecimiento y vejez 2022-2031. c) Medidas en materia de transparencia, prevención y lucha contra la corrupción, el cual contiene: Responsabilidad administrativa sancionatoria; competencia de las superintendencias; principio de debida diligencia; programas de transparencia y ética empresarial; observatorio anticorrupción de la secretaría de transparencia; sistema de detección y alertas para combatir el incremento patrimonial no justificado en servidores públicos; acceso y análisis de información; pedagogía para la promoción de la transparencia y lucha contra la corrupción; prohibiciones sobre los libros de comercio; subcomisiones técnicas de la comisión nacional de moralización; programas de transparencia y ética en el sector público. d)Ley 2207 de 2022: que dispone: Derogarse el artículo 5, el cual amplia los términos para atender las peticiones, los cuales quedarán así a partir del 18 de Mayo de 2022, 15 días Para resolver peticiones generales; 10 días para para atender peticiones de documentos e información; 30 Días para Resolver consultas a las autoridades en relación con las materias a su cargo. e) Decreto 830 de 2022: Medidas para las elecciones 2022; regula: manifestaciones y actos de carácter político; propaganda electoral, programas de opinión y entrevistas; propaganda en espacios públicos; acompañante para votar; uso de celulares y cámaras en los puestos de votación; ley seca; porte de armas, entre otros.  iii) Se realizó práctica laboral en la Secretaría Jurídica, por parte de un estudiante de la facultad de derecho de las Universidad Externado, de conformidad Convenio, suscrito por la Secretaría de la Función Pública, con lo cual se da cumplimiento a la actividad de la meta 406 del PDD, denominada: “Suscribir convenios con las facultades de derecho de Universidades Públicas y/o Privadas, para que los estudiantes de derecho que hayan terminado su pensum académico realicen su judicatura, mediante el apoyo asistencial a la Secretaría Jurídica, para lograr satisfacer oportunamente los requerimientos judiciales.Durante el mes de junio de 2022: Se realizaron las siguientes actividades: i) Los días 08, 09 Y 14 de junio de 2022, en cumplimiento de la actividad “Ruta de la Democracia”, se realizaron tres (03) visitas guiadas virtuales al Congreso de la República, con la asistencia de 189 estudiantes de las siguientes Provincias, Municipios y Colegios: MAGDALENA CENTRO: Bituima : “IED Jose María Vergara y Vergara  ” (29), Vianí”IED Victor Manuel Londoño” (31). ALTO MAGDALENA: Ricaurte: “IED Antonio Ricaurte ” (36). GUALIVA: San Francisco:” I.E.D. República de Francia (33). ORIENTE: Fosca “Instituciones Educativas” (60). ii) Se emitió: el  Boletín mensual del mes de mayo de 2022, contenido: medidas para las elecciones presidenciales 2022; Política Pública de vendedores informales; Modificación  Decreto Legislativo 491 de 2020, proferido durante la declaratoria del estado de emergencia económica, social y ecológica por causa de la pandemia COVID-19 y deroga las disposiciones relacionadas a la ampliación de términos para atender peticiones y la suspensión de términos de las actuaciones administrativas o jurisdiccionales en sede administrativa contenidas en el artículo 5 y 6 del decreto ibídem; ¿Estatuto para el régimen de excepción?. iii) Se emitió Boletín semanal: a) Se establece vigencia permanente del uso de las tecnologías en la administración de justicia. b) Conoce las medidas adoptadas para liquidar convenios interadministrativos, por inexequibilidad de reforma a la ley de garantías. c) Conoce el régimen de inhabilidades por parentesco. iv) Análisis Normativo: a) Ley 2213 de 2022. b) Decreto 1041 de 2022 .v) Se realizó práctica laboral en la Secretaría Jurídica, por parte de un estudiante de la facultad de derecho de las Universidad Externado, de conformidad Convenio, suscrito por la Secretaría de la Función Pública, con lo cual se da cumplimiento a la actividad de la meta 406 del PDD, denominada: “Suscribir convenios con las facultades de derecho de Universidades Públicas y/o Privadas, para que los estudiantes de derecho que hayan terminado su pensum académico realicen su judicatura, mediante el apoyo asistencial a la Secretaría Jurídica, para lograr satisfacer oportunamente los requerimientos judiciales. vi) El 28 de junio de 2022, se brindó capacitación  dirigida a los 116 municipios, Sector Central y Descentralizado del Departamento de Cundinamarca, Tema:  Actualización Ley 2213 de 2022; con la asistencia de 59 funcionarios de 35 municipios; 265 funcionarios del Sector Central del Departamento de Cundinamarca-Secretarías: Jurídica, Educación, Minas Energía y Gas, TIC, Hacienda, Función Pública, Salud, Transporte y Movilidad, Ambiente, General, Oficina de Control Interno, Ciencia y Tecnología e Innovación, Hábitat y Vivienda, Integración Regional, Asuntos Internacionales, Planeación, Mujer, Equidad y Genero, Competitividad. Agricultura, General,  Alta Consejería para la felicidad y Bienestar, Desarrollo e Inclusión Social, Ambiente. 46 funcionarios del Sector Descentralizado Departamento de Cundinamarca-Entidades: EPC, Lotería de Cundinamarca, Unidad de Gestión del Riesgo, Unidad Administrativa Especial de Pensiones, Agencia Pública de Empleo, Convida EPS, Agencia de Comercialización e Innovación para el Desarrollo de Cundinamarca, Agencia de Cundinamarca para la Paz y la Convivencia, ICCU, Indeportes.</t>
  </si>
  <si>
    <t>El Impacto del COVID-19, en la ejecución de la meta , la no realización de algunas actividades de forma presencial sino virtual.</t>
  </si>
  <si>
    <t>1106</t>
  </si>
  <si>
    <t>SECRETARIA HACIENDA</t>
  </si>
  <si>
    <t>EFICIENCIA FINANCIERA</t>
  </si>
  <si>
    <t>GR5:5-01-00-607</t>
  </si>
  <si>
    <t>Aumentar el índice de desempeño fiscal del departamento.</t>
  </si>
  <si>
    <t>GR5:5-01-06-407</t>
  </si>
  <si>
    <t>407</t>
  </si>
  <si>
    <t>Implementar 4 planes de fiscalización tributaria y operativa de los tributos departamentales.</t>
  </si>
  <si>
    <t>Planes implementados</t>
  </si>
  <si>
    <t>SERVICIO DE FISCALIZACIÓN, VISITAS DE CONTROL Y PROCESOS DE AUDITARÍAS TRIBUTARIA -  SE PREVIENE EL RIESGO LA SALUD Y LA VIDA DE LOS CIUDADANOS, SE PREVIENE EFECTOS EN SALUD PÚBLICA AL CONTROLAR LA ILEGALIDAD Y SACAR DEL MERCADO PRODUCTOS ADULTERADOS O FALSIFICADOS. ASÍ MISMO, SE REDUCE LA EVASIÓN.</t>
  </si>
  <si>
    <t>SE IMPLEMENTÓ Y MANTUVO LOS PLANES DE FISCALIZACIÓN TRIBUTARIA, SE PERMITIÓ PROMOVER, IMPULSAR Y ESTABLECER QUE LA ADMINISTRACIÓN EJERZA DE MANERA DIRECTA EL CONTROL CONTRA LA ILEGALIDAD DE LAS RENTAS DEPARTAMENTALES, DISMINUYENDO LOS ÍNDICES DE EVASIÓN Y ELUSIÓN TRIBUTARÍA- LUCHA CONTRA LA ILEGALIDAD, CONTRABANDO Y LA ADULTERACIÓN –  APREHENSIONES DE LICORES, CIGARRILLOS Y ALCOHOL.SE ATACÓ LA DELINCUENCIA QUE PONE EN RIESGO LA SALUD Y LA VIDA DE LOS CIUDADANOS, SE PREVIENE EFECTOS EN SALUD PÚBLICA AL CONTROLAR LA ILEGALIDAD Y SACAR DEL MERCADO PRODUCTOS ADULTERADOS O FALSIFICADOS. ASÍ MISMO, SE REDUCE LA EVASIÓN Y EL CONTRABANDO AL INCENTIVAR LA COMPRA DE PRODUCTOS EN SITIOS CONFIABLES; LO QUE EFECTO AYUDA PARA EL RECAUDO TRIBUTARIO Y CON EL MISMO, EL MEJORAMIENTO EN INVERSIÓN SOCIAL.</t>
  </si>
  <si>
    <t>SE DIFICULTÓ Y RETRASÓ LOS PROCESOS CONTRACTUALES RELACIONADOS CON LA META, EN ESPECIAL LOS DE APOYO A LA GESTIÓN Y PRESTACIÓN DE SERVICIOS, DEBIDO A LA CUARENTENA NACIONAL DECRETADA POR EL GOBIERNO NACIONAL Y DISTRITAL, CON OCASIÓN DE LA PANDEMIA MUNDIAL DENOMINADA CORONAVIRUS – COVID -19. DE IGUAL FORMA, POR LA PANDEMIA Y CON EL CIERRE MASIVO DE ESTABLECIMIENTOS ABIERTOS AL PÚBLICO Y FABRICAS DE CIGARRILLO Y LICOR SE DIFICULTÓ EL PROCESO DE VISITAS DE CONTROL, AUDITORIAS Y DEMÁS PROCESOS DE FISCALIZACIÓN.</t>
  </si>
  <si>
    <t>Servicio de fiscalización y procesos de auditarías tributaria -  se previene el riesgo la salud y la vida de los ciudadanos, se previene efectos en salud pública al controlar la ilegalidad.</t>
  </si>
  <si>
    <t>Se implementaron las estrategias que permiten orientar el control de los fenómenos que afectan recaudo de los impuesto al consumo como la evasión, la adulteración, falsificación y contrabando y mantuvo los planes de fiscalización tributaria, se permitió promover, impulsar y establecer que la administración ejerza de manera directa el control contra la ilegalidad de las rentas departamentales</t>
  </si>
  <si>
    <t>Se retrasó los procesos por la pandemia covid -19  por la apertura gradual de algunos establecimientos abiertos al público de cigarrillo y licor que dificultó el proceso de visitas de control, auditorias y demás procesos de fiscalización.</t>
  </si>
  <si>
    <t>Un plan de Fiscalización Tributaria</t>
  </si>
  <si>
    <t>Se implementó el plan de fiscalización tributaria del departamento de cundinamarca</t>
  </si>
  <si>
    <t>No se tuvo dificultades en la implementación de la meta</t>
  </si>
  <si>
    <t>GR5:5-01-06-408</t>
  </si>
  <si>
    <t>408</t>
  </si>
  <si>
    <t>Potencializar el proceso de recaudo para 5 tributos departamentales con herramientas tecnológicas.</t>
  </si>
  <si>
    <t>Tributo potencializado</t>
  </si>
  <si>
    <t>Servicio a la ciudadanía de virtualidad de los servicios de la Secretaría de Hacienda - al recaudo de impuestos y cobro coactivo, aplicación de web service, pago PSE, y salas virtuales, facilitando a los contribuyentes la consulta, liquidación y pago de sus obligaciones tributarias, lo que permite la atención directa en casa a la ciudadanía, lo cual redunda en el ahorro en costos de desplazamientos y tiempo.</t>
  </si>
  <si>
    <t>Se logró el fortalecimiento y potenciar los sistemas de información de la Secretaría de Hacienda, que permiten el desarrollo y la continuidad en la operación tecnológica de la plataforma SAP y aplicaciones no SAP, que comprende, entre otros aspectos: Soporte de los procesos de liquidación y recaudo de impuestos, soporte de la operación del impuesto de Registro Inmobiliario, continuidad a los proyectos en ejecución, seguimiento al Plan de Desarrollo Departamental, pagos electrónicos para impuesto sobre vehículos, botón PSE, recaudo a través de código de barras para impuesto sobre vehículos, nuevo esquema de operación para interacción y reporte desde entidades bancarias, Reactivación módulo SAP de impuestos sobre vehículos.Se fortaleció la información organizada, centralizada, segura, y veraz, que conlleve a lograr una mayor precisión en los datos recaudados de la administración; parametrización de la gestión del impuesto, tasas y contribuciones; unificación, estandarización y racionalización de procedimientos y procesos; mitigación de riesgos en errores de información y servicio más ágil y seguro para el contribuyente.En general se logró la virtualización de servicios al recaudo de impuestos y cobro coactivo, aplicación de web service, pago PSE, y salas virtuales, facilitando a los contribuyentes la consulta, liquidación y pago de sus obligaciones tributarias, lo que permite la atención directa en casa a la ciudadanía, lo cual redunda en el ahorro en costos de desplazamientos y tiempo.</t>
  </si>
  <si>
    <t>Se dificultó y retrasó los procesos contractuales relacionados con la meta, debido a la cuarentena nacional decretada por el Gobierno Nacional y Distrital, con ocasión de la pandemia mundial denominada coronavirus – covid -19.</t>
  </si>
  <si>
    <t>Servicio a la ciudadanía de virtualidad de los servicios de la Secretaría de Hacienda - al recaudo de impuestos y cobro coactivo, aplicación de web service, pago PSE, y salas virtuales, facilitando a los contribuyentes la consulta, liquidación y pago de sus obligaciones tributarias.</t>
  </si>
  <si>
    <t>Se logró el fortalecimiento y potenciar los sistemas de información de la Secretaría de Hacienda, que permiten el desarrollo y la continuidad en la operación tecnológica</t>
  </si>
  <si>
    <t>Plataformas tecnológicas para el fortalecimiento de los tributos</t>
  </si>
  <si>
    <t>Se realiza avance para la implementación de recursos tecnológicos que permitan potencializar los procesos de recaudo</t>
  </si>
  <si>
    <t>No se presento dificultad alguna</t>
  </si>
  <si>
    <t>GR5:5-01-06-409</t>
  </si>
  <si>
    <t>409</t>
  </si>
  <si>
    <t>Potencializar 5 procesos transversales a la gestión financiera.</t>
  </si>
  <si>
    <t>Proceso potencializado</t>
  </si>
  <si>
    <t>Servicios administrativos de funcionamiento y gestión de la Secretaría de Hacienda</t>
  </si>
  <si>
    <t>Se logró potenciar la Secretaría de Hacienda en su gestión administrativa y financiera. Así mismo, se logra dinamizar la integración de los distintos procesos administrativos, logrando apoyar al talento humano disponible para contribuir al desarrollo de los procesos; mejorar la oportunidad en la prestación de los servicios de los usuarios; mejorar continuamente en las actividades administrativas, técnicas y profesionales en términos de planificación, manejo y organización de la documentación producida y recibida, con el objetivo de disponer de la documentación organizada, para uso de la administración en el servicio al ciudadano y del propio Departamento de Cundinamarca.</t>
  </si>
  <si>
    <t>Se dificultó y retrasó los procesos contractuales relacionados con la meta, en especial los de apoyo a la gestión y prestación de servicios, debido a la cuarentena nacional decretada por el Gobierno Nacional y Distrital, con ocasión de la pandemia mundial denominada coronavirus – covid -19. En tanto, la consecuencia a la limitación a la movilidad, circulación de personas y cierres de varias actividades empresariales, laborales y entidades estatales causaron en consecuencia un retardo de algunas actividades propias de la función del estado y de la misma Gobernación de Cundinamarca.</t>
  </si>
  <si>
    <t>Se logró potenciar la Secretaría de Hacienda en su gestión administrativa y financiera. Así mismo, se logra dinamizar la integración de los distintos procesos administrativos, logrando apoyar al talento humano disponible para contribuir al desarrollo de los procesos.</t>
  </si>
  <si>
    <t>Se implementaron las principales estrategias para potencializar los Servicios administrativos de funcionamiento y gestión de la Secretaría de Hacienda</t>
  </si>
  <si>
    <t>Se dificultó y retrasó los procesos contractuales relacionados con la meta, en especial los de apoyo a la gestión y prestación de servicios, debido a la cuarentena nacional decretada por el Gobierno Nacional y Distrital.</t>
  </si>
  <si>
    <t>Componente administrativo para el mejoramiento de los procesos de la Secretaría de Hacienda</t>
  </si>
  <si>
    <t>Se viene implementando herramientas para el fortalecimiento de los procesos administrativos de la Secretaría de Hacienda</t>
  </si>
  <si>
    <t>No se tuvo dificultad al momento de la implementación de la meta</t>
  </si>
  <si>
    <t>1184</t>
  </si>
  <si>
    <t>SECRETARIA DE PRENSA Y COMUNICACIONES</t>
  </si>
  <si>
    <t>EMPODERAMIENTO SOCIAL</t>
  </si>
  <si>
    <t>CONFIANZA FUERZA DE GOBIERNO</t>
  </si>
  <si>
    <t>GR5:5-02-00-609</t>
  </si>
  <si>
    <t>Aumentar la percepción favorable de la opinión pública sobre la administración departamental.</t>
  </si>
  <si>
    <t>GR5:5-02-01-412</t>
  </si>
  <si>
    <t>412</t>
  </si>
  <si>
    <t>Crear la red departamental de radio de Cundinamarca y conectar a las emisoras del departamento.</t>
  </si>
  <si>
    <t>Red departamental de radio de Cundinamarca creada</t>
  </si>
  <si>
    <t>A la fecha, El Dorado Radio tiene al aire 27 programas que están divididos en noticieros, programas de entretenimiento, musicales, de emprendimiento, protección animal, empoderamiento, secretarías y direcciones de las diferentes entidades de la Gobernación de Cundinamarca. También se realizan transmisiones de eventos especiales que realiza la gobernación, tanto en la frecuencia 99.5 FM, como en el Facebook Live que tiene un alcance de 2 mil personas y hasta 110 personas conectadas en vivo, aproximadamente. En otros aspectos, se realizó un filtro de las 12.500 canciones que se tenían, actualizando los diferentes géneros para contar con 5.500 canciones hasta la fecha. En el mismo sentido, se empezó con la creación del archivo sonoro de la emisora y se realizan semanalmente en promedio entre 8 a 10 cuñas para las diferentes entidades de la gobernación. Durante los espacios musicales diarios, se tiene una sección especial donde suenan los artistas y agrupaciones de Cundinamarca con sus canciones éxito. Al día se programan cada hora una de estas canciones, es decir, en promedio 9 artistas al día. A su vez se han gestionado alianzas, conectando a las emisoras comunitarias y comerciales del departamento, creando gremialidad comunicacional identificados como “La Ruta del Dorado” y “Aliados Dorado Radio”, generando espacios de expresión, información, promoción cultural, educación y formación, entre otros, que confluyen en la unión y la comprensión de nuestra diversidad social y cultural en el Departamento de Cundinamarca. Por último mencionar que en el mes de enero del presente año el número de seguidores de la emisora "El Dorado Radio" en Twitter, Facebook, Instagram y YouTube era de 10.397 y a la fecha esta cifra se incrementó a 24.217.</t>
  </si>
  <si>
    <t>Notables intermitencias que dificultan la señal de frecuencia 99.5 FM.                                                      Cortes inesperados de energía que impiden la permanencia en el aire.</t>
  </si>
  <si>
    <t xml:space="preserve">A 31 de diciembre de 2021 contamos con 42 programas al aire en la Emisora “El Dorado Radio” divididos en noticieros, programas de entretenimiento, musicales, de emprendimiento, salud, empoderamiento, participación y de secretarías y direcciones de las diferentes entidades de la Gobernación de Cundinamarca; adicional a ello también se efectuaron transmisiones de eventos especiales que realiza la gobernación, por ejemplo, Gobernador en Línea, ferias de servicios y rendición de cuentas.  Se han transmitido eventos especiales en la frecuencia 99.5FM y redes sociales (Instagram, Facebook, YouTube y Twitter) teniendo las siguientes estadísticas con tendencia al incremento de seguidores en redes sociales así: Resumen estadísticas Instagram:  Seguidores: 2050, Cuentas alcanzadas: 3.845 Cuentas que interactuaron: 27. Resumen estadísticas twitter: Twitter: 4.368. Resumen estadísticas Facebook: Seguidores: 12.498. Adicional a ello se ha logrado la conexión con 15 municipios para transmisión de programas de interés de cada territorio en la Emisora El Dorado Radio. A través del programa “En línea Con El Gobernador” llegamos a 53 emisoras comunitarias y 2 emisoras regionales. Se ha promovido el apoyo a jóvenes emprendedores del municipio de Gachancipá con la apertura de un espacio radial en la Emisora “El Dorado Radio” en los días viernes de 8pm a 10pm y sábados de 8pm a 11pm. Por último, mencionar que en el marco de la suscripción del contrato interadministrativo con el Fondo de Desarrollo de Proyectos de Cundinamarca- FONDECUN vigencia 2021; se evidencia un avance de ejecución del 99,5% de los siguientes productos: Radio regional, radio nacional y programa en línea con el Gobernador.          </t>
  </si>
  <si>
    <t xml:space="preserve">Al mes de  diciembre de 2021, la emisora de interés público "El Dorado Radio" tiene al aire 42 programas que están divididos en noticieros, programas de entretenimiento, musicales, de emprendimiento, salud, empoderamiento, participación y de secretarías y direcciones de las diferentes entidades de la Gobernación de Cundinamarca; adicional a ello también se realizan transmisiones de eventos especiales que adelanta la gobernación, por ejemplo, Gobernador en Línea, ferias de servicios, rendición de cuentas, entre otros; tanto en la frecuencia 99.5 FM, como por nuestros diferentes canales virtuales, teniendo las siguientes estadísticas con tendencia al incremento respecto a meses anteriores: 
Resumen estadísticas Instagram:  
Seguidores: 2050	 
Cuentas alcanzadas: 3.845 
Cuentas que interactuaron: 27 
Resumen estadísticas twitter: 
Twitter: 4.368
Resumen estadísticas Facebook: 
Seguidores: 12.498 
Por ultima, en el marco de la suscripción del contrato interadministrativo con el Fondo de Desarrollo de Proyectos de Cundinamarca- FONDECUN vigencia 2021, a 31 de diciembre de 2021 se evidencia un avance de ejecución del 99,5% correspondiente a la ejecución de los siguientes productos:                                                                                    
Radio regional.                                                                                                               
Radio nacional.                                                                                                                    
Programa en Línea con el Gobernador.
</t>
  </si>
  <si>
    <t>Durante el mes de junio de 2022, la emisora de interés público "El Dorado Radio" tiene al aire 41 programas que están divididos en el sistema informativo (noticieros mañana, medio día y noche), programas de entretenimiento, musicales, de emprendimiento, salud, empoderamiento,  de secretarías y direcciones de las diferentes entidades de la Gobernación de Cundinamarca, además de algunos municipios del Departamento; adicional a ello también se realizan transmisiones de eventos especiales que realiza la gobernación, por ejemplo, ferias de servicios, rendición de cuentas, entre otros; tanto en la frecuencia 99.5 FM, como por nuestros diferentes canales virtuales, teniendo las siguientes estadísticas con tendencia al incremento respecto a meses anteriores  con la novedad que ahora estamos en Tik Tok: Instagram: 165Twitter 415Facebook: 399TikTok:26Ahora bien, se realizó la suscripción del contrato interadministrativo SPC-CDCTI-052-2022 con el Fondo de Desarrollo de Proyectos de Cundinamarca- FONDECUN vigencia 2022 para REALIZAR LA GERENCIA INTEGRAL ENCAMINADA A EJECUTAR LA TERCERA FASE DEL PROYECTO DENOMINADO: “MEJORAMIENTO DE LA COMUNICACIÓN PARA EL PROGRESO DE CUNDINAMARCA” cuyo propósito es la ejecución de los siguientes productos que contribuyen con la ejecución de la meta: 1.Radio regional.                                                                                                               2. Radio nacional.                                                                                                                    3. Programa en Línea con el Gobernador.</t>
  </si>
  <si>
    <t>No se registran dificultades durante la vigencia del reporte.</t>
  </si>
  <si>
    <t>GR5:5-02-01-413</t>
  </si>
  <si>
    <t>413</t>
  </si>
  <si>
    <t>Fortalecer el desempeño en internet y redes sociales del 50% de los periódicos, emisoras y canales de televisión del departamento.</t>
  </si>
  <si>
    <t>Medios de comunicación fortalecidos en desempeño de internet y redes sociales</t>
  </si>
  <si>
    <t>Se realizó la entrega de 7 tablets Marca Lenovo Tab M8 HD pantalla HD y altavoz con tecnología Dolby Audio, procesador de cuatro núcleos y batería a periodistas ganadores de 8 categorías en el marco de la celebración del día del periodista vigencia 2021 denominado Reconocimiento "Periodismo Vivo Antonio Nariño". En dicho contexto el día 04 de octubre de 2021, se dio apertura a la convocatoria de la 2ª versión de la condecoración ‘Periodismo vivo Antonio Nariño de Cundinamarca’ vigencia 2022, un reconocimiento a quienes, por su trabajo y servicio, a través del ejercicio del periodismo, aportan y exaltan el nombre del departamento.  Ahora bien, producto de una alianza estratégica con el Servicio Nacional de Aprendizaje- SENA se desarrollaron los cursos de marketing digital y redacción y ortografía donde se logró impactar a 25 y 41 periodistas de medios de comunicación del departamento. Por ultimo y en el marco de la alianza con la Casa Editorial El Tiempo S.A se desarrolló un taller enfocado en redes sociales, digital y edición de textos que permitió contribuir con la capacitación de 51 periodistas de medios de comunicación del departamento. Además, se realizó acompañamiento técnico a 120 medios de comunicación del departamento para la postulación de propuestas ante el Ministerio de Tecnologías de la Información y las Comunicaciones- MinTIC y así recibir apoyo en transformación digital; 4 de ellos culminaron el proceso exitosamente.</t>
  </si>
  <si>
    <t xml:space="preserve">En el marco de la celebración del día del periodista, se realizó el evento denominado Reconocimiento "Periodismo Vivo Antonio Nariño", donde se entregaron 7 tablets  Marca Lenovo Tab M8 HDpantalla HD y altavoz con tecnología Dolby Audio, procesador de cuatro núcleos y batería de larga duración  a los periodistas ganadores en las 8 categorías descritas. En el marco de las covocatorias para capacitar a periodistas del departamento se inició con un proceso de preinscripción que culminó el 25 de junio de 2021, con el fin de determinar el número de postulados preinscritos que a la fecha son: 
1. Curso Redacción y ortografía: 180 postulados preinscritos 
2.Curso Marketing digital: 115 postulados preinscritos.
3.Curso Maketing digital (para enlaces de la gobernación): 40 postulados preinscritos. En el marco del acompañamiento técnico realizado por la Secretaría de Prensa y Comunicaciones para que los medios de comunición postulen sus propuestas ante el Ministerio de Tecnologías de la Información y las Comunicaciones- Mintic  y así recibir apoyos en transformación digital a la  fecha se ha logrado impactar a 130 medios regionales, de los cuales 2 han cargado sus documentos satisfactoriamente a la plataforma de Mintic y 4 están haciendo los ajustes pertinentes para postularse.
</t>
  </si>
  <si>
    <t>Se realizó la entrega de 12 camaras marca Cannon M200 con características técnicas como: imagen en tiempo real, sistema de pantalla touch de ángulo variable de 180º  con enfoque de toque en la pantalla, grabación de videos Time-lapse en calidad 4k, tecnología Dual Pixel con seguimiento al ojo y al rostro para un enfoque rápido y preciso, transferencia de imágenes a través de Bluetooth y Wifi para descargar fotos y transmisiones streaming a periodistas ganadores en las 12 categorías premiadas en el marco de la 2ª versión de la condecoración ‘Periodismo vivo Antonio Nariño de Cundinamarca’ vigencia 2022.</t>
  </si>
  <si>
    <t>Durante el mes de junio de 2022 no se reporta avance de ejecución física de la meta.Ahora bien, se realizó la suscripción del contrato interadministrativo SPC-CDCTI-052-2022 con el Fondo de Desarrollo de Proyectos de Cundinamarca- FONDECUN vigencia 2022 para REALIZAR LA GERENCIA INTEGRAL ENCAMINADA A EJECUTAR LA TERCERA FASE DEL PROYECTO DENOMINADO: “MEJORAMIENTO DE LA COMUNICACIÓN PARA EL PROGRESO DE CUNDINAMARCA” cuyo propósito es la ejecución de los siguientes productos que contribuyen con la ejecución de la meta: 1.Oferta académica en institución educativa para capacitar a periodistas del departamento en gerencia en medios de comunicación, periodismo, tendencias digitales y páginas web y redes sociales.</t>
  </si>
  <si>
    <t>No se evidenció dificultad para el periodo reportado.</t>
  </si>
  <si>
    <t>GR5:5-02-01-414</t>
  </si>
  <si>
    <t>414</t>
  </si>
  <si>
    <t>Implementar una estrategia de promoción, fortalecimiento y consolidación de la imagen del departamento.</t>
  </si>
  <si>
    <t>Para incrementar el avance de la meta  se realizó la organización y fortalecimiento de la Secretaría de Prensa y Comunicaciones. Esta organización es evidente en la nueva estructuración organizacional de la secretaría, como también en el fortalecimiento con personal profesional, capacitado, con experiencia e idóneo para cumplir esta meta.En el segundo trimestre de 2020, que corresponde de abril a junio, se registraron 1.116 publicaciones, superando un 316% las publicaciones en medios de comunicación del trimestre anterior y en un 625% en el último reporte de la administración anterior. En el tercer trimestre de 2020, que corresponde a los meses de julio, agosto y septiembre, se tuvo un registro de 2.912 publicaciones en medios de comunicación, superando al segundo trimestre de 2020 en un 161%. Paralelamente a la gestión que se realizó con los medios de comunicación, también se adelantó una estrategia digital que permite fortalecer la imagen de la gobernación. En Facebook en enero se tenían 37.562 seguidores y en octubre  78.457 logrando incrementar los seguidores en un 108% y frente al alcance, de 44.700 se llegó a 827.602, lo que significa que se superó en 1.751% el alcance. En twitter se pasó de tener 36.592 seguidores en mayo, a tener 42.458 en octubre, reflejando un aumento del 16% y en Instagram de mayo a octubre de 2020 se aumentó un 69.1% los seguidores y el alcance aumentó un 437.3%.</t>
  </si>
  <si>
    <t xml:space="preserve">Durante la vigencia 2021 se atendieron 1.849 solicitudes de entidades del nivel central y descentralizado. Se realizó apoyo técnico para la suscripción de dos contratos de licencia de uso de la marca Cundinamarca para productores de la región.  Se realizó registro ante la Superintendencia de Industria y Comercio de las siguientes marcas: El Sol Dorado de Cundinamarca (figurativa), El Sol Cundinamarca (mixta) y Emisora El Dorado Radio (mixta), en dicho contexto la Superintendencia de Industria y Comercio- SIC concedió los registros marcarios solicitados a nombre del departamento con lo cual se genera una propiedad más mediante estos intangibles, beneficiando a todos nuestros licenciatarios de marca puesto que se les da seguridad jurídica sobre el respectivo uso del sello Dorado. Se adelantó gestión interadministrativa con la Secretaría de Asuntos Internacionales para fortalecimiento y posicionamiento de las marcas registradas del departamento a través de influencers y youtubers posicionados en redes sociales, programa de televisión del canal RCN Master Chef en sus dos emisiones en los municipios de Guatavita y Villeta y diseño y puesta en funcionamiento de un portal web de uso exclusivo de la marca Cundinamarca que permita promover ofertas gastronómicas, artesanales y turísticas del departamento. En cuanto a la emisión del programa de televisión Cundinamarca ¡REGIÓN Que Progresa! durante la vigencia se emitieron 29 capítulos en Suesca, Sopó, San Juan de Rioseco, Anato, Ubaté, Girardot, Nemocón, Villeta, Villapinzón, Tienda Kuna Mya, Vergara, Subachoque, Gobernación de Cundinamarca (2 capitulos), Cáqueza, Silvania, Pacho, Sesquilé, San Francisco, Guachetá, La Mesa, Sibaté, AgroExpo, Ubaque, La Calera, Bojacá, Cogua, y ExpoCundinamarca 2021 (con la transmisión de 2 capítulos). Ahora bien, en el marco de la suscripción del contrato interadministrativo con el Fondo de Desarrollo de Proyectos de Cundinamarca- FONDECUN vigencia 2021, a la fecha se evidencia un avance de ejecución del 99,5% correspondiente a la ejecución de los siguientes productos: 1. Plan de medios regionales y nacionales. 2. Material POP- Socialización gestión institucional en municipios y material publicitario para el patrocinio de la marca “Cundinamarca- El Dorado, La Leyenda Vive” en el marco de la suscripción del Contrato No. SPC-CD-060-2021 con el Club Independiente Santafé S.A. 3. Programa productora de televisión.                                                                                                                                                           
Mencionar que, durante el desarrollo de la feria denominada ExpoCundinamarca 2021 participaron los 116 municipios del departamento con stands de exhibición de sus productos gastronómicos y artesanales acompañados siempre con la presencia de nuestra marca Cundinamarca generando un  sentido de pertenencia en todos los cundinamarqueses y promoviendo la activación y dinamización económica para nuestros de productores toda vez que hubo bastante afluencia de visitantes donde se alcanzaron ventas superiores a los 40.000.000 y un aforo aproximado de 40.000 personas.
</t>
  </si>
  <si>
    <t xml:space="preserve">En el marco de la ejecución del Contrato No. SPC-CD-060-2021 con el Club Independiente Santafé S.A. para el patrocinio de la marca “Cundinamarca- El Dorado, La Leyenda Vive” el equipo femenino Club Independiente Santafé S.A. a través de su portal web realizó pauta publicitaria de la marca. 
Ahora bien, en el marco  del desarrollo de la feria Expo Cundinamarca 2021  participaron los 116 municipios del departamento con stands de exhibición de sus productos gastronómicos y artesanales acompañados siempre con la presencia de nuestra marca Cundinamarca generando un  sentido de pertenencia en todos los cundinamarqueses y promoviendo la activación y dinamización económica para nuestros de productores toda vez que hubo bastante afluencia de visitantes donde se alcanzaron ventas superiores a los 40.000.000 y un aforo aproximado de 40.000 personas y durante su desarrollo se emitieron 2 capítulos del programa de televisión Cundinamarca ¡REGIÓN Que Progresa! donde además se transmitió la rendición de cuentas  realizada por el señor gobernador.
Por último mencionar que durante el mes de diciembre de 2021 se han atendido 77 solicitudes de las diferentes entidades del nivel central y descentralizado en temas como: acompañamiento de prensa y redes,  apoyo de prensa,  animación, aprobación y revisión gráfica,  aprobación y revisión de piezas,  archivo fotográfico y video, acompañamiento de camarógrafo, fotógrafo y presentador, copias fotográficas y de video, cuñas radiales,  diseño, revisión y aprobación de piezas gráficas, revisión y  edición de video, publicación en redes, entre otros.                                                                                                                     
Ahora bien, en el marco de la suscripción del contrato interadministrativo con el Fondo de Desarrollo de Proyectos de Cundinamarca- FONDECUN vigencia 2021, a 31 de diciembre de 2021 se evidencia un avance de ejecución del 99,5% correspondiente a la ejecución de los siguientes productos: 
1. Plan de medios regionales y nacionales.                                                                
2. Material POP- Socialización gestión institucional en municipios y material publicitario para el patrocinio de la marca “Cundinamarca- El Dorado, La Leyenda Vive” en el marco de la suscripción del Contrato No. SPC-CD-060-2021 con el Club Independiente Santafé S.A.                                                                    
3. Programa productora de televisión.  
</t>
  </si>
  <si>
    <t>Durante el mes de junio de 2022 se ejecutaron publicaciones en redes sociales y en página web que contribuyen al posicionamiento de la marca Cundinamarca y se da continuidad al proceso precontractual para la suscripción de un contrato cuyo objeto sea la ejecución de actividades adicionales que contribuyan al fortalecimiento de la imagen del departamento a través de medios nacionales y regionales.  Adicional a ello durante el mismo periodo se han atendido 174 solicitudes de las diferentes entidades del nivel central y descentralizadas en temas como: acompañamiento de prensa y redes,  apoyo de prensa,  animación, aprobación y revisión gráfica,  aprobación y revisión de piezas,  archivo fotográfico y video, acompañamiento de camarógrafo, fotógrafo y presentador, copias fotográficas y de video, cuñas radiales,  diseño, revisión y aprobación de piezas gráficas, revisión y  edición de video, publicación en redes, entre otros.La Gobernación de Cundinamarca realizó durante el periodo reportado el monitoreo de las noticias de la entidad que se emiten en diferentes medios de comunicación en todo el país, es así como contamos con el apoyo de la agencia IP Noticias para poder tener una tabulación de la información publicada en canales como: medio impreso, televisión, radio, web y redes sociales. Para ese mes la entidad tuvo un total de 534 publicaciones en donde hay menciones de Gobernación de Cundinamarca, el Departamento de Cundinamarca y del Gobernador Nicolás García Bustos. Si vemos esa cifra discriminada por tipo de comunicación encontramos lo siguiente: Medio impreso: 22; Televisión: 99; Radio: 105, Web: 245; y Redes Sociales: 63.Ahora bien, se realizó la suscripción del contrato interadministrativo SPC-CDCTI-052-2022 con el Fondo de Desarrollo de Proyectos de Cundinamarca- FONDECUN vigencia 2022 para REALIZAR LA GERENCIA INTEGRAL ENCAMINADA A EJECUTAR LA TERCERA FASE DEL PROYECTO DENOMINADO: “MEJORAMIENTO DE LA COMUNICACIÓN PARA EL PROGRESO DE CUNDINAMARCA” cuyo propósito es la ejecución de los siguientes productos que contribuyen con la ejecución de la meta: 1. Plan de medios regionales y nacionales.                                                                2. Coordinación de actividades ATL y BTL. 3. Programa productora de televisión.  4. Fortalecimiento de la imagen de del departamento.</t>
  </si>
  <si>
    <t>No se registra dificultad para el periodo reportado.</t>
  </si>
  <si>
    <t>LIDERAZGO CIUDADANO</t>
  </si>
  <si>
    <t>GR5:5-02-00-610</t>
  </si>
  <si>
    <t>Aumentar la calificación del índice de desempeño institucional en la política de participación ciudadana.</t>
  </si>
  <si>
    <t>GR5:5-02-02-415</t>
  </si>
  <si>
    <t>415</t>
  </si>
  <si>
    <t>Implementar 116 plataformas municipales de juventudes en el departamento.</t>
  </si>
  <si>
    <t>Plataformas municipales implementadas</t>
  </si>
  <si>
    <t>Plataforma Departamental procesos de formación.</t>
  </si>
  <si>
    <t>Conformación de la plataforma departamental de juventudesActualización de las plataformas municipalesEl personal profesional contratado para las actividades de esta meta se realizo con recursos del plan de desarrollo unidos podemos masrealización de actividades de participación juvenil de manera presencial.</t>
  </si>
  <si>
    <t>falta de conectividad.</t>
  </si>
  <si>
    <t>Plataformas juveniles</t>
  </si>
  <si>
    <t xml:space="preserve">Se realizó la primera Asamblea Departamental de las Juventudes, en el marco del desarrollo de la Semana de la Juventud y se presento apoyo ala las elecciones de los consejos municipales de Juventud en los 116
</t>
  </si>
  <si>
    <t>Asistencias técnicas en normatividad de plataformas en 42 municipios para actualización de plataforma.Se encuentran conformadas las 116 plataformas municipales de juventudes y se viene realizando seguimiento y asistencia técnica a los municipios que lo requieran para la actualización y promoción (14 municipios).</t>
  </si>
  <si>
    <t>GR5:5-02-02-416</t>
  </si>
  <si>
    <t>416</t>
  </si>
  <si>
    <t>Impulsar en las 15 provincias del departamento procesos de formación en empoderamiento, liderazgo político y social en los jóvenes.</t>
  </si>
  <si>
    <t>Procesos de formación realizados</t>
  </si>
  <si>
    <t>procesos de formación.</t>
  </si>
  <si>
    <t>Capacitación de jóvenes rurales con capacitaciónCapacitación a jóvenes de comunidades étnicasEl personal profesional contratado para las actividades de esta meta se realizo con recursos del plan de desarrollo unidos podemos mas.</t>
  </si>
  <si>
    <t>falta de conectividad.no prespecialidad dificulta la interacción con los jóvenes.</t>
  </si>
  <si>
    <t>Escuela de liderazgo,</t>
  </si>
  <si>
    <t>Se ha puesto en marcha la escuela de liderazgo, brindando capacitaciones a las y los jóvenes del Departamento en temas como Paz-conflicto, Derechos Humanos, Participación política, Ciudad Región, comunicación política</t>
  </si>
  <si>
    <t>Capacitación.</t>
  </si>
  <si>
    <t>Se realizaron Capacitaciones en liderazgo politico en municipios de  chia , Arbelaez y Medina en el sistema Nacional de Juventudes.Se realizaron Capacitaciones en liderazgo politico en  municipios de 7 provincias del depáratmentoProceso de empoderamiento, liderazgo politico y social en las provincias de Gualiva, Sabana Centro y Rionegro. Se realizaron Capacitaciones en liderazgo político en las provincias de Sumapaz, Medina, Gualiva, Sabana Centro, Ubate, Almeidas, Tequendama, Rionegro, Sabana Occidente, Magdalena Centro en el sistema Nacional de Juventudes.</t>
  </si>
  <si>
    <t>GR5:5-02-02-417</t>
  </si>
  <si>
    <t>417</t>
  </si>
  <si>
    <t>Impulsar en los 116 municipios los consejos municipales de juventud.</t>
  </si>
  <si>
    <t>Consejos municipales establecidos</t>
  </si>
  <si>
    <t>Capacitación en elección de concejos municipales de juventud</t>
  </si>
  <si>
    <t>Capacitación en elección de concejos municipales de juventud en  municipios del departamento a los coordinadores de juventud.</t>
  </si>
  <si>
    <t>aplazamiento de las elecciones  por temas de salud publica.</t>
  </si>
  <si>
    <t>Capacitaciones</t>
  </si>
  <si>
    <t>Capacitación de Consejos Municipales de Juventud en 44 municipios del departamento. Promoción de los consejos municipales de juventud en 111 municipios de Cundinamarca.</t>
  </si>
  <si>
    <t>Asistencia técnica - Articulación y conformación de Concejos Departamental de Juventudes.</t>
  </si>
  <si>
    <t>Impulsó a la instalación y posesión de los 116 concejos municipales de juventud mediante asesoría, asistencia técnica y acompañamiento. Convocatoria a la conformación del Concejo Departamental de Juventud mediante expedición del decreto 013 del 1 de febrero de 2022 que estableció la integración del mismo por 15 delegados (uno por cada provincia), la invitación a los CMJ para designación de delegados y cronograma para realización de asambleas provinciales para designación del delegado por cada provincia.Instalación y posesión de Conejo Departamental de Juventud realizado el 28 de febrero del 2022.</t>
  </si>
  <si>
    <t>GR5:5-02-02-418</t>
  </si>
  <si>
    <t>418</t>
  </si>
  <si>
    <t>Asistir técnica y logísticamente a los 117 consejos de política social.</t>
  </si>
  <si>
    <t>Consejo asistidos</t>
  </si>
  <si>
    <t>guía "Orientadora del Sistema nacional De bienestar Familiar"</t>
  </si>
  <si>
    <t>Reunión del CODEPS DEPARTAMENTALMesa departamental de Inclusión Social (5 Sesiones)Actualización del link en la plataforma de la gobernación de Cundinamarca del CODEPS Convocatoria y conformación de la Mesa Departamental de Inclusión Social (se han realizado tres de las cuatro requeridas)Emisión de circular CODEPS 002 dirigida a los 116 MunicipiosAsistencias técnicas a los COMPOS a 78 Municipios Fortalecimiento a los 117 Consejos de Política Social atreves de la guía "Orientadora del Sistema nacional De bienestar Familiar" en consunto con el ICBF</t>
  </si>
  <si>
    <t>Consejo Departamental de CODEPS y COMPOS</t>
  </si>
  <si>
    <t>Instalación de la primera sesión del consejo departamental de política social CODEPS. Fortalecimiento a los 116 Consejos de política social COMPOS del departamento a través del diseño de instrumentos para su actualización.
-Compilacion Normograma del sistema nacional de bienestar familiar. modelo reglamento interno COMPOS, ELABORACION CARTILLA DIGITAL COMPOS
-Decreto de actualización para 116 municipios
Resolución de funcionamiento para 116 COMPOS.</t>
  </si>
  <si>
    <t>Planeación de actividades para la elaboración del plan de acción del CODEPS 2022.  Asistencia técnica dos municipios Une y Sibate, participación comité primario para definición de lineamientos - propuesta plan de trabajo CODEPS. Asistencia técnica en jornadas de los diferentes temas: 1. Origen de los COMPOS. 2. La importancia de los COMPOS3. Conformación de los COMPOS4, NormatividadEn los municipios de SIlvania, Caqueza, Chipaque, Granada, Cabrera, Medina, Paratebueno, San Antonio de Tequendama, Fomeque y Quebradanegra.Asistencia técnica en los siguientes municipios respectos a los consejos municipales de política social en 12 municipios: La Mesa, El Colegio, Simijaca, Gutierrez, Anapoima, Ricaurte, Tocaima, Susa, Agua de Dios, Apulo, Sesquile, Tena.</t>
  </si>
  <si>
    <t>GR5:5-02-02-419</t>
  </si>
  <si>
    <t>419</t>
  </si>
  <si>
    <t>Garantizar el funcionamiento de las 116 instancias de participación de niños, niñas y adolescentes.</t>
  </si>
  <si>
    <t>Instancias de participación en funcionamiento</t>
  </si>
  <si>
    <t>Giaa orientadora de las instancias del sistema nacional de bienestar familiar</t>
  </si>
  <si>
    <t>Activación de la mesa departamental Participación de NNASe garantizo la participación y asistencia de 6 niños de las instancias de participación al CODEPS departamental.Asistencia técnica a los municipios que no cuentan con la instancia de participación activa79 instancias activas de participación</t>
  </si>
  <si>
    <t>La participación de los niños ocasionado por la pandemis</t>
  </si>
  <si>
    <t>Acompañamiento, seguimiento y verificacion de actividad de las mesas de participación de niñas y adolescentes,</t>
  </si>
  <si>
    <t>Seguimiento a los municipios para la verificacion de actividad de las mesas de participación de niñas y adolescentes, asistencia a 11 municipios para establecer estrategias de fortalecimiento. 4 sesiones de la mesa de participacion de niños, niñas y adolescentes</t>
  </si>
  <si>
    <t>Acompañamiento, seguimiento y verificación de actividad de las mesas de participación de niñas y adolescentes,</t>
  </si>
  <si>
    <t>Seguimiento a los municipios para la verificación de actividad de las mesas de participación de niñas y adolescentes, asistencia a 11 municipios para establecer estrategias de fortalecimiento. 4 sesiones de la mesa de participación de niños, niñas y adolescentes</t>
  </si>
  <si>
    <t>GR5:5-02-02-420</t>
  </si>
  <si>
    <t>420</t>
  </si>
  <si>
    <t>Implementar el 40% del Plan de la Política Pública de Participación Ciudadana.</t>
  </si>
  <si>
    <t>Avance de implementación</t>
  </si>
  <si>
    <t>Cundinamarca llega al cuarto puesto del departamento con el mejor puntaje en la Política de Participación Ciudadana en la Gestión Pública a través de: Garantizar la apropiación de conocimientos y fortalecer de las capacidades de gestión a través de la asistencia técnica de mecanismos de participación, instancias de participación, veedurías ciudadanas y socialización de la política pública a los 116 municipios con 1.763 beneficiados. Posicionamiento del departamento de Cundinamarca entre los mejores a nivel nacional en las iniciativas de participación ciudadana.  premio de “Colombia Participa 2020” Nominados entre los 3 finalistas al premio “Colombia Participa 2020” del Ministerio del Interior Categoría Gobernación. Posicionamiento de los espacios de participación del departamento a través de 2 ferias de servicios realizadas en la provincia de Sumapaz y Tequendama con la presencia de más de 110 asistentes. Fortalecimiento de la participación ciudadana a través del diseño y formulación del Modelo estándar de presupuestos participativos. Creación, instalación y posesión del Consejo Departamental de Participación Ciudadana según decreto 010 de 2018. Acompañamiento técnico, humano y financiero a las elecciones atípicas del municipio de Sutatausa. Con la aplicación CUNCEJAPP se garantiza el acceso a 1.178 concejales y 257 ediles  del departamento con noticias, información de interés en la gestión pública, así como la creación de redes para el intercambio de información relevante.</t>
  </si>
  <si>
    <t>Debido a la pandemia, hubo dificultad para llegar al territorio de manera presencial y también, difícil acceso a través de los medios virtuales.</t>
  </si>
  <si>
    <t xml:space="preserve">Se inició la elaboración y divulgación del plan de medios de la participación ciudadana a través de cronograma provincial de la política pública. Adicional a ello se brindó asistencia técnica presencial a los municipios de la Peña y San Francisco a solicitud de los mismos, para revisar temas relacionados con veedurías ciudadanas. Se actualiza la aplicación Cuncejapp y se lleva a cabo la contratación del personal que va a realizar las asesorías y acompañamiento a los concejales a través de la aplicación, se adelanta la actualización de bases de datos de los concejos y ediles del Departamento. Se socializó La PPPC en cuatro provincias, las cuales son: Gualivá, Bajo Magdalena, Rio negro y sabana centro para un total de 4 socializaciones a 34 municipios. Se brindo asistencia técnica y acompañamiento a los municipios:  puerto salgar y La Peña y San Francisco, especialmente en veedurías ciudadanas. Se realizo el primer comité de procesos electorales para la preparación de las próximas elecciones de senado y cámara. Se realizo una alianza estratégica entre el departamento (secretaria de Gobierno) ESAP y FENACON con el fin de aunar esfuerzos y llevar a cabo el diplomado en participación ciudadana para toda la población que lo quiera adquirir, con el fin de fortalecer la participación ciudadana. Se adelantó un diplomado en conjunto con IDACO para fortalecer a los comunales del departamento.
Se llevaron a cabo 4 ferias de servicios para fortalecer la participación ciudadana en la cual contamos con la participación de la contraloría, Registraduría, Feancon y la ESAP - se realizó el acompañamiento al municipio de San Francisco en la socialización del proyecto 009 de 2020 que se aplicó en esta vigencia. Se adelanto alianza estratégica con la oficina de participación ciudadana del distrito para apoyar la construcción de un sistema departamental de participación ciudadana. Se realizó asistencia técnica incentivando a los municipios para la creación y dotación de las oficinas de participación ciudadana o crear un coordinador municipal de la misma. Para socializar la información con la comunidad en eventos como las rendiciones de cuentas se elaboró requerimiento dirigido a la secretaría de las TIC's solicitando la funcionalidad del aplicativo y pagina web Participapp.
Se inició la elaboración y divulgación del plan de medios de la participación ciudadana a través de cronograma provincial de la política pública. Se actualiza la aplicación Cuncejapp y se lleva a cabo la contratación del personal que va a realizar las asesorías y acompañamiento a los concejales a través de la aplicación. Se diseñó y envió el manual de funcionamiento del aplicativo Cuncejapp a cada uno de los miembros del grupo de trabajo y personas interesadas en el Departamento de Cundinamarca. Adicional se adelantó la actualización del micrositio en la página de la secretaria de Gobierno y se adelanta la actualización de bases de datos de los concejos y ediles del departamento. Se convocó y realizó la primera sesión del Consejo Departamental de Participación Ciudadana con el fin de iniciar el trabajo en cada una de las mesas creadas en dicho órgano llegando a los 116 municipios del Departamento. Se creó el grupo de trabajo que adelantara las acciones en cuanto a la elección de Concejos Municipales de juventud, logrando llegar a los 116 municipios. Se definieron actividades con el asesor a cargo del proceso de la puesta marcha del aplicativo participapp.
Se realizó contratación de profesional en comunicación social para proyectar el plan de medios de participación ciudadana para llegar a los 116 municipios del Departamento. Se realizó asistencia técnica a los municipios con el fin de fundamentar la necesidad de la creación de oficinas municipales que se dediquen a fomentar la participación ciudadana. Se convocó la mesa técnica de seguimiento a indicadores con el fin de acompañar la primera sesión del Consejo Departamental de Participación Ciudadana y continuar en el trabajo de la implementación de la Política Pública de Participación Ciudadana en el Departamento.
Se establecieron las metas relacionadas con la implementación de la política pública de participación ciudadana con las demás secretarias de la Gobernación con el fin de articular el trabajo con los enlaces de cada una de las secretarías. Se adelanto la creación del grupo de trabajo para la realización de la encuesta bienal sobre participación ciudadana en el departamento. Se creó el grupo de trabajo que adelantara las acciones en cuanto a la elección de Concejos Municipales de juventud. Se adelanto la creación del plan de medios.
Se adelanto la construcción del sistema departamental de participación ciudadana. se dio tramite a las solicitudes hechas a través de la aplicación Cuncejapp. 3 de manera telefónica y 11 por medio de WhatsApp. socialización PP participación ciudadana provincias de medina, oriente y alto Magdalena, beneficiando a 20 municipios. socialización elección consejos municipales de juventud, contando con la asistencia de 20 municipios. Se adelanto la creación del plan de medios con el que se busca llegar a los 116 municipios del departamento. Se adelanto la construcción del sistema departamental de participación ciudadana. Se realizó asistencia técnica a 20 municipios con el fin de comunicar y motivar sobre la importancia de la creación y dotación de las oficinas de participación ciudadana, o crear un coordinador municipal de la misma.                                                                                                                                                                                                                                                                                                                            
Se dio tramite a las solicitudes recibidas en el aplicativo cuncejapp. Se realizó seguimiento a la creación de consejos territoriales de planeación en los 116 municipios del Departamento. Se adelanto convenio interinstitucional para realizar la encuesta bianual sobre participación ciudadana. Se realizó sesión del comité para la coordinación y seguimiento de los procesos electorales de Cundinamarca con el fin de rendir informe sobre actualización del calendario electoral e informe de inscripción de listas a elección de consejo municipal y local de juventud. Se dio inicio al Diplomado para capacitar a 457 (concejales, personeros y ediles) del departamento. Se gestionó apoyo económico para la movilidad de los ediles del Departamento al Congreso Nacional de ediles que llevara cabo del 7 al 10 de octubre en Riohacha, se realizó entrega de carnets a los ediles del Departamento. Entrega plan de medios para revisión y socialización.                                                                                                                                                            Se esta llevando a cabo el Diplomado a 457 concejales, personeros y ediles del departamento. A través de la fundación Solidaridad por Colombia se han llevado a cabo socialización de la política publica de participación ciudadana. EL plan de medios se entregó y esta en revisión. La dirección de asuntos municipales  organizo el equipo de trabajo que llevara a cabo la encuesta bienal 2021 en el Departamento, con ello realizo un borrador de la encuesta para el plan piloto. Se dio tramite a las solicitudes realizadas por los municipios a través de la aplicación cuncejapp.                                                                                                                                                                                                                                                                                                                                                   Se realizó asistencia técnica a la provincia de Ubate con el fin de socializar la Politica Publica de participación ciudadana y mecanismos de participación el día 24 de noviembre de 2021. Se ha realizado socialización de la politica publica de participación ciudadana por parte de la fundación solidaridad por Colombia. Se esta realizando la encuesta bienal de participación ciudadana en los 116 municipios del Departamento, los primeros municipios en realizarla fue en Agua de Dios y Fusagasuga y en la provincia de Ubate. A partir del comité departamental de transparencia electoral se realizó la planeación de los comisio electorales para las próximas elecciones del 5 de Diciembre de los concejos de Juventud. Adicionalmente se esta llevando a cabo un proceso de minima cuantía para apoyar la adquisición de elementos tecnológicos para la registraduría Departamental. En apoyo a las elecciones de las juntas de acción comunal se brindo seguimiento a los 116 municpios desde el punto de mando unificado por parte de la dirección de asuntos municipales. Se esta llevando a cabo el diplimado cunjunto en GESTIÓN DEL LIDERAZGO COMUNITARIO COMO HERRAMIENTA DE PAZ Y RECONCILIACIÓN EN LOS TERRITORIOS para 457 concejales, personeros y ediles del Departamento de Cundinamarca. Se realizó asistencia técnica a los municipios Agua de Dios y fusagasuga en el tema de presupuestos participativos.                                                                                                                                                                                                                      Se realizó eventos de cierre de los talleres y procesos formativos en siete provincias del departamento. (Almeidas, Magdalena centro, Sabana Centro, Guavio, Tenquendama y Soacha) en la implementación de la politica pública de participación ciudadana. Se llevo a cabo la aplicación de la encuesta bienal de participacion ciudadana a mas de 9000 encuestas en los 116 municipios del departamento. A partir del comité departamental de transparencia electoral se realizó la planeación de los comisios electorales para las elecciones del 5 de Diciembre de los concejos de Juventud. Adicionalmente se llevo a cabo un proceso de minima cuantía para apoyar la adquisición de elementos tecnológicos para la registraduría Departamental. En apoyo a las elecciones de las juntas de acción comunal se brindo seguimiento a los 116 municpios desde el punto de mando unificado por parte de la dirección de asuntos municipales. Se finalizó el diplimado cunjunto en GESTIÓN DEL LIDERAZGO COMUNITARIO COMO HERRAMIENTA DE PAZ Y RECONCILIACIÓN EN LOS TERRITORIOS para 457 concejales, personeros y ediles del Departamento de Cundinamarca. Se realizó la convocatoria a traves de las actividdes realizadas por la fundación solidaridad por Colombia para estimular las experiencias de participación a los asistentes. </t>
  </si>
  <si>
    <t>Instalación Consejos Municipales de Juventud e Instalación Consejo Departamental de Juventud.  Acompañamiento Elección del nuevo Alcalde del Municipio de Susa. Respuesta a las solicitudes hechas por los Concejales del Departamento</t>
  </si>
  <si>
    <t>Se llevaron a cabo tres (3) comités de transparencia y seguimiento electoral, con el fin de responder al proceso de revocatoria del mandato en el municipio de Susa y las elecciones atípicas del municipio de Gachetá.  La Dirección de Asuntos Municipales acompañó el 17 de febrero las elecciones de revocatoria en Susa y el 27 de del mismo mes las elecciones atípicas en Gacheta desde el punto de mando unificado dispuesto para tal fin. La Dirección de Asuntos Municipales acompañó la posesión de los Consejos Municipales de Juventud en las 15 provincias del departamento. Asistencia técnica a la Secretaria de Participación Ciudadana del municipio de Chía con el fin se asesorar la formulación de la política pública de participación ciudadana y creación del consejo territorial de participación.Acompañamiento desde el punto de mando unificado a las elecciones legislativas el día 13 de marzo, con el fin de atender los reportes de los 116 municipios.Participación del Director de Asuntos Municipales como clavero en el escrutinio general de las elecciones de realizadas el 13 de marzo de conformidad con la delegación realizada por el señor Gobernador. Se realizo el análisis y socialización de la encuesta bienal de participación ciudadana con fin de rendir informe ante el Consejo Departamental de Participación Ciudadana durante la primera sesión del año.  Se llevó a cabo la primera sesión del Consejo Departamental de Participación Ciudadana con el fin de presentar el Plan de Trabajo en la implementación de la Política Pública de Participación Ciudadana y exponer los resultados obtenidos luego del análisis a la encuesta bienal de participación aplicada por la Secretaría de Gobierno.  El 8 de abril se llevó a cabo la sesión del Comité para la Coordinación y Seguimiento de los Procesos Electorales del departamento de Cundinamarca con el fin de dar informe general de las elecciones al Congreso de la República y las Elecciones atípicas en el municipio de Susa.   Se realizó acompañamiento de las elecciones por revocatoria de mandato en el municipio de Susa el día 21 de abril.                       El equipo jurídico de la dirección resolvió desde la plataforma CUNCEJAPP  15 solicitudes que llegaron vía telefónica en tiempo real y una solicitud vía correo electrónico a los Concejales del departamento en el mes de abril y 3 en el mes de mayo.Se realizó asistencia técnica a la Secretaría de Gobierno del municipio de Zipaquirá con el fin de orientar la formulación de la Política Pública de Participación Ciudadana municipal. Desde el PMU se realizó acompañamiento a las Elecciones Presidenciales (Primera Vuelta) celebradas el día 29 de mayo, donde se reportó normalidad en la jornada electoral en los 116 municipios del departamento. La Dirección de Asuntos Municipales participó de la Feria de Servicios realizada por la Secretaría de Gobierno en el municipio de Sibaté.En trabajo conjunto con la Gerencia de Grupos Étnicos y comunidades LGBTI se realizó capacitación a los Gobernadores indígenas de los municipios de Cota y Chía sobre delitos electorales.</t>
  </si>
  <si>
    <t>Falta de recursos para apoyar la logística de las elecciones.Coordinar la recepción de información por parte de las demas secretarias del departamento que se encuentran involucradas en la implementación de la política pública.</t>
  </si>
  <si>
    <t>GR5:5-02-02-421</t>
  </si>
  <si>
    <t>421</t>
  </si>
  <si>
    <t>Implementar un plan de fortalecimiento integral que garantice la sana convivencia y participación efectiva de las propiedades horizontales.</t>
  </si>
  <si>
    <t>Se realiza asistencia técnica al municipio de Silvania para que mejore su Plan Integral de Seguridad y Convivencia Ciudadana. Adicional a ello, se realizó un convenio interadministrativo para aunar esfuerzos técnicos, administrativos y financieros con el municipio de Fuquene para apoyar a la fuerza pùblica en combustible y mantenimiento del parque automotor garantizando la seguridad en el CAI ambiental del Fuquene en cumplimiento de la acción popular, se entregaron bonos a polícia del señor gobernador.
Durante estos primeros cuatro meses de la vigencia 2021 se ha hecho presencia en 10 provincias del Departamento mediante los Consejos de Seguridad, brindando asistencia técnica con cada uno de los programas y fortaleciendo la imagen institucional
Desde el inicio de año se elaboró un plan de accion que permitiera dar cumplimiento al PISCC Departamental dentro de los plazos concertados, para ello, se alimenta una matriz con cada una de las actividades desarrolladas, que permite evidenciar el porcentaje de avance en cada una de las lineas estrategicas, teniendo un consolidado final
1.El día 16 de abril de2021 se realizó reunión en las instalaciones de la alcaldia del municipio de Guaduas con el el doctor Pablo Andres Neussa Mestre Secretario de gobierno encargado y el doctor Pablo Alexis Ospina Inspector de Policia, en reperesentacion de la secretaria de Gobierno de Cundinamarca estuvo la doctora Lida JannethCaycedo.Se indago sobre la implementación del PISCC , el cual según infomación del doctor Pablo Ospina se implemento desde el mes de diciembre del 2020. Se le infoma a la doctora Lida el cronograma de actividades programadas para el mes de mayo dentro del marco de cumplimiento del PISCC municipal.
Nos encontramos realizando el levantamiento de información con el fin de obtener el diagnóstico de las necesidades de cámaras de seguridad
Se atendieron las diferentes solicitudes de los Municipios Anapoima, Tibacuy, Ubaque recepcionadas por el aplicativo mercurio en temas de fortalecimiento a la seguridad y el orden público , se ha realizado una visita para evaluar solicitud de dotación para el Concejo de Gachetá. La Secretaría  no ha definido recursos para este tipo de intervenciones, Se avanza en el seguimiento de cuatro proyectos de construcción, tres estaciones de policía con el Ministerio  en Cundinamarca en convenios tripartitos y la casa de gobierno de Nimaima que fue adicionada en 2020. Se han delegado contratistas de apoyo para la supervisión de cada uno de los convenios. Los cuatro proyectos son obras nuevas. Se tiene prevista una adición para el convenio de Guasca. Con estas obras se beneficiarán los siguinetes municipios Guasca, Villapinzón, Ricaurte, Nimaima
No obstante, la Secretaría de Gobierno realiza la verificación  de estudios presentados por los municipios para apoyar su construcción con recursos. Municipios que se encuentran en estudio Evaluación de requisitos Resolución 029 de 2020, expedido por la Secretaría de Gobierno y verificación de estudios:Supatá, Tibirita, el Peñon, La Palma, El Rosal, Villagómez. Paime, san Bernardo, Sasaima, Gama, San Antonio del Tequendama, Junín, Caparrapí, Guaduas, el Colegio, Puerto Salgar, Guayabetal
Se realiza supervisión a cuatro(4) convenios interadministrativos en ejecución :Guasca, Villapinzón, Ricaurte, Nimaima, una(1) interventoría de contrato de obra en liquidación SGO SAMC-228- 2019 , CAE- Girardot y  se adelantan venticuatro (24) procesos de liquidación de contratos interadministrativos realizados con los siguientes municipio: simijaca, Cogua, san Fracisco, La vega, gachetá, Zipacón , Une, Zipaquirá, Soacha, Vergara, Quipile, Arbelaez, Facatativá,Susa, Bituima, paratebueno  orientados a infraestructura procesos de liquidación de convenios interadministrativos
Se ha realizado visitas según compromisos del señor Gobernador en trámite de la gestión de proyectos a Diecinueve(19)  proyectos orientados a Casas de Gobierno, Comando Aereo, estaciones de Policía  y casa de Justicía,  en diecisiete (17) municipios de cundinamarca Supatá, Tibirita, el Peñon, La Palma, El Rosal, Villagómez. Paime, san Bernardo, Sasaima, Gama, San Antonio del Tequendama, Junín, Caparrapí, Guaduas, el Colegio, Puerto Salgar, Guayabetal
Se avanza en la evaluación de proyectos de adecuación par tres proyectos: Tibirita( comisaría de familia). San Antonio de tequendama ( casa de Gobierno), Caparrapí ( casa de Gobierno y estación de policía))
Se ha determinado que los estudios y diseños estarán a cargo de los municipios, no obstante la secretaría de gobierno verifica e indica qué estudios aplican en cada proyecto según su grado de complejidad. Se ha adelantado inspección ocular de Tibirita y, san Antonio y se ha recomendado realizar los levantamientos arquitectonicos para poder verificar la idoneidad del presupuesto.
 se ha realizado la verificación ambiental , según la resolución 29 de 2020 de la Secretaría de gobierno para adecuación de  dos proyectos San bernardo CASA DE GOBIERNO), sasaima (CASA DE GOBIERNO)
Se atendieron las diferentes solicitudes de los Municipios recepcionadas por el aplicativo mercurio en temas de fortalecimiento a la seguridad y el orden público
1.El día 16 de abril de 2021 se realizó una reunión en las instalaciones de la alcaldía del municipio de Guaduas con el  doctor Pablo Andrés Neussa Mestre Secretario de gobierno encargado y el doctor Pablo Alexis Ospina Inspector de Policía, en representación de la secretaria de Gobierno de Cundinamarca estuvo la doctora Lida JannethCaycedo.Se indago sobre la implementación del PISCC , el cual según información del doctor Pablo Ospina se implemento desde el mes de diciembre del 2020. Se le informa a la doctora Lida el cronograma de actividades programadas para el mes de mayo dentro del marco de cumplimiento del PISCC municipal.                         2. El día 18 de mayo de 2021  se llevó a cabo reunión virtual con la doctora Niyireth Correa, en su calidad de secretaria de gobierno del municipio de Silvania, en la reunión se trataron temas del PISCC, tales como el diagnostico, formulación, e Implementación del mismo; por otra parte se le informo a la doctora Correa sobre las observaciones realizadas y las posibles falencias que se encontraron en la formulación del Plan Integral de Seguridad y Convivencia Ciudadana, por tal razón la precitada doctora, envió las correcciones realizadas y en este momento se está trabajando  en la corrección y complementación del mismo. 3. El día 7 de mayo del 2021 se realizó una reunión presencial en las instalaciones de la alcaldía de Zipacón en presencia de la doctora Erika Liseth Romero delegada de la secretaría de Gobierno y el doctor Hernán Tiberio Correa contratista representante de la secretaría de Gobierno de la Gobernación el cual dio a conocer los servicios profesionales para orientar la fase de implementación y seguimiento del PISCC municipal. 4.El día 10 de mayo de 2021 se realizo reunión en el municipio de San Antonio del Tequendama con el doctor Fabio Alberto Osuna y el doctor Hernán Tiberio Correa, en dicha reunión se evidencia que la implementación se esta realizando pero el seguimiento no se efectúa a través de la matriz de seguimiento, por lo que de manera inmediata el doctor Hernán propone una capacitación a los actores de manera urgente. 5.El día 10 de mayo de 2021 se lleva a cabo en la alcaldía de la Mesa con la doctora Angelica Cotrino secretaria de gobierno y el doctor Hernán Correa, en este municipio se han llevado acabo reuniones de comité de orden público donde cada actor presenta sus informes sobre la seguridad y convivencia asignados dentro del PISCC municipal, con su respectiva matriz; se agenda capacitación para el día 18 de mayo de 2021 con los miembros del comité de orden público. 6.El día 19 de mayo de 2021 se realiza capacitación sobre la implementación y seguimiento al PISCC en coordinación con secretaria de  gobierno  de la alcaldía de Zipacón y presidida por del doctor Hernán Correa. 7.El día 19 de mayo se brinda capacitación sobre la implementación y seguimiento al PISCC en la alcaldía de Anolaima por parte del doctor Hernán Correa. 8.El día 20 de mayo se brinda capacitación sobre la implementación y seguimiento al PISCC en la alcaldía de San Antonio del Tequendama por parte del doctor Hernán Correo. 9.El día 11 de mayo de 2021 se llevo acabo una reunión en las instalaciones de la alcaldía del municipio de Quipile presidida por la secretaria de gobierno doctora Mayerly Roció González y la doctora Angela Segura Atuesta contratista de la gobernación de Cundinamarca, se revisa el plan de acción y porcentajes de cumplimiento de cada una de las metas propuestas dentro del PISCC municipal  para el año 2020.Se acuerda entre las dos partes elaborar un plan de capacitaciones para el mes de junio de 2021, que le permitan al municipio apuntarle al tema de capacitaciones para el año 2021. 10.El día 12 de mayo de 2021 se llevo a cabo reunión en las instalaciones de la alcaldía de Apulo con el doctor Carlos Niño Secretario de Gobierno y la doctora Angela Segura Atuesta ,se realiza revisión de los avances de los ejes estratégicos contemplados dentro del PISCC municipal de Apulo. El doctor Carlos Niño propone que de acuerdo a la matriz de seguimiento se elabore un plan actividades y capacitaciones para el mes de junio de 2021, que le permitan al municipio apuntarle al tema de capacitaciones para el año 2021.Se contará con la participación de entidades como la Policía Nacional, el Ejecito Nacional, ICBF, Comisaria de Familia, secretaria de desarrollo social, Gobernación de Cundinamarca-Secretaria de Gobierno, en coordinación de la secretaria de gobierno-Alcaldía de Apulo. 11.El día 14 de mayo se llevo a cabo una reunión en el municipio de Anapoima entre el doctor Gilberto Moreno Vargas secretario de gobierno y la doctora Angela Segura Atuesta, el doctor Gilberto Moreno manifiesta que los avances de cumplimiento han sido casi nulos por lo que se acuerda realizar la matriz de seguimiento para ver los avances que se han tenido del PISCC y así poder diseñar una estrategia que permita avanzar con las líneas de acción establecidas dentro del plan. 12. El día 14 de mayo de 2021 se realizo una reunión en la alcaldía de Mesitas del colegio entre secretaría de Gobierno doctora Martha Bibiana Parada Martínez y la doctora Angela Segura Atuesta,la doctora Martha Bibiana Parada Martínez realiza una breve reseña del PISCC y de las líneas estratégicas contempladas en el PISCC;se informa que no existe matriz de seguimiento por lo que se acuerda entre las dos partes elaborar la matriz para  aterrizar los porcentajes de cumplimiento de cada una de las líneas estratégicas propuestas dentro del PISCC.Una vez elaborada la matriz de seguimiento se propone una reunión con los entes involucrados  para verificar e implementar un plan de acción que permita ejecutar algunas de  las actividades propuestas dentro del PISCC y poder cumplir con las metas trazadas.13.El día 12 de mayo del 2021 se realizo una reunión en la alcaldía del municipio de Nocaima en donde se realizo la presentación por parte del doctor Leoviceldo Beltrán contratista de la secretaria de Gobierno de la Gobernación, se indago con la doctora Paula Velásquez secretaria de gobierno d ella alcaldía respecto a los avances del PISCC municipal.14.El día 18 de mayo de 2021 se realiza reunión en le municipio de Quebrada negra entre el contratista de la Gobernación de Cundinamarca el doctor Leuviceldo Beltrán y la Secretaria de Gobierno la doctora Viviana Ortiz, en la reunión se ofrece el servicio de asistencia técnica de acompañamiento y seguimiento al PISCC municipal y se realiza un análisis del estado actual del mismo.15.El día 5 de mayo del 2021 se llevo acabo la reunión se asistencia técnica de acompañamiento y seguimiento en el municipio de Vergara, la reunión conto con la participación de la doctora Sandra Ramírez de Orden Público, el doctor Roberto Cubillos Secretario de Gobierno de la Alcaldía y el doctor Leuviceldo Beltrán asesor de la Gobernación de Cundinamarca; se realiza la presentación por parte del contratista de la Gobernación, se realiza un breve análisis del estado actual del PISCC y se realiza dan a conocer los temas que abarca la asistencia técnica. 16.El día 15 de mayo de 2021 se llevo a cabo una reunión en las instalaciones del despacho de la secretaria de gobierno del municipio del Peñón, dicha reunión estuvo asistida por la doctora Martha Cecilia Díaz Secretaría de Gobierno, Íngrid Briyid Guerrero Inspectora de Policía y el doctor Hugo Hernán Chávez representante de la Secretaría de Gobierno de la Gobernación; se realizo la presentación por parte del contratista y se ratifica si el ente municipal esta de acuerdo con el apoyo en la asistencia técnica del seguimiento y acompañamiento al PISCC municipal. 17.El día 21 de mayo de 2021 se desarrolló una reunión en la alcaldía del municipio de la Palma entre la doctora María Paula Cárdenas secretaria de gobierno y el doctor Hugo Hernán Chávez representante de la Secretaría de Gobierno de la Gobernación; se realizo la presentación por parte del contratista y se ratifica si el ente municipal esta de acuerdo con el apoyo en la asistencia técnica del seguimiento y acompañamiento al PISCC municipal. 18. El día 6 de mayo del 2021 se lleva a cabo una reunión en la alcaldía de Villagoméz,ha dicha reunión asiste la doctora Karen Fajardo Secretaría de Gobierno, el doctor Misael Duarte Alcalde del Municipio y el doctor Hugo Hernán Chávez representante de la Secretaría de Gobierno de la Gobernación; se realizo la presentación por parte del contratista y se ratifica si el ente municipal esta de acuerdo con el apoyo en la asistencia técnica del seguimiento y acompañamiento al PISCC municipal. 19.El día 21 de mayo se y según compromiso adquirido en la reunión del día 14 de mayo mediante acta 001, se envía matriz de seguimiento al municipio de Anapoima para realizar el seguimiento y poder implantar un plan de acción para poder dar cumplimiento a las actividades propuesta dentro del PISCC municipal para cumplir con la metas trazadas.
1) Mediante correo electrónico se hace la solicitud formal a la Policía Nacional de la base de datos de los delitos reportados en el departamento de Cundinamarca de los meses de enero, febrero, marzo y abril, si como la del año 2020.  2) Elaboración de informe trimestral a partir del procesamiento y análisis de los delitos de alto impacto reportados en el departamento para el mes de enero, febrero y marzo. 3) Elaboración de informe par la provincia de alto y bajo magdalena para ser socializada en un consejo de seguridad 4) Contestación de requerimiento por parte de la secretaria de salud del departamento donde se realizó un informe especial sobre los delitos contra la vida y la integridad personal de la provincia de Sumapaz 5) Se extrajo cifras del comportamiento de delitos de los diferentes provincias para la entrega a cada contratista asignados en asistencia técnica para su respectivo análisis (Gualiva,rio negro, Soacha, medina y oriente, sabana centro, Almeidas ,Guavio,Sumapaz,sabana occidente)  6) Elaboración de informe y comparativo del comportamiento de delitos ambientales reportados en el departamento de Cundinamarca  7) Avance en la contratación de prestación de servicios, formulación del plan del producto. y reorganización del observatorio de seguridad asignando los contratistas encargados de las diferentes provincias para poder iniciar con las asistencias provinciales correspondientes. Se realizó el levantamiento de la información de los grupos de interes de la Dirección, por parte del equipo de territorio del Observatorio de Seguridad y orden Público
Se suscribieron los siguientes convenios: 1. SGO-CMC-290-2021- 2. SGO - CDCVI - 304-2021- 3. SGO-CDCVI-302-2021.
Se realizo Consejo de Seguridad Extraordinario con ocasión a las manifestaciones presentadas en los diferentes Municipios del Departamento, Se realiza 14 asistencias técnicas en territorio beneficiando a 12 entidades territoriales donde se realizó diferentes acompañamientos ante las alteraciones de orden público, acompañamiento y solicitud de infraestructura de seguridad, asesoría y acompañamiento a la Secretaria de Gobierno para el seguimiento a la seguridad y orden público en el marco del Plan Integral de Seguridad y Convivencia y la Socialización de los informes de  índice delictivo del departamento en el periodo comprendido del 2021.
Se han recibido solicitudes de dotación incluidas en procesos de construcción o adecuación de edificaciones para las estaciones de policía de los siguientes municipios de Caparrapí, Guayabetal, Ubalá - San Pedro de Jagua y Mámbita, Peña Negra - Cachipay, Caí Ambiental Laguna De Fúquene. se ha presentado la solicitud de los municipios de Guayabetal y Cachipay - Peña Negra.
Actualmente la secretaria de gobierno realiza supervisiones a varios convenios en ejecución, que tienen procesos de interventoría en contratos derivados, suscritos por los municipios y que están orientados al seguimiento y control de obras civiles, estos contratos a la fecha son estaciones de policías de los municipios de Guasca, Ricaurte y Villapinzón. estos son convenios son tripartitos del municipio del exterior el departamento de Cundinamarca y los municipios beneficiados. Se está gestionando la estructuración de cuatro proyectos orientados a estaciones de policía y una guarnición militar (estaciones de policía de los municipios Carraparí, Guayabetal, Ubalá - San Pedro de Jagua y Mambitá, Peña Negra y el comando aéreo de puerto salgar. Se realiza seguimiento a la gestión predial de los proyectos de las estaciones de policía de los municipios de Guayabetal y Peña Negra. Se encuentran en revisión los proyectos de estaciones policía, dentro de ellos los municipios los de Mámbita, San Pedro De Jagua Y Caparrapí
PISCC JULIO "1-El día 9 de julio de 2021, se realizó reunión en el municipio de Viotá con la  doctora, Sandra Patricia Peñuela, quien se desempeña como secretaria de gobierno y asuntos administrativos y los contratista de la secretaria de Gobierno, Angela Segura y Luis Carlos contratistas de la secretaria de Gobierno,  la reunión se realizó en las instalaciones de la Alcaldía Municipal en donde se tuvo un primer acercamiento, la doctora González  está actualmente al frente del tema PISCC en el municipio. 2- El día 9 de julio, se realizó reunión en el municipio de Apulo  con la  doctora, Claudia Rosas Maldonado, quien se desempeña hace una semana como secretaria general y de gobierno  y los  contratistas Luis Carlos Pinzón  y Angela Segura quien presta asesoría en la implementación y seguimiento a los PISCC municipales, la reunión se realizó en las instalaciones de la Alcaldía Municipal donde se tuvo un primer acercamiento, la doctora Rosas  está actualmente al frente del tema PISCC en el municipio.  3-El día 9 se llevo a cabo una reunión con el doctor José Alfonso Mancera Guerrero quien se desempeña como inspector de policía en la inspección del Triunfo  y los contratistas de la secretaria de Gobierno, Luis Carlos Pinzón y Angela Segura quien hace parte del equipo de PISCC,la reunión se realizó en las instalaciones de la inspección de policía de la inspección del Triunfo Se socializo con el doctor Mancera la matriz de seguimientos de las líneas de acción del PISCC municipal la cual se había enviado el día 2 de junio de 2021.  4-El día 9 de Julio  se realizó reunión con el doctor Gilberto Moreno Vargas secretario de gobierno del municipio de Anapoima y los contratista de la secretaria de Gobierno, Luis Carlos Pinzón y Angela Segura quien brinda asistencia técnica a los PISCC municipales. La reunión se llevo acabo en las instalaciones de la alcaldía de Anapoima.  5-El día 14 de Julio de 2021 se llevo a cabo una reunión virtual con La doctora Carolyn Otalora trabajadora social de la comisaria de Familia, la   doctora, Sandra Patricia Peñuela, y los contratistas de la secretaria de Gobierno, Luis Carlos Pinzón  y Angela Segura quien brinda asistencia técnica en temas del PISCC. En esta reunión se socializo la matriz de seguimiento de las líneas estratégicas del PISCC municipal.  6-El día 10 de julio de 2021 se llevo a cabo la reunión virtual con e contratistas de la secretaria de gobierno de la Gobernación de Cundinamarca: Hernán Tiberio Correa, Jhon Ever Prieto, Diego Ramírez de y Leonardo Rivera, además el señor Secretario de gobierno de Cachipay Dr. Jorge Dicson Gama, la Inspectora de Policía, el Comandante de Policía, el Director de Deportes, y las juntas de acción comunal entre otros, donde se  presto asistencia técnica brindando conocimiento en la implementación y seguimiento del PISCC municipal. de Cachipay.  7-El día 14 de julio de 2021, se realizo reunión en  la Alcaldía de Simijaca, a fin de prestar la asistencia técnica en el tema de implementación y seguimiento del piscc municipal, visita atendida por el Alcalde Municipal, el señor Fiscal, la Comisaría de Familia, el –Comandante de Policía y, el Secretario de Gobierno. 8-El día 14 de Julio de 2021, se realizo reunión en  la Alcaldía de Guachetá, la reunión fue presidida por el contratista Hernán Tiberio Correa y conto con la participación  del señor Alcalde, el Secretario de Gobierno, el encargado del Enlace y Participación Ciudadana, la Almacenista y el Asesor Jurídico del Despacho, a quienes se les brindó asistencia técnica en el tema del PISCC municipal.  9-El día 21 de Julio de 2021, el contratista Hernán Tiberio Correa se reunió en  la Alcaldía del municipio del El Rosal, donde  brindó la asistencia técnica sobre el PISCC municipal. Asistieron el señor Secretario de Gobierno y su asistente.  10-El día 12 de julio del 2021  la contratista Lida Janneth Caycedo  realizó una reunión con la Secretaria de Gobierno del municipio de Guayabal de Siquima, doctora Juana Moreno y la doctora María Fernanda en su calidad de Comisaría de familia del municipio, se revisó el PISCC municipal, y se pactaron con la comisaria una serie de actividades que consisten en capacitaciones en temas que pretenden fortalecer temas tales como la prevención de casos de violencia intrafamiliar.  11- El día 22 de julio de 2021 se llevo a cabo una reunión con la contratista Lida Janneth Caycedo en las instalaciones de la alcaldía municipal de Bajaca, secretaría de gobierno, con el Dr.  Nelson Eduardo Cotes, en su calidad de asesor de despacho, se realizó reunión en compañía de los compañeros de las diferentes estrategias de sabana de occidente, en la cual cada uno presento su estrategia.  12- El día 22 de julio de 2021, se llevo a cabo una reunión  en las instalaciones de la alcaldía municipal de Facatativá, secretaría de gobierno, con el Dr. Oscar Ramírez  en su calidad de secretario de gobierno, la reunión conto con la presencia de  los contratistas  de las diferentes estrategias, por parte de la estrategia PISCC la contratista Lida Janneth Caycedo acordó una segunda reunión para conocer las estrategias a tratar en el municipio y saber el apoyo requerido. 13- El 1 de Julio  el contratista Pablo Bernal de la Secretaria de Gobierno brindo asistencia técnica en el municipio de Guasca por  solicitud de la Doctora Yuli Catherine Rodríguez secretaria de gobierno, asistieron el comandante de estación del municipio el teniente Edison Jiménez, la encargada del “PISCC” Angie Rodríguez Ortiz.  14- El día 08 de Julio se realizó mesa de trabajo presencial en el despacho de la alcaldía municipal de Vergara presidida por el contratista Leoviceldo Beltrán Ramírez, con la participación del secretario de gobierno y la directora de orden público.  15-El día 16 de julio se realizó reunión presencial en el despacho de la alcaldía municipal de Quebradanegra, con la participación del contratista Leoviceldo Beltrán Ramírez de la secretaria de gobierno. En dicha reunión se realizó la elaboración del borrador del POAI para el 2021 y su respectivo borrador del plan de acción para adelantar los procesos de implementación.  16-El día 28 de julio se realiza reunión en el municipio de Subachoque con la presencia del contratista Felipe Tovar de la secretaria de gobierno ,se hace la presentación de cada uno de los servicios ofertados por la Secretaria de Gobierno de Cundinamarca. Para el caso específico del PISCC, se resalta inicialmente el trabajo que se desarrolló en conjunto con la secretaria de gobierno municipal en el año 2020, que conllevo a la formulación del Plan Integral de Seguridad y Convivencia Ciudadana “SUBACHOQUE POR EL CAMINO CORRECTO 2020 – 2023”. 17- El día 28 de julio se reúnen en la alcaldía de Madrid los contratistas de la Secretaria Gobierno de Cundinamarca, para el tema de PISCC asiste el contratista Gerardo Mancera, manifiestan al Doctor Víctor Andrés Rusinque – Coordinador PISCC del Municipio de Madrid, las directrices de la Dirección de Seguridad y orden público de la Secretaria de Gobierno de Cundinamarca.  18- El día 21 de julio se reunieron en la alcaldía del municipio de Cáqueza la doctora Marylin Vergara secretaria de Gobierno y el contratista Xiomara González y Gerardo Mancera, este ultimo realiza su presentación y manifiesta la disposición para brindar las asistencia técnica para la implementación y seguimiento al PISCC municipal.  19-El día 28 de julio se reunieron la doctora Yenny Secretaria de Gobierno del Municipio de Paratebueno y el contratista Gerardo Mancera contratista de la secretaria de Gobierno. El motivo de esta visita es hacer un acompañamiento en la implementación y ejecución del PISCC municipal. 20-El día 29 de julio se llevo acabo una reunión en el municipio de Paime, asistió por parte de la secretaria de gobierno de Cundinamarca el contratista Hugo Chávez , el secretario general y de gobierno de la alcaldía el doctor Walter Riveros y la inspectora de policía Ingrid Díaz, en esta reunión el contratista ofrece sus servicios como asesor en e implementación y seguimiento al PISCC Municipal."
Se atendieron 12 solicitudes recepcionadas por el aplicativo mercurio en temas de fortalecimiento a la seguridad y el orden público
Se brindaron 14 asistencias técnicas en los municipios de Apulo, Anapoima, La Calera,Zipacón,  Cachipay, la mesa, San Antonio de Tequendama, el Rosal, Anolaima, Vergara, Nocaima y Mesitas del Colegio con temas de  seguimiento las actividades propuesta en el PISCC municipal, revisión de la matriz para  ajustar el PISCC, implementación del PISCC municipal,  capacitación sobre los instrumentos de seguimiento y evaluación del PISCC, elaboración del POAI para el 2021 del PISCC municipal.
Se realizo capacitación en el municipio de Mesitas del Colegio sobre Microtráfico, Conformación de frentes de seguridad ciudadana y cultura ciudadana, estas actividades están dentro de las líneas estratégicas contempladas en el PISCC municipal, la capacitación conto con la asistencia de los presidentes, vicepresidentes, secretarios, delegados de las juntas de acción comunal, la secretaria de gobierno de la alcaldía municipal la doctora Martha Parada, con la presencia del doctor Julián Quijano asesor de la secretaria de Gobierno de la Gobernación de Cundinamarca y los contratistas, Luis Carlos Pinzón de la meta de cultura ciudadana, Cesar Rivera microtráfico, Angela Segura PISCC.
INFRAESTRUCTURA Durante el periodo reportado se han realizado solicitudes de diferentes proyectos orientados a estaciones de policía. Se llevo a cabo reunión con el ministerio del interior para la estación de policía Guayabetal, adicionalmente se lleva a cabo el trámite de adición para un convenio con el ministerio del interior para aportar recursos en una adición. Se realizan visitas técnicas y levantamiento arquitectónico del CAI de Fúquene, evaluación de estudios de proyectos en trámite de estructuración. Se adelanta supervisiones de convenios en proceso de ejecución convenios tripartito ministerio del interior en guasca, villa pinzón y Ricaurte. Se realiza acompañamiento a municipios en procesos de gestión de recursos ante el ministerio. Se Brinda acompañamiento a la gestión predial del CAI de Girardot
Los temas ambientales son requisitos de verificación comprendidos en la resolución 029 de 2020 cai ambiental de Fúquene y Se realizan supervisiones a proyectos de vigencias 2017-2018-2019 en proceso de liquidación. trámites de seguimiento a la viabilizarían de proyectos, verificación de requisitos prediales frente a proyectos, verificación de cumplimiento de requisitos ambientales.
Convenios:  Proyecto convenios para aunar esfuerzos técnicos administrativos y financieros para el mantenimiento, combustible y dotación  de  la fuerza púbica.</t>
  </si>
  <si>
    <t>Asistencia TécnicaPresentación de la estrategiaCapacitaciones</t>
  </si>
  <si>
    <t>Se realizó la socialización de la Estrategia de Propiedad Horizontal en 6 municipios priorizados, en donde se solicitó las bases de datos de los conjuntos legalizados. Se presentaron los equipos de trabajo a los Municipios priorizados con el fin de continuar con la socialización de la estrategia y entregar los diagnósticos obtenidos. Se solicitaron las bases de datos de representante legal de los conjuntos. Se realizó aplicación de la herramienta de diagnóstico, encuestas en convivencia logrando un total de 2.190 encuestas.Se realizo el diagniostico completo, conociendo los comportamientos mas relevantes en lo municIpios priorizados</t>
  </si>
  <si>
    <t>Las Secretarias de Gobierno Municipales no tienen actualizados los reportes de las Propiedades Horizontales. Acceso a las Propiedades Horizontales.Falta de apoyo en algunos municipios en el desarrollo del diagnostico</t>
  </si>
  <si>
    <t>GR5:5-02-02-422</t>
  </si>
  <si>
    <t>422</t>
  </si>
  <si>
    <t>Implementar una estrategia que permita fortalecer las capacidades técnicas y administrativas del Consejo Territorial de Planeación.</t>
  </si>
  <si>
    <t>Una estrategia</t>
  </si>
  <si>
    <t>Consejeros Territoriales capacitados y con mayor conocimiento en temas de Región metropolitana e instrumentos de Seguimiento y Evaluación a los Planes de Desarrollo, lo cual permitirá actualizar sus conocimientos y mejorar su papel de Consejero.</t>
  </si>
  <si>
    <t>Fortalecimiento de las capacidades y habilidades de los Consejeros Territoriales, por medio de capacitación en temas como Región metropolitana – e instrumentos de Seguimiento y Evaluación a los Planes de Desarrollo, lo cual permitió actualizar sus conocimientos en estos temas y mejorar su papel de Consejero.</t>
  </si>
  <si>
    <t>Debido a la pandemia, los eventos presenciales previstos debieron postergarse y realizar  talleres virtuales bajo otra temática.</t>
  </si>
  <si>
    <t>Consejeros Territoriales capacitados con mayores conocimientos en temas como el Sistema General de Regalías - SGR, Socialización de la Estrategia Desde Cundinamarca Rendimos Cuentas, Formulación Plan de Ordenamiento Departamental –POD y “Consejo Territorial de Planeación, en los procesos de participación Territorial”, Plan Departamental de Aguas.</t>
  </si>
  <si>
    <t xml:space="preserve">Consejo Territorial de Planeación de Cundinamarca - CTPC, renovado. Consejeros Territoriales capacitados y con mayor conocimiento en temas como el Sistema General de Regalías - SGR, Estrategia Desde Cundinamarca Rendimos Cuentas, Formulación Plan de Ordenamiento Departamental –POD y “Consejo Territorial de Planeación, en los procesos de participación Territorial” , Plan Departamental de Aguas. Se ha realizado el proceso contractual para la realización de las actividades; Realización del XV Congreso Departamental de Consejeros Territoriales de Planeación, participación de los Consejeros en el Congreso del Sistema Nacional de Planeación y Apoyo administrativo y logístico al CTPC. Los días 14 y 15 de Diciembre se llevó a cabo el XV Congreso Departamental de Consejeros Territoriales de Planeación. </t>
  </si>
  <si>
    <t>Bajo interés de participación de los Consejeros territoriales , no se conectan a las capacitaciones</t>
  </si>
  <si>
    <t>GR5:5-02-02-423</t>
  </si>
  <si>
    <t>423</t>
  </si>
  <si>
    <t>Conformar en las 53 ESE juntas asesoras comunitarias.</t>
  </si>
  <si>
    <t>Juntas asesoras Conformadas</t>
  </si>
  <si>
    <t>Se definieron los criterios metodológicos de construcción para conformación de juntas asesoras comunitarias en los 53 hospitales, para producir decreto reglamentario (según ordenanza 07),  se depende de la aprobación del documento de red por parte del Ministerio, donde se encuentran inmersas estas juntas asesoras comunitarias, para continuar proceso metodológico y posibles ajustes.Asistencia técnica efectiva de forma continua y permanente en formas de participación social en salud, Política Publica de participación social, defensoria del usuario y sensibilizacion en la metodología de construcción de las juntas asesoras comunitarias, para desarrollo e implementacion de estos temas en alcaldias y hospitales del Departamento</t>
  </si>
  <si>
    <t>Algunas personas se inscriben al Curso virtual y no completan el curso, las TICs no han podido por ausencia de personal asistirnos ante fallas o problemas en la plataforma virtual y hemos tenido que solucionarlos nosotros, cambios de referentes de participación en hospitales y alcaldias que afectan la continuidad de las acciones de participación,  dificultad para verificar físicamente la implementacion y funcionamiento de las formas de participación social en alcaldias y hospitales, baja conectividad y tecnología que coarta el ejercicio de asistencia técnica que por la pandemia se limito  a la virtualidad, demoras  por parte del Ministerio en la revisión de aspectos técnicos del documento de red, que dilata y estaciona la continuidad de la preparación del decreto que reglamentara la  metodología de conformación de las juntas asesoras comunitarias.  Demoras  por parte del Ministerio en la revisión de aspectos tecnicos del documento de red, que dilata y estaciona la continuidad de la preparación del decreto que reglamentara la  metodología de conformación de las juntas asesoras comunitarias</t>
  </si>
  <si>
    <t>Juntas asesoras conformadas</t>
  </si>
  <si>
    <t>Se logra adelantar asistencia tecnica a los hospitales y alcaldias del Departamento (169) según distribucion de regiones de salud, para que tengan creadas activas y funcionanado sus formas de participacion social en salud,
Se construyó la Resolución 3664 del 26 de octubre de 2021, garantizando el proceso de elección y reglamento de funcionamiento de las Juntas Asesoras Comunitarias, conforme al Artículo 8 del Decreto 221 del 2021, que determina la fusión de las ESE y se establece la reorganización y modernización de la red pública de prestadores de servicios de salud del Departamento, en el marco de lo dispuesto por la ordenanza 07 de 2020, para responder al objetivo de fortalecer la participación activa comunitaria en salud, con el fin de asesorar, apoyar, y mejorar la calidad y oportunidad de la prestación de los servicios de salud del Departamento.</t>
  </si>
  <si>
    <t>Demoras  por parte del Ministerio, Secretaria Juridica de la Gobernacion, Oficina de asuntos juridicos de la Secretaria de Salud, Direccion de Desarrollo de Servicios, en la revision de aspectos tecnicos y juridicos de los documentos para reglamentar los aspectos de la reorganizacion de la red, ademas de dificultades de conectividad y de recursos que garanticen la continuidad del recurso humano de referentes en paticipacion y atencion a los usuarios y comunidad, en los hospitales y alcaldias.</t>
  </si>
  <si>
    <t>Se logro adelantar la eleccion de los representantes ante las Juntas Asesoras Comunitarias JACOM, según la resolucion 3664 de 2021, en las formas de participacion social, que define la norma (copacos, asociacion de usuarios de las ESE y asociacion de usuarios de la EPS), completandose la construccion de 23 Juntas asesoras comunitarias de 28 que se conformaran, con la eleccion de estos representantes y  la cual se perfeccionara con la posesion de estos elegidos ante las ESE fusionadas, de acuerdo a la reorganizacion dispuesta en la Ordenanza 07 y Decreto 221, estas son las conformadas: Facatativa, San Juan de Rioseco, Sopo, Guatavita, Villeta, Sasaima, Vergara, Puerto Salgar, Guaduas, Fomeque, Nemocon, Sesquile, Tabio, Tenjo, Chia, Pacho, La Palma, Ubate, Guacheta, Carmen de Carupa, La Mesa, Anolaima, Fusagasuga. Asi mismo se logra adelantar asistencia tecnica a los hospitales y alcaldias del Departamento según distribucion de regiones de salud, de forma permanente, para que tengan creadas activas y funcionanado sus formas de participacion social en salud en sus instituciones, tambien asistencia para seguimiento y formulacion de plan de accion de politica publica de participacion social y apoyo y colaboracion a los usuarios que lo requirieron por defensoria del usuario en salud.</t>
  </si>
  <si>
    <t>Demoras en la revision de aspectos tecnicos y juridicos de los documentos de norma y reglamentacion para la reorganizacion de la red, dificultades de conectividad y de recursos que garanticen la continuidad del recurso humano de referentes en paticipacion y atencion a los usuarios y comunidad en los hospitales y alcaldias, resistencia a las convocatorias de eleccion que limitan participacion y toma de decisiones,</t>
  </si>
  <si>
    <t>1204</t>
  </si>
  <si>
    <t>INST DEPARTAMENTAL DE ACCION COMUNAL</t>
  </si>
  <si>
    <t>FUERZA COMUNAL</t>
  </si>
  <si>
    <t>GR5:5-02-00-611</t>
  </si>
  <si>
    <t>Aumentar la participación de las juntas de acción comunal en proyectos de desarrollo comunitario.</t>
  </si>
  <si>
    <t>GR5:5-02-03-424</t>
  </si>
  <si>
    <t>424</t>
  </si>
  <si>
    <t>Formar 3.000 organizaciones comunales del departamento en acción comunal.</t>
  </si>
  <si>
    <t>Organizaciones comunales formadas y capacitadas</t>
  </si>
  <si>
    <t>Capacitación y formación a afiliados de organizaciones comunales de Cundinamarca, en temas relacionados con el proceso de elecciones comunales 2021, constitución de juntas, capacitación en convivencia y conciliación, asesorías y capacitación en temas legales.</t>
  </si>
  <si>
    <t>Se desarrollaron actividades de formación y capacitación dirigidas a afiliados de las organizaciones comunales del Departamento. Los temas tratados son relacionados con el proceso de elecciones comunales 2021, constitución de juntas, capacitación en convivencia y conciliación, asesorías y capacitación en temas legales.  Se llevaron a cabo jornadas de capacitación en 64 municipios del Departamento, en las cuales participaron 1302 personas afiliadas a 217 organismos de acción comunal</t>
  </si>
  <si>
    <t>Limitados desplazamientos y participación de funcionarios y afiliados a organismos comunales por disposiciones gubernamentales.</t>
  </si>
  <si>
    <t>Capacitación y formación a afiliados de organizaciones comunales de Cundinamarca, en temas relacionados con el proceso de elecciones comunales 2021, constitución de juntas, emprendimiento comunal, capacitación en convivencia y conciliación, asesorías y capacitación en temas legales.</t>
  </si>
  <si>
    <t>Se desarrollaron actividades de formación y capacitación presencial dirigidas a afiliados de las organizaciones comunales del Departamento. Los temas tratados son relacionados con el proceso de elecciones comunales 2021, constitución de juntas, emprendimiento comunal, capacitación en convivencia y conciliación, asesorías y capacitación en temas legales.  Se llevaron a cabo jornadas de capacitación en 116 municipios del Departamento, en las cuales participaron 15834 personas afiliadas a 1095 organismos de acción comunal</t>
  </si>
  <si>
    <t>Limitados desplazamientos y participación de funcionarios y afiliados a organismos comunales por disposiciones gubernamentales, período de vacaciones de funcionarios.</t>
  </si>
  <si>
    <t>Capacitación y formación a afiliados de organizaciones comunales de Cundinamarca, en temas relacionados con el proceso de elecciones comunales y empalme, constitución de juntas, emprendimiento comunal, capacitación en convivencia y conciliación, asesorías y capacitación en temas legales y funciones de dignatarios.</t>
  </si>
  <si>
    <t>Se desarrollaron actividades de formación y capacitación presenciales y virtuales, participaron 3152 afiliados de 1688 organizaciones comunales de primer y segundo grado del Departamento. Los temas tratados son relacionados con el proceso de posesión y recepción de los nuevos cargos por parte de los dignatarios elegidos.  Además de asesorías y capacitación en temas legales y funciones de los nuevos dignatarios.</t>
  </si>
  <si>
    <t>Limitados desplazamientos y participación de funcionarios y afiliados a organismos comunales, por disposiciones gubernamentales.</t>
  </si>
  <si>
    <t>GR5:5-02-03-425</t>
  </si>
  <si>
    <t>425</t>
  </si>
  <si>
    <t>Realizar 3 encuentros que incentiven a la participación de los dignatarios de las organizaciones comunales del departamento.</t>
  </si>
  <si>
    <t>Encuentros realizados</t>
  </si>
  <si>
    <t>Encuentros comunales con participación de representantes de organizaciones de acción comunal del Departamento.</t>
  </si>
  <si>
    <t>Teniendo en cuenta el llamado de las comunidades en torno al desarrollo e integración local, el Instituto llevó a cabo el Encuentro comunal: V Juegos deportivos y recreativos comunales. En este evento participaron 348 organizaciones comunales  llevando a cabo el ejercicio pleno de actividades de integración deportiva.</t>
  </si>
  <si>
    <t>Durante el mes de Febrero 2022, se llevó a cabo un Encuentro comunal departamental,  el cual se desarrolló en seis etapas agrupando provincias, y cuya finalidad fué la posesión de 62.328 nuevos dignatarios elegidos en el mes de diciembre 2021 correspondientes a 4.452 juntas de acción comunal de los 116 municipios del Departamento.</t>
  </si>
  <si>
    <t>GR5:5-02-03-426</t>
  </si>
  <si>
    <t>426</t>
  </si>
  <si>
    <t>Implementar un modelo de gestión, control, vigilancia y red de apoyo para las organizaciones comunales.</t>
  </si>
  <si>
    <t>Implementación del modelo de gestión control y vigilancia para las organizaciones comunales del departamento</t>
  </si>
  <si>
    <t>Se dio inicio a actividades de recolección de información en campo y levantamiento inicial de un pre-diagnostico  para el diseño de un modelo de gestión, control, vigilancia y red de apoyo para las organizaciones comunales.</t>
  </si>
  <si>
    <t xml:space="preserve"> Modelo de gestión, control, vigilancia y red de apoyo para las organizaciones comunales.</t>
  </si>
  <si>
    <t xml:space="preserve">Se llevaron a cabo actividades de recolección de información en campo y levantamiento de un diagnostico  para el diseño e implementación de un modelo de gestión, control, vigilancia y red de apoyo para las organizaciones comunales.  En esta vigencia, se ha llevado a cabo la etapa de diseño e implementación del modelo de gestión, la cual se encuentra ejecutada en un  90%  dando cumplimiento en un 100% a lo programado para esta vigencia y encontrandose en pleno funcionamiento el sistema de apoyo y gestión Idaconecta. </t>
  </si>
  <si>
    <t>Limitados desplazamientos y participación de funcionarios y afiliados a organismos comunales por disposiciones gubernamentales. Funcionarios en período de vacaciones.</t>
  </si>
  <si>
    <t>Revisión, actualización y mantenimiento del Modelo de gestión, control, vigilancia y red de apoyo para las organizaciones comunales implementado.</t>
  </si>
  <si>
    <t>Una vez implementado y en funcionamiento al 100%, el Modelo de gestión y Redes de apoyo, durante el año 2022 se inició la revisión, ajuste y mantenimiento del sistema. Se aprueba un plan de trabajo, el cual se compone de tres fases: planeación, desarrollo y soporte,  A Junio de 2022 se encuentra un 81 % de cumplimiento el Plan de Mantenimiento.</t>
  </si>
  <si>
    <t>GR5:5-02-03-427</t>
  </si>
  <si>
    <t>427</t>
  </si>
  <si>
    <t>Realizar 1450 obras dirigidas al desarrollo comunitario del departamento.</t>
  </si>
  <si>
    <t>Obras de desarrollo comunitario realizadas.</t>
  </si>
  <si>
    <t>A Diciembre 31 de 2020:  126 obras se han ejecutado en un 100%,  22 obras se han ejecutado en más de un 50%,  2 obras tienen un avance de menos de 50% y 4 obras no presentan avance aún, estas corresponden a la construcción de salones comunales.</t>
  </si>
  <si>
    <t>A 31 de Diciembre 2020 se ha llevado a cabo una convocatoria pública dirigida a los organismos comunales de Cundinamarca con el propósito de promover el desarrollo comunal y la reactivación económica de las Juntas de acción comunal y de los municipios del Departamento como consecuencia de la pandemia por covid-19, a través de la ejecución de obras de desarrollo comunitario y de impacto social.En el desarrollo de la convocatoria 01 de 2020, se obtuvo una participación de 351 proyectos comunales de los cuales superaron a FASE 2 DE VIABILIDAD DE INTENCIÓN DEL PROYECTO un total de 260 propuestas de las cuales finalmente los organismos comunales que sortearon esta fase y continuaron FASE 3 VIABILIDAD TÉCNICA SOCIAL Y FINANCIERA fueron 154 proyectos presentados por el mismo número de organizaciones comunales. FONDECUN ha perfeccionado convenios solidarios con las juntas de acción comunal seleccionadas.  Se han efectuando los pagos correspondientes a cada uno de los convenios solidarios suscritos y se están realizando visitas de acompañamiento social a  la comunidad beneficiada.A Diciembre 31 de 2020:  126 obras se han ejecutado en un 100%,  22 obras se han ejecutado en más de un 50%,  2 obras tienen un avance de menos de 50% y 4 obras no presentan avance aún, estas corresponden a la construcción de salones comunales.</t>
  </si>
  <si>
    <t>Desarrollo de las Juntas de acción comunal y de los municipios del Departamento, promoviendo la participación de los diferentes sectores de la comunidad, a través de la ejecución de obras de desarrollo comunitario y de impacto social.</t>
  </si>
  <si>
    <t xml:space="preserve">750 obras de impacto social y comunitario se entregaron con una ejecución del 100% y con la participación de los diferentes sectores que conforman las comunidades beneficiadas.  Con el propósito de promover la participación y el desarrollo comunal, además de una reactivación económica de las Juntas de acción comunal y de los municipios del Departamento, a través de la ejecución de estas obras de desarrollo comunitario y de impacto social. </t>
  </si>
  <si>
    <t>En la vigencia 2022, a 30 de Junio  se han ejecutado 150 obras de impacto social y comunitario en 65 municipios,  se entregaron con una ejecución del 100% y con la participación de los diferentes sectores que conforman las comunidades beneficiadas.  El propósito de la ejecución de las obras es promover la participación y el desarrollo comunal, además de una reactivación económica de las Juntas de acción comunal y de los municipios del Departamento.</t>
  </si>
  <si>
    <t>GR5:5-02-03-428</t>
  </si>
  <si>
    <t>428</t>
  </si>
  <si>
    <t>Dotar a 2.200 organismos comunales con herramientas de gestión y funcionamiento para el ejercicio pleno de la acción comunal.</t>
  </si>
  <si>
    <t>Organismos comunales fortalecidos con herramientas de gestión.</t>
  </si>
  <si>
    <t>Se realiza inventario de requerimientos de equipos y elementos solicitados por las organizaciones de acción comunal a fin de determinar  las posibilidades de atenderlas. Se realizó proceso contractual para el suministro de elementos con destino a organismos comunales del Departamento, por valor de $200.000.000, monto agotable para 33 organismos comunales de segundo grado (Asojuntas), los cuales están en proceso de selección y a los que se les hará entrega de su respectiva dotación durante el primer trimestre del 2021.</t>
  </si>
  <si>
    <t xml:space="preserve">Elementos, herramientas, materiales y equipos para la  gestión, funcionamiento y el ejercicio pleno de la acción comunal y  la participación por parte de las organizaciones comunales de Cundinamarca. </t>
  </si>
  <si>
    <t xml:space="preserve">Se han realizado 777 dotaciones a organizaciones comunales del Departamento:  106 organismos comunales (Asojuntas municipales) de 106 municipios, dotados con elementos, herramientas, materiales y equipos para la  gestión, funcionamiento y el ejercicio pleno de la acción comunal;  671 dotaciones de uniformes y elementos deportivos con destino a  afiliados  a organizaciones comunales que participaron en el evento: V Juegos deportivos y recreativos comunales. </t>
  </si>
  <si>
    <t>Elementos, herramientas, materiales y equipos para la  gestión, funcionamiento y el ejercicio pleno de la acción comunal y  la participación por parte de las organizaciones comunales de Cundinamarca.</t>
  </si>
  <si>
    <t>En el mes de Febrero de 2022 se llevaron a cabo 800 dotaciones a los nuevos dignatarios de igual número de organizaciones comunales del Departamento, la cual consistió en elementos, herramientas, materiales y equipos para la  gestión, funcionamiento y el ejercicio pleno de la acción comunal.</t>
  </si>
  <si>
    <t>GR5:5-02-03-429</t>
  </si>
  <si>
    <t>429</t>
  </si>
  <si>
    <t>Ejecutar 170 proyectos de innovación comunal, ciencia, tecnología e innovación, conformación de empresa y buenas prácticas para el desarrollo sostenible con organismos comunales.</t>
  </si>
  <si>
    <t>Proyectos de innovación comunal, conformación de empresa, desarrollo sostenible.</t>
  </si>
  <si>
    <t>Se recepcionó solicitud de la Asociación de Juntas de acción comunal ASORURALVI del municipio de Villeta Cundinamarca, para la adecuación y equipamiento del  “CENTRO DE RECREACIÓN Y ENCUENTRO COMUNAL Y COMUNITARIO” como proyecto de innovación comunal para conformación de empresa con organismos comunales, con presupuesto de $300.000.000 para su ejecución.Se suscribió contrato interadministrativo entre IDACO y La Empresa Inmobiliaria y de servicios logísticos de Cundinamarca para la ejecución. Con acta de Inicio del 20/11/2020.</t>
  </si>
  <si>
    <t>Realización de proyectos de innovación comunal, conformación de empresa y buenas practicas para el desarrollo sostenible presentados por organizaciones de acción comunal.</t>
  </si>
  <si>
    <t>Se han ejecutado en un 100% , 44 proyectos de innovación comunal, conformación de empresa y buenas practicas para el desarrollo sostenible presentados por Juntas de acción comunal del Departamento.  Se dió apertura a la Convocatoria Nº 003 de 2021 del “PROYECTO DE FOMENTO Y FORTALECIMIENTO DEL EMPRENDIMIENTO PRODUCTIVO COMUNAL” , a la cual se postularon organizaciones comunales.  Actualmente se han ejecutado 44 proyectos.</t>
  </si>
  <si>
    <t>Proyectos de innovación comunal, conformación de empresa y buenas practicas para el desarrollo sostenible presentados por organizaciones de acción comunal.</t>
  </si>
  <si>
    <t>Durante la vigencia 2022. se vienen estudiando posibilidades de gestionar con entidades como la CAR, Secretaría de competitividad y Sacretaría del medio ambiente, acciones conjuntas  para el desarrollo  de proyectos de innovación comunal, conformación de empresa y buenas practicas para el desarrollo sostenible presentados por Juntas de acción comunal del Departamento.  En el mes de Mayo se inició el proceso para la adquisición de material  vegetal, por valor de $28.000.000, con el fin de realizar jornadas de reforestación con Organismos Comunales que pertenecen a los municipios de la ronda del Río Bogotá.  En el mes de Junio se realizó la entrega de insumos consistentes en abono organico para cuatro (4) proyectos de buenas prácticas para el desarrollo sostenible con organizaciones comunales: JAC vereda Santa Rosa del municipio de Arbelaez y JAC vereda Ticha, Vereda Peña y Vereda Frontera del Municipio de Guachetá.</t>
  </si>
  <si>
    <t>CUNDINAMARCA + DIGITAL</t>
  </si>
  <si>
    <t>TU GOBERNACIÓN A UN CLIC</t>
  </si>
  <si>
    <t>GR5:5-03-00-612</t>
  </si>
  <si>
    <t>Ascender en el índice nacional de gobierno digital de las gobernaciones.</t>
  </si>
  <si>
    <t>GR5:5-03-01-430</t>
  </si>
  <si>
    <t>POLÍTICA PÚBLICA PARA EL MANEJO DE LA INFORMACIÓN PARA TOMA DE DECISIONES INTELIGENTES E INFORMADAS PARA EL SECTOR SALUD_x000D_
POLÍTICA PÚBLICA DE CIENCIA, TECNOLOGÍA E INNOVACIÓN - CTEL</t>
  </si>
  <si>
    <t>430</t>
  </si>
  <si>
    <t>Aumentar al 80% la implementación del plan de acción de la política pública del manejo de la información en el sector salud.</t>
  </si>
  <si>
    <t>Plan de acción implementado</t>
  </si>
  <si>
    <t>Plan de acción de la política pública del manejo de la información en el sector salud implementado</t>
  </si>
  <si>
    <t>se realizo el proceso de contratacion de una ups de 20 kva para la CLÍNICA SAN RAFAEL DUMIAN DEL MUNICIPIO DE GIRARDOT DESTINADOS A ATENDER LA CONTINGENCIA GENERADA POR LA PANDEMIA CORONAVIRUS (COVID-19)”,  se realizo la implementacion de la plataforma covid - 19 en los municipios de sabana centro, Se realizaron reuniones con los desarrolladores; se realiza la socializacion de los aplicativos de la Secretaria de salud y se les entrego la documentación de  Mango a los ingenieros desarrolladores. Actualmente se estan realizando ajustes a los servicios de Mango. tambien esta trabajando en ajustes de la plataforma Covid - 19, se están realizando los ajustes con los lineamientos de la Secretaria de TICs en lo pertinente a la definición de necesidades del  SISTEMA INTEGRADO DE INFORMACION EN SALUD para su pertinente viabilizacion,  se realizo seguimientos a los Sistemas de Información Hospitalaria HIS de la Red Hospitalaria,  se adelanto el proceso de contratación para el apalancamiento  de actualizacion y manteniemiento de los sistemas de informacion de los HIS, se realizo   seguimiento a la implementación de los sistemas de información de la secretaria de salud (Mango, Ficha Familiar,  SIUS).  se realizó actualización del HUB PUBLICO RADAR SALUD ( https://coronavirus-cundinamarca-cundinamarca-map.hub.arcgis.com/ ) para la publicación en el micrositio de la secretaria de salud además se ha realizado socialización de HUB y TABLERO DE COBTROL COVID 19 con las diferentes direcciones, Se realizó seguimiento a la información de CAMAS UCI y CAMAS INTERMEDIO UCI con el Centro Regulador de Urgencias (CRUE) TABLERO DE CONTROL,  realizaron reuniones  sostenidas entre el comité de la secretaria de salud que actúa como representante ante el observatorio de salud de Bogotá – SALUDATA y el equipo referente del Distrito Capital, se viabiliza el proyecto de Modernización Tecnológica del Laboratorio de Salud Pública del Departamento de Cundinamarca, se realiza el apoyo en la aplicación del proceso de facturación electrónica al interior de la Secretaria de Salud de Cundinamarca, se realiza Seguimiento al proceso de implementación de la funcionalidad para facturación electrónica, logrando la entrada en producción de 51 hospitales de la red pública del Departamento desde el 1 de octubre de 2020, cumpliendo con la fecha inicial establecida por la DIAN, de la misma manera, se está llevando a cabo el seguimiento a la etapa de postproducción del mencionado proceso,  además se realiza la convocatoria y logística para las reuniones encaminadas al inicio del proceso de estructuración de las redes regiones de salud con cada uno de los hospitales del Departamento que las conforman, con el fin de socializar el diagnóstico inicial del estado actual, de aspectos relacionados con sus sistemas de información , y así, establecer la logística de trabajo, se realiza soporte, monitoreo y seguimiento sobre la plataforma  Gestamos SIUS, Mango, Ficha familiar y radar salud, respecto al envío de información  desde los hospitales de la red pública del Departamento, además de garantizar la estabilidad y disponibilidad de la aplicación, ademas se realiza Reunión telemedicina centros de referencia con los hospitales Funza, Facatativá, Villeta y Fusagasugá donde se trató el tema de centros de referencia para prestar servicios bajo la modalidad de telemedicina</t>
  </si>
  <si>
    <t>Retraso por parte del personal en el suministro de  información y verificación  de las  fuentes información de las personas vulnerables de Covid 19</t>
  </si>
  <si>
    <t>1. Se logró el  apoyo en la revisión de las actividades propuestas en la matriz del plan de acción de acuerdo a las competencias del equipo de sistemas de información de la secretaria de salud en lo referente a la construcción e implementación de las RIAS, proponiendo la modificación de las actividades relacionadas inicialmente, elaboración de la encuesta para el seguimiento de la implementación de las RIAS en las IPS´S, a través de un formulario de Google.
2.  Se realizó el  seguimiento de evidencias  a las ESEs del departamento en la instalación y adecuación de los equipos entregados por la gobernación,  
3. Se logró  el levantamiento de las condiciones y requerimientos de la infraestructura tecnológica del  Fondo Rotatorio de Estupefacientes de Cundinamarca, como soporte del proceso de venta y distribución de medicamentos controlados.
4.  Se realizó el proceso de contratación del mantenimiento y soporte del sistema de gestión documental "DATADOC", utilizado por la dirección administrativa y financiera de la Secretaria de Salud.  
5. Se realizó la entrega y seguimiento de 1344 computadores para la optimización de la prestación del servicio, procesamiento de información y fortalecimiento de la infraestructura tecnológica en los hospitales de la red pública departamental, que serán insumo fundamental para cada una de las etapas del proceso de vacunación contra el Covid-19. 
6. Se logró la depuración y adaptación de los datos referentes a las dosis entregadas, dosis aplicadas y discriminación de primeras y segundas dosis, por cada uno de los Municipios del Departamento, del proceso de vacunación contra la covid-19, para el cargue de la información a la base de datos de la plataforma radar salud. 
7. Se realizó el levantamiento del inventario del software y la actualización de los servicios tics de la red pública del departamento, se da inicio a la nueva funcionalidad de la plataforma radar salud las cuales serán para el tema de brindar datos sobre el plan maestro de vacunación.
8. Se hizo entrega formal de los formatos de metadatos de los indicadores SALUDATA propuestos por el distrito además de  reuniones  de  TICs en la implementación de SALUD DATA DIGITAL a las redes  RED  DE SALUD NORORIENTE, NOROCCIDENTE,  RED REGIÓN DE SALUD MEDINA, RED REGIÓN DE SALUD SOACHA, REDES DE SABANA CENTRO, REDES DE SALUD BAJO MAGDALENA Y LA RED DE SALUD SUR. 
9. Se consolido el  soporte y seguimiento al aplicativo SIUS, Mango, ficha familiar y telemedicina, por parte de las ESES del departamento, garantizando la estabilidad y disponibilidad de la aplicación.</t>
  </si>
  <si>
    <t xml:space="preserve">Levantamiento de informacion </t>
  </si>
  <si>
    <t>*De enero a abril se realizó estudio de mercado y el proceso de cotización para la dotación de infraestructura tecnológica de las redes de salud.Se están realizando Mesa técnica Bogotá- Cundinamarca Integración entre Bogotá y Cundinamarca e integración con el nivel nacional para la UNIFICACIÓN DE LA HISTORIA CLINICA ELECTRONICA.  En mayo se realizaron socializaciones de la Hoja de Ruta Reorganización, Rediseño y Modernización de la Red Departamental de Servicios de Salud de Cundinamarca en el componente Sistema de Información, y también se está adelantando el proceso contractual de la infraestructura tecnológica para la implementación del sistema de información en cada una de las Regiones de salud.Se realizó el seguimiento en la implementación de GESTION DOCUMENTAL en los hospitales de CHIA, SOACHA Y VILLETA.*De enero a abril se realizó seguimiento a las observaciones pendientes por parte de la dirección de salud pública de la plataforma Vacunación y equipo de desarrollo de sistemas de información de la secretaria de salud (RADAR SALUD).Se realizó la actualización del contenido del micrositio o la página de la Secretaria de Salud de acuerdo con las demandas presentadas.Se realizo seguimiento a las observaciones pendientes por parte de la dirección de salud pública de la plataforma Vacunación y equipo de desarrollo de sistemas de información de la secretaria de salud (RADAR SALUD).Se hicieron cambios en el sistema de información SAGA vacunación en la lógica del funcionamiento debido a que MinSalud realizó cambios en los formatos solicitados por parte de las ips. Se diseñó, estructuró cómo se deben realizar las Perdidas por parte del centro de acopioEn mayo realizan cambios en el sistema de información SAGA vacunación referentes a nuevas funcionalidades y cambios para el cargué del histórico. Las nuevas funcionalidades incluidas son la posibilidad de realizar pérdidas por parte del centro de acopio y cargar archivos de las actas de dichas pérdidas; los cambios referentes al histórico, son entre muchos: validación de cantidad de inventario, creación de formularios automáticos, validación de exceles y demás componentes que permitan el cargue masivo.*De enero a abril el Visor del SIUS quedo en producción, se hizo capacitación a Citisalud, SYAC y CNT Cristian SochaEn mayo se socializó a los gerentes de las regiones de salud del nuevo Visor del SIUS</t>
  </si>
  <si>
    <t>El levantamiento de la información</t>
  </si>
  <si>
    <t>GR5:5-03-01-431</t>
  </si>
  <si>
    <t>431</t>
  </si>
  <si>
    <t>Apoyar al 100% de las entidades del sector central de la gobernación en la implementación de la Política de Gobierno Digital.</t>
  </si>
  <si>
    <t>Entidades del sector central apoyadas en la implementación de la política de gobierno digital</t>
  </si>
  <si>
    <t>capacitación, soporte técnico</t>
  </si>
  <si>
    <t>Articulación con 25 dependencias del sector central de la Gobernación de Cundinamarca, se desarrollaron actividades de capacitación, soporte técnico en micrositios del portal web institucional, y revisión de proyectos TIC.</t>
  </si>
  <si>
    <t>Las 26 entidades del departamento se han atendido con capacitación en temas de Gobierno Digital</t>
  </si>
  <si>
    <t>Se han apoyado 12 entidades (50%) del sector central de la Administración departamental.</t>
  </si>
  <si>
    <t>GR5:5-03-01-432</t>
  </si>
  <si>
    <t>432</t>
  </si>
  <si>
    <t>Brindar asistencia a los 116 municipios en la implementación de la Política de Gobierno Digital.</t>
  </si>
  <si>
    <t>Municipios asistidos en implementación de Política de Gobierno Digital</t>
  </si>
  <si>
    <t>Capacitación</t>
  </si>
  <si>
    <t>Elaboración del cronograma de actividades y capacitaciones en los municipios, se desarrollaron capacitaciones, relacionadas con los componentes de la Política de Gobierno Digital en articulación con el Ministerio TIC, en temas como: Transformación Digital, PETIC, Acuerdo Marco de Precios entre otros.</t>
  </si>
  <si>
    <t>Se han atendido las solicitudes efectuadas por los 116 municipios</t>
  </si>
  <si>
    <t>45 municipios se han apoyado este año especialmente en temas como: Política de Gobierno Digital, Ciudades y Territorios Inteligentes, Servicios Ciudadanos Digitales, Teletrabajo, PETIC, Seguridad de la Información, entre otros.</t>
  </si>
  <si>
    <t>GR5:5-03-01-433</t>
  </si>
  <si>
    <t>433</t>
  </si>
  <si>
    <t>Soportar 9 sistemas de información estratégicos para el cumplimiento de la Política de Gobierno Digital.</t>
  </si>
  <si>
    <t>Sistemas de información soportados</t>
  </si>
  <si>
    <t>soporte sistemas de información</t>
  </si>
  <si>
    <t>Se han mantenido disponibles los servicios soportados en los sistemas de información: mercurio, isolución, Sistema de seguimiento al plan de desarrollo,  kactus, SAGA, integración registraduría, supervisa, banco de proyectos, SWIM</t>
  </si>
  <si>
    <t>Se han mantenido disponibles los servicios asociados a los 9  sistemas de información: 1. MERCURIO, 2. ISOLUCIÓN, 3. SISTEMA DE SEGUIMIENTO AL PLAN DE DESARROLLO, 4. KACTUS, 5. SAGA, 6. INTEGRACIÓN REGISTRADURÍA, 7. SUPERVISA, 8. BANCO DE PROYECTOS, 9. SWIM. Mediante la renovación de los contratos de soporte y mantenimiento con los proveedores y/o fabricantes. y la contratación del personal capacitado que brindan el soporte y administración de las plataformas que lo requieran.</t>
  </si>
  <si>
    <t>Se soportan permanentemente los 9 sistemas de información</t>
  </si>
  <si>
    <t>GR5:5-03-01-434</t>
  </si>
  <si>
    <t>434</t>
  </si>
  <si>
    <t>Realizar anualmente el seguimiento a la implementación del plan estratégico de TIC – PETIC.</t>
  </si>
  <si>
    <t>seguimiento anual a la implementación del PETIC</t>
  </si>
  <si>
    <t>Se han atendido requerimientos por concepto técnico o de viabilidad técnica de proyectos estructurados por entidades del sector central.</t>
  </si>
  <si>
    <t>Se inicio la ejecución del contrato para el seguimiento anual al PETIC.</t>
  </si>
  <si>
    <t>TECNOLOGÍA MODERNA, SOLUCIONES RÁPIDAS</t>
  </si>
  <si>
    <t>GR5:5-03-00-613</t>
  </si>
  <si>
    <t>Incrementar el "Índice de gobierno digital para el Estado" del índice Departamental de Competitividad.</t>
  </si>
  <si>
    <t>GR5:5-03-02-435</t>
  </si>
  <si>
    <t>435</t>
  </si>
  <si>
    <t>Mantener en funcionamiento el 100% de la infraestructura tecnológica de los datacenter principal y alterno de la gobernación.</t>
  </si>
  <si>
    <t>Infraestructura tecnologíca mantenida</t>
  </si>
  <si>
    <t>actualización infraestructura tecnológica</t>
  </si>
  <si>
    <t>SE EXTIENDE LA GARANTÍA DE LOS EQUIPOS DEL DATACENTER PRINCIPAL. SE ADQUIRIERON CINTAS CINTAS BACKUP. Y SE ADJUDICÓ EL PROCESO EXTENSIÓN DE GARANTÍAS DE LA UNIDAD DE POTENCIA ININTERRUMPIDA (UPS) QUE ALIMENTA EL DATACENTER PRINCIPAL</t>
  </si>
  <si>
    <t>SE MANTIENE PERMENETEMENTE EL FUNCIONAMIENTO DEL 100% DE LOS DATACENTER PRINCIPAL Y ALTERNO. SE REALIZARON VARIAS ACCIONES, ENTRE OTRAS: SE CONTRATÓ EL  LICENCIAMIENTO DE EXTENSIÓN DE GARANTÍAS PARA LOS DIFERENTES SISTEMAS UBICADOS EN EL DATACENTER PRINCIPAL DE LA GOBERNACIÓN.  SE CONTRATÓ EL LICENCIAMIENTO PARA EL SOPORTE DEL  SISTEMA DE VIRTUALIZACIÓN VMWARE PARA LOS SERVIDORES VIRTUALES ALOJADOS EN EL DATACENTER. SE CONTRATÓ EL CAMBIO DE BATERÍAS Y MANTENIMIENTO DE LA UPS QUE SOPORTA LOS SISTEMAS ALOJADOS EN EL DATACENTER. 4. SE ADQUIRIÓ Y CONFIGURÓ LA FUNCIONALIDAD PARA OBSERVAR EL RENDIMIENTO DE LOS EQUIPOS Y SERVICIOS ALOJADOS EN EL DATA CENTER. LA HERRAMIENTA UTILZADA ES EL DENOMINADO PRTG NETWORK MONITOR.</t>
  </si>
  <si>
    <t>Se ha garantizado permanentemente el funcionamiento de los datacenter principal y alterno,</t>
  </si>
  <si>
    <t>La infraestructura actual esta terminado su ciclo de vida, implicando que entran en un estado de obsolescencia según informó el fabricante y que no seguirá ofreciendo mantenimiento correctivo ni servicio especializado</t>
  </si>
  <si>
    <t>GR5:5-03-02-436</t>
  </si>
  <si>
    <t>436</t>
  </si>
  <si>
    <t>Adquirir 120 equipos de computo para uso institucional.</t>
  </si>
  <si>
    <t>Equipos de computo para uso institucional adquiridos</t>
  </si>
  <si>
    <t>computadores portátiles</t>
  </si>
  <si>
    <t>SE ADQUIRIERON 35 COMPUTADORES PARA EL SERVICIO DE LOS FUNCIONARIOS DEL NIVEL CENTRAL DE LA GOBERNACIÓN</t>
  </si>
  <si>
    <t>Se adquirieron 2 portatiles por parte de la Secretaría de las TIC y 54 equipos all in one por parte de la Secretaría de Hacienda</t>
  </si>
  <si>
    <t>GR5:5-03-02-437</t>
  </si>
  <si>
    <t>437</t>
  </si>
  <si>
    <t>Soportar 6 plataformas de uso corporativo de la gobernación.</t>
  </si>
  <si>
    <t>plataformas de uso corporativo soportadas</t>
  </si>
  <si>
    <t>plataformas soportadas</t>
  </si>
  <si>
    <t>PLATAFORMAS SOPORTADAS:   1. VIDEOCONFERENCIA DEPARTAMENTAL. 2. SEGURIDAD INFORMATICA. 3. REPUESTOS PARA LA INFRAESTRUCTURA DE CÓMPUTO DEL NIVEL CENTRAL, 4.  LICENCIAMIENTO PARA EL DEPARTAMENTO DE CUNDINAMARCA. 5. CORREO ELECTRÓNICO (ALMACENAMIENTO) 6. INFRAESTRUCTURA DE DATOS (IPV6)</t>
  </si>
  <si>
    <t>se soportan permanentemente las 6 plataformas de uso de la Gobernación.  1. VIDEOCONFERENCIA DEPARTAMENTAL. 2. SEGURIDAD INFORMATICA. 3. MESA DE AYUDA DE LA INFRAESTRUCTURA DE CÓMPUTO DEL NIVEL CENTRAL, 4.  LICENCIAMIENTO SOFTWARE  5. CORREO ELECTRÓNICO (ALMACENAMIENTO) 6. IMPLEMENTACION INFRAESTRUCTURA DE DATOS (IPV6). Mediante la renovación de los contratos de soporte y mantenimiento con los proveedores y/o fabricantes. y la contratación del personal capacitado que brindan el soporte y administración de las plataformas que lo requieran.</t>
  </si>
  <si>
    <t>Se mantienen operativas y con el soporte necesario las 6 plataformas de uso corporativo a cargo de la Secretaría: 1. Plataforma de Servicios Microsoft, 2. Plataforma de Videoconferencia Gubernamental, 3. Plataforma Seguridad Informática, 4. Plataforma de Soporte Técnico Computacional (Mesa de Ayuda), 5. Plataforma Infraestructura de Datos Corporativa, 6. Plataforma de Licenciamiento Corporativo.</t>
  </si>
  <si>
    <t>GR5:5-03-02-438</t>
  </si>
  <si>
    <t>438</t>
  </si>
  <si>
    <t>Soportar 9 plataformas habilitadoras de la arquitectura empresarial de TI.</t>
  </si>
  <si>
    <t>Plataformas soportadas</t>
  </si>
  <si>
    <t>Soporte plataformas habilitadoras</t>
  </si>
  <si>
    <t>SE HAN MANTENIDO DISPONIBLES LOS SERVICIOS ASOCIADOS A LAS PLATAFORMAS:  1. BUS DE INTEGRACIÓN. 2. ORACLE. 3. BIZAGI. 4. SAP (SOPORTE CON EL FABRICANTE). 5. PRIMER Y SEGUNDO NIVEL DE SOPORTE SAP. 6. MOODLE 7. SOPORTE PORTAL WEB 8. SQLSERVER 9. OVM</t>
  </si>
  <si>
    <t>Se han mantenido disponibles los servicios asociados a las 9 plataformas. . BUS DE INTEGRACIÓN. 2. ORACLE. 3. BIZAGI. 4. SAP (SOPORTE CON EL FABRICANTE). 5. PRIMER Y SEGUNDO NIVEL DE SOPORTE SAP. 6. MOODLE 7. SOPORTE PORTAL WEB 8. SQLSERVER 9. OVM. Mediante la renovación de los contratos de soporte y mantenimiento con los proveedores y/o fabricantes. y la contratación del personal capacitado que brindan el soporte y administración de las plataformas que lo requieran.</t>
  </si>
  <si>
    <t>Se mantienen operativos y con el soporte necesario las plataformas habilitadores a cargo de la Secretaría: 1.Oracle, 2.Bizagi, 3.ECC de SAP, 4.SQLServer, 5.Portal, 6.PostgreSQL 7. MySQL, 8. Bus de integración, 9. Moodle.</t>
  </si>
  <si>
    <t>INSTITUCIONES PROTECTORAS</t>
  </si>
  <si>
    <t>GR5:5-04-00-614</t>
  </si>
  <si>
    <t>Reducir la tasa de homicidios a nivel departamental.</t>
  </si>
  <si>
    <t>GR5:5-04-01-440</t>
  </si>
  <si>
    <t>440</t>
  </si>
  <si>
    <t>Atender 1.000 solicitudes para fortalecer la seguridad, convivencia y orden público en el departamento de Cundinamarca</t>
  </si>
  <si>
    <t>Vehículos a la fuerza pública, mantenimiento  parque automotor, pagos, asistencia técnica</t>
  </si>
  <si>
    <t>A través de la asistencia técnica, se logró que 107 municipios del departamento aprobarán sus planes integrales de seguridad y convivencia ciudadana, 3 en ajustes finales y 3 en la elaboración del diagnóstico. El plan integral de seguridad y convivencia ciudadana departamental ha logrado avanzar en un 15%, a través del cumplimiento de los 5 ejes Lucha contra el delito (Prevención y disuasión del delito, disminución del delito, operatividad e investigación), Convivencia legalidad y derechos humanos (Familia, entorno protector, cultura ciudadana y territorios de Paz, disrupción de los comportamientos contrarios a la convivencia), Inversión tecnología y bienes (Inteligencia e investigación criminal para anticipar y mitigar el delito, construcción, adecuación, dotación e inversión para la seguridad y convivencia ciudadana, ciudadanos cyberseguros), Cundinamarca diversa incluyente y justa (Prevalencia de los derechos de los niños, niñas y adolescentes, una buena juventud, mayores protegidos, mujeres en Cundinamarca, Cundinamarca incluyente) Fortalecimiento institucional (espacios estratégicos de coordinación y ciudad región). Socialización a 71 municipios del Plan Integral de Seguridad y Convivencia Ciudadana departamental, se logró la articulación interinstitucional entre el departamento y sus territorios en pro de la seguridad y convivencia ciudadana, llegando a 256 personas. Capacitación a 81 municipios frente a cobro coactivo de las infracciones impuestas  por violación al código nacional de convivencia y seguridad ciudadana, nociones y aplicaciones del proceso del CNCSC.  Se beneficiaron a 503 personas, que se verá reflejado en la recuperación de cartera que pueda realizar cada una de las entidades territoriales que adelanten el respectivo proceso frente a los morosos de las infracciones impuestas. Se logra incentivar la denuncia frente a los diferentes delitos del departamento a través del pago de recompensas. Para el año 2020 se han pagado 100.000.000 cte. Se realizaron 34 convenios interadministrativos con los respectivos municipios para mantenimiento y combustible del parque automotor con un total de $777.220.000. 1 de suministro y 33 de mantenimiento. Al fondo rotatorio de Policía nacional se invirtió $400.000.000 mc/te para aportar al uso de 144 días con el Helicóptero Halcón como arma eficaz contra la inseguridad y las bandas delincuenciales.  Se garantizó la seguridad y pie de fuerza para la jornada de elecciones atípicas del municipio de Sutatausa. $3.000.000.000 invertidos para fortalecer al ejército y dotarlos con material balístico$1.217.810.376 invertidos para fortalecer la movilidad de la fuerza pública con la entrega de 9 camionetas.</t>
  </si>
  <si>
    <t>Se realiza asistencia técnica al municipio de Silvania para que mejore su Plan Integral de Seguridad y Convivencia Ciudadana. Adicional a ello, se realizó un convenio interadministrativo para aunar esfuerzos técnicos, administrativos y financieros con el municipio de Fuquene para apoyar a la fuerza pública en combustible y mantenimiento del parque automotor garantizando la seguridad en el CAI ambiental del Fuquene en cumplimiento de la acción popular, se entregaron bonos a polícia del señor gobernador.
Durante estos primeros cuatro meses de la vigencia 2021 se ha hecho presencia en 10 provincias del Departamento mediante los Consejos de Seguridad, brindando asistencia técnica con cada uno de los programas y fortaleciendo la imagen institucional  Desde el inicio de año se elaboró un plan de acción que permitiera dar cumplimiento al PISCC Departamental dentro de los plazos concertados, para ello, se alimenta una matriz con cada una de las actividades desarrolladas, que permite evidenciar el porcentaje de avance en cada una de las lineas estrategicas, teniendo un consolidado final, se realizó reunión en las instalaciones de la alcaldia del municipio de Guaduas con el el doctor Pablo Andres Neussa Mestre Secretario de gobierno encargado y el doctor Pablo Alexis Ospina Inspector de Policia, en reperesentacion de la secretaria de Gobierno de Cundinamarca estuvo la doctora Lida JannethCaycedo.Se indago sobre la implementación del PISCC , el cual según infomación del doctor Pablo Ospina se implemento desde el mes de diciembre del 2020. Se le infoma a la doctora Lida el cronograma de actividades programadas para el mes de mayo dentro del marco de cumplimiento del PISCC municipal. Realizaron  el levantamiento de información con el fin de obtener el diagnóstico de las necesidades de cámaras de seguridad atendieron las diferentes solicitudes de los Municipios Anapoima, Tibacuy, Ubaque recepcionadas por el aplicativo mercurio en temas de fortalecimiento a la seguridad y el orden público , se ha realizado una visita para evaluar solicitud de dotación para el Concejo de Gachetá. La Secretaría  no ha definido recursos para este tipo de intervenciones, Se avanza en el seguimiento de cuatro proyectos de construcción, tres estaciones de policía con el Ministerio  en Cundinamarca en convenios tripartitos y la casa de gobierno de Nimaima que fue adicionada en 2020. Se han delegado contratistas de apoyo para la supervisión de cada uno de los convenios. Los cuatro proyectos son obras nuevas. Se tiene prevista una adición para el convenio de Guasca. Con estas obras se beneficiarán los siguinetes municipios Guasca, Villapinzón, Ricaurte, Nimaima
No obstante, la Secretaría de Gobierno realiza la verificación  de estudios presentados por los municipios para apoyar su construcción con recursos. Municipios que se encuentran en estudio Evaluación de requisitos Resolución 029 de 2020, expedido por la Secretaría de Gobierno y verificación de estudios:Supatá, Tibirita, el Peñon, La Palma, El Rosal, Villagómez. Paime, san Bernardo, Sasaima, Gama, San Antonio del Tequendama, Junín, Caparrapí, Guaduas, el Colegio, Puerto Salgar, Guayabetal
Se realiza supervisión a cuatro(4) convenios interadministrativos en ejecución :Guasca, Villapinzón, Ricaurte, Nimaima, una(1) interventoría de contrato de obra en liquidación SGO SAMC-228- 2019 , CAE- Girardot y  se adelantan venticuatro (24) procesos de liquidación de contratos interadministrativos realizados con los siguientes municipio: simijaca, Cogua, san Fracisco, La vega, gachetá, Zipacón , Une, Zipaquirá, Soacha, Vergara, Quipile, Arbelaez, Facatativá,Susa, Bituima, paratebueno  orientados a infraestructura procesos de liquidación de convenios interadministrativos
Se ha realizado visitas según compromisos del señor Gobernador en trámite de la gestión de proyectos a Diecinueve(19)  proyectos orientados a Casas de Gobierno, Comando Aereo, estaciones de Policía  y casa de Justicía,  en diecisiete (17) municipios de cundinamarca Supatá, Tibirita, el Peñon, La Palma, El Rosal, Villagómez. Paime, san Bernardo, Sasaima, Gama, San Antonio del Tequendama, Junín, Caparrapí, Guaduas, el Colegio, Puerto Salgar, Guayabetal
Se avanza en la evaluación de proyectos de adecuación par tres proyectos: Tibirita( comisaría de familia). San Antonio de tequendama ( casa de Gobierno), Caparrapí ( casa de Gobierno y estación de policía) determinado que los estudios y diseños estarán a cargo de los municipios, no obstante la secretaría de gobierno verifica e indica qué estudios aplican en cada proyecto según su grado de complejidad. Se ha adelantado inspección ocular de Tibirita y, san Antonio y se ha recomendado realizar los levantamientos arquitectonicos para poder verificar la idoneidad del presupuesto. se ha realizado la verificación ambiental , según la resolución 29 de 2020 de la Secretaría de gobierno para adecuación de  dos proyectos San bernardo CASA DE GOBIERNO), sasaima (CASA DE GOBIERNO)
Se atendieron las diferentes solicitudes de los Municipios recepcionadas por el aplicativo mercurio en temas de fortalecimiento a la seguridad y el orden público  se realizó una reunión en las instalaciones de la alcaldía del municipio de Guaduas con el  doctor Pablo Andrés Neussa Mestre Secretario de gobierno encargado y el doctor Pablo Alexis Ospina Inspector de Policía, en representación de la secretaria de Gobierno de Cundinamarca estuvo la doctora Lida JannethCaycedo.Se indago sobre la implementación del PISCC , el cual según información del doctor Pablo Ospina se implemento desde el mes de diciembre del 2020. Se le informa a la doctora Lida el cronograma de actividades programadas para el mes de mayo dentro del marco de cumplimiento del PISCC municipal.                         2. El día 18 de mayo de 2021  se llevó a cabo reunión virtual con la doctora Niyireth Correa, en su calidad de secretaria de gobierno del municipio de Silvania, en la reunión se trataron temas del PISCC, tales como el diagnostico, formulación, e Implementación del mismo; por otra parte se le informo a la doctora Correa sobre las observaciones realizadas y las posibles falencias que se encontraron en la formulación del Plan Integral de Seguridad y Convivencia Ciudadana, por tal razón la precitada doctora, envió las correcciones realizadas y en este momento se está trabajando  en la corrección y complementación del mismo. 3. El día 7 de mayo del 2021 se realizó una reunión presencial en las instalaciones de la alcaldía de Zipacón en presencia de la doctora Erika Liseth Romero delegada de la secretaría de Gobierno y el doctor Hernán Tiberio Correa contratista representante de la secretaría de Gobierno de la Gobernación el cual dio a conocer los servicios profesionales para orientar la fase de implementación y seguimiento del PISCC municipal. 4.El día 10 de mayo de 2021 se realizo reunión en el municipio de San Antonio del Tequendama con el doctor Fabio Alberto Osuna y el doctor Hernán Tiberio Correa, en dicha reunión se evidencia que la implementación se esta realizando pero el seguimiento no se efectúa a través de la matriz de seguimiento, por lo que de manera inmediata el doctor Hernán propone una capacitación a los actores de manera urgente. 5.El día 10 de mayo de 2021 se lleva a cabo en la alcaldía de la Mesa con la doctora Angelica Cotrino secretaria de gobierno y el doctor Hernán Correa, en este municipio se han llevado acabo reuniones de comité de orden público donde cada actor presenta sus informes sobre la seguridad y convivencia asignados dentro del PISCC municipal, con su respectiva matriz; se agenda capacitación para el día 18 de mayo de 2021 con los miembros del comité de orden público. 6.El día 19 de mayo de 2021 se realiza capacitación sobre la implementación y seguimiento al PISCC en coordinación con secretaria de  gobierno  de la alcaldía de Zipacón y presidida por del doctor Hernán Correa. 7.El día 19 de mayo se brinda capacitación sobre la implementación y seguimiento al PISCC en la alcaldía de Anolaima por parte del doctor Hernán Correa. 8.El día 20 de mayo se brinda capacitación sobre la implementación y seguimiento al PISCC en la alcaldía de San Antonio del Tequendama por parte del doctor Hernán Correo. 9.El día 11 de mayo de 2021 se llevo acabo una reunión en las instalaciones de la alcaldía del municipio de Quipile presidida por la secretaria de gobierno doctora Mayerly Roció González y la doctora Angela Segura Atuesta contratista de la gobernación de Cundinamarca, se revisa el plan de acción y porcentajes de cumplimiento de cada una de las metas propuestas dentro del PISCC municipal  para el año 2020.Se acuerda entre las dos partes elaborar un plan de capacitaciones para el mes de junio de 2021, que le permitan al municipio apuntarle al tema de capacitaciones para el año 2021. 10.El día 12 de mayo de 2021 se llevo a cabo reunión en las instalaciones de la alcaldía de Apulo con el doctor Carlos Niño Secretario de Gobierno y la doctora Angela Segura Atuesta ,se realiza revisión de los avances de los ejes estratégicos contemplados dentro del PISCC municipal de Apulo. El doctor Carlos Niño propone que de acuerdo a la matriz de seguimiento se elabore un plan actividades y capacitaciones para el mes de junio de 2021, que le permitan al municipio apuntarle al tema de capacitaciones para el año 2021.Se contará con la participación de entidades como la Policía Nacional, el Ejecito Nacional, ICBF, Comisaria de Familia, secretaria de desarrollo social, Gobernación de Cundinamarca-Secretaria de Gobierno, en coordinación de la secretaria de gobierno-Alcaldía de Apulo. 11.El día 14 de mayo se llevo a cabo una reunión en el municipio de Anapoima entre el doctor Gilberto Moreno Vargas secretario de gobierno y la doctora Angela Segura Atuesta, el doctor Gilberto Moreno manifiesta que los avances de cumplimiento han sido casi nulos por lo que se acuerda realizar la matriz de seguimiento para ver los avances que se han tenido del PISCC y así poder diseñar una estrategia que permita avanzar con las líneas de acción establecidas dentro del plan. 12. El día 14 de mayo de 2021 se realizo una reunión en la alcaldía de Mesitas del colegio entre secretaría de Gobierno doctora Martha Bibiana Parada Martínez y la doctora Angela Segura Atuesta,la doctora Martha Bibiana Parada Martínez realiza una breve reseña del PISCC y de las líneas estratégicas contempladas en el PISCC;se informa que no existe matriz de seguimiento por lo que se acuerda entre las dos partes elaborar la matriz para  aterrizar los porcentajes de cumplimiento de cada una de las líneas estratégicas propuestas dentro del PISCC.Una vez elaborada la matriz de seguimiento se propone una reunión con los entes involucrados  para verificar e implementar un plan de acción que permita ejecutar algunas de  las actividades propuestas dentro del PISCC y poder cumplir con las metas trazadas.13.El día 12 de mayo del 2021 se realizo una reunión en la alcaldía del municipio de Nocaima en donde se realizo la presentación por parte del doctor Leoviceldo Beltrán contratista de la secretaria de Gobierno de la Gobernación, se indago con la doctora Paula Velásquez secretaria de gobierno d ella alcaldía respecto a los avances del PISCC municipal.14.El día 18 de mayo de 2021 se realiza reunión en le municipio de Quebrada negra entre el contratista de la Gobernación de Cundinamarca el doctor Leuviceldo Beltrán y la Secretaria de Gobierno la doctora Viviana Ortiz, en la reunión se ofrece el servicio de asistencia técnica de acompañamiento y seguimiento al PISCC municipal y se realiza un análisis del estado actual del mismo.15.El día 5 de mayo del 2021 se llevo acabo la reunión se asistencia técnica de acompañamiento y seguimiento en el municipio de Vergara, la reunión conto con la participación de la doctora Sandra Ramírez de Orden Público, el doctor Roberto Cubillos Secretario de Gobierno de la Alcaldía y el doctor Leuviceldo Beltrán asesor de la Gobernación de Cundinamarca; se realiza la presentación por parte del contratista de la Gobernación, se realiza un breve análisis del estado actual del PISCC y se realiza dan a conocer los temas que abarca la asistencia técnica. 16.El día 15 de mayo de 2021 se llevo a cabo una reunión en las instalaciones del despacho de la secretaria de gobierno del municipio del Peñón, dicha reunión estuvo asistida por la doctora Martha Cecilia Díaz Secretaría de Gobierno, Íngrid Briyid Guerrero Inspectora de Policía y el doctor Hugo Hernán Chávez representante de la Secretaría de Gobierno de la Gobernación; se realizo la presentación por parte del contratista y se ratifica si el ente municipal esta de acuerdo con el apoyo en la asistencia técnica del seguimiento y acompañamiento al PISCC municipal. 17.El día 21 de mayo de 2021 se desarrolló una reunión en la alcaldía del municipio de la Palma entre la doctora María Paula Cárdenas secretaria de gobierno y el doctor Hugo Hernán Chávez representante de la Secretaría de Gobierno de la Gobernación; se realizo la presentación por parte del contratista y se ratifica si el ente municipal esta de acuerdo con el apoyo en la asistencia técnica del seguimiento y acompañamiento al PISCC municipal. 18. El día 6 de mayo del 2021 se lleva a cabo una reunión en la alcaldía de Villagoméz,ha dicha reunión asiste la doctora Karen Fajardo Secretaría de Gobierno, el doctor Misael Duarte Alcalde del Municipio y el doctor Hugo Hernán Chávez representante de la Secretaría de Gobierno de la Gobernación; se realizo la presentación por parte del contratista y se ratifica si el ente municipal esta de acuerdo con el apoyo en la asistencia técnica del seguimiento y acompañamiento al PISCC municipal. 19.El día 21 de mayo se y según compromiso adquirido en la reunión del día 14 de mayo mediante acta 001, se envía matriz de seguimiento al municipio de Anapoima para realizar el seguimiento y poder implantar un plan de acción para poder dar cumplimiento a las actividades propuesta dentro del PISCC municipal para cumplir con la metas trazadas.
1) Mediante correo electrónico se hace la solicitud formal a la Policía Nacional de la base de datos de los delitos reportados en el departamento de Cundinamarca de los meses de enero, febrero, marzo y abril, si como la del año 2020.  2) Elaboración de informe trimestral a partir del procesamiento y análisis de los delitos de alto impacto reportados en el departamento para el mes de enero, febrero y marzo. 3) Elaboración de informe par la provincia de alto y bajo magdalena para ser socializada en un consejo de seguridad 4) Contestación de requerimiento por parte de la secretaria de salud del departamento donde se realizó un informe especial sobre los delitos contra la vida y la integridad personal de la provincia de Sumapaz 5) Se extrajo cifras del comportamiento de delitos de los diferentes provincias para la entrega a cada contratista asignados en asistencia técnica para su respectivo análisis (Gualiva,rio negro, Soacha, medina y oriente, sabana centro, Almeidas ,Guavio,Sumapaz,sabana occidente)  6) Elaboración de informe y comparativo del comportamiento de delitos ambientales reportados en el departamento de Cundinamarca  7) Avance en la contratación de prestación de servicios, formulación del plan del producto. y reorganización del observatorio de seguridad asignando los contratistas encargados de las diferentes provincias para poder iniciar con las asistencias provinciales correspondientes. Se realizó el levantamiento de la información de los grupos de interes de la Dirección, por parte del equipo de territorio del Observatorio de Seguridad y orden Público
Se suscribieron los siguientes convenios: 1. SGO-CMC-290-2021- 2. SGO - CDCVI - 304-2021- 3. SGO-CDCVI-302-2021.
Se realizo Consejo de Seguridad Extraordinario con ocasión a las manifestaciones presentadas en los diferentes Municipios del Departamento, Se realiza 14 asistencias técnicas en territorio beneficiando a 12 entidades territoriales donde se realizó diferentes acompañamientos ante las alteraciones de orden público, acompañamiento y solicitud de infraestructura de seguridad, asesoría y acompañamiento a la Secretaria de Gobierno para el seguimiento a la seguridad y orden público en el marco del Plan Integral de Seguridad y Convivencia y la Socialización de los informes de  índice delictivo del departamento en el periodo comprendido del 2021.
Se han recibido solicitudes de dotación incluidas en procesos de construcción o adecuación de edificaciones para las estaciones de policía de los siguientes municipios de Caparrapí, Guayabetal, Ubalá - San Pedro de Jagua y Mámbita, Peña Negra - Cachipay, Caí Ambiental Laguna De Fúquene. se ha presentado la solicitud de los municipios de Guayabetal y Cachipay - Peña Negra.
Actualmente la secretaria de gobierno realiza supervisiones a varios convenios en ejecución, que tienen procesos de interventoría en contratos derivados, suscritos por los municipios y que están orientados al seguimiento y control de obras civiles, estos contratos a la fecha son estaciones de policías de los municipios de Guasca, Ricaurte y Villapinzón. estos son convenios son tripartitos del municipio del exterior el departamento de Cundinamarca y los municipios beneficiados. Se está gestionando la estructuración de cuatro proyectos orientados a estaciones de policía y una guarnición militar (estaciones de policía de los municipios Carraparí, Guayabetal, Ubalá - San Pedro de Jagua y Mambitá, Peña Negra y el comando aéreo de puerto salgar. Se realiza seguimiento a la gestión predial de los proyectos de las estaciones de policía de los municipios de Guayabetal y Peña Negra. Se encuentran en revisión los proyectos de estaciones policía, dentro de ellos los municipios los de Mámbita, San Pedro De Jagua Y Caparrapí
PISCC JULIO " se realizó reunión en el municipio de Viotá con la  doctora, Sandra Patricia Peñuela, quien se desempeña como secretaria de gobierno y asuntos administrativos y los contratista de la secretaria de Gobierno, Angela Segura y Luis Carlos contratistas de la secretaria de Gobierno,  la reunión se realizó en las instalaciones de la Alcaldía Municipal en donde se tuvo un primer acercamiento, la doctora González  está actualmente al frente del tema PISCC en el municipio. 2- El día 9 de julio, se realizó reunión en el municipio de Apulo  con la  doctora, Claudia Rosas Maldonado, quien se desempeña hace una semana como secretaria general y de gobierno  y los  contratistas Luis Carlos Pinzón  y Angela Segura quien presta asesoría en la implementación y seguimiento a los PISCC municipales, la reunión se realizó en las instalaciones de la Alcaldía Municipal donde se tuvo un primer acercamiento, la doctora Rosas  está actualmente al frente del tema PISCC en el municipio.  3-El día 9 se llevo a cabo una reunión con el doctor José Alfonso Mancera Guerrero quien se desempeña como inspector de policía en la inspección del Triunfo  y los contratistas de la secretaria de Gobierno, Luis Carlos Pinzón y Angela Segura quien hace parte del equipo de PISCC,la reunión se realizó en las instalaciones de la inspección de policía de la inspección del Triunfo Se socializo con el doctor Mancera la matriz de seguimientos de las líneas de acción del PISCC municipal la cual se había enviado el día 2 de junio de 2021.  4-El día 9 de Julio  se realizó reunión con el doctor Gilberto Moreno Vargas secretario de gobierno del municipio de Anapoima y los contratista de la secretaria de Gobierno, Luis Carlos Pinzón y Angela Segura quien brinda asistencia técnica a los PISCC municipales. La reunión se llevo acabo en las instalaciones de la alcaldía de Anapoima.  5-El día 14 de Julio de 2021 se llevo a cabo una reunión virtual con La doctora Carolyn Otalora trabajadora social de la comisaria de Familia, la   doctora, Sandra Patricia Peñuela, y los contratistas de la secretaria de Gobierno, Luis Carlos Pinzón  y Angela Segura quien brinda asistencia técnica en temas del PISCC. En esta reunión se socializo la matriz de seguimiento de las líneas estratégicas del PISCC municipal.  6-El día 10 de julio de 2021 se llevo a cabo la reunión virtual con e contratistas de la secretaria de gobierno de la Gobernación de Cundinamarca: Hernán Tiberio Correa, Jhon Ever Prieto, Diego Ramírez de y Leonardo Rivera, además el señor Secretario de gobierno de Cachipay Dr. Jorge Dicson Gama, la Inspectora de Policía, el Comandante de Policía, el Director de Deportes, y las juntas de acción comunal entre otros, donde se  presto asistencia técnica brindando conocimiento en la implementación y seguimiento del PISCC municipal. de Cachipay.  7-El día 14 de julio de 2021, se realizo reunión en  la Alcaldía de Simijaca, a fin de prestar la asistencia técnica en el tema de implementación y seguimiento del piscc municipal, visita atendida por el Alcalde Municipal, el señor Fiscal, la Comisaría de Familia, el –Comandante de Policía y, el Secretario de Gobierno. 8-El día 14 de Julio de 2021, se realizo reunión en  la Alcaldía de Guachetá, la reunión fue presidida por el contratista Hernán Tiberio Correa y conto con la participación  del señor Alcalde, el Secretario de Gobierno, el encargado del Enlace y Participación Ciudadana, la Almacenista y el Asesor Jurídico del Despacho, a quienes se les brindó asistencia técnica en el tema del PISCC municipal.  9-El día 21 de Julio de 2021, el contratista Hernán Tiberio Correa se reunió en  la Alcaldía del municipio del El Rosal, donde  brindó la asistencia técnica sobre el PISCC municipal. Asistieron el señor Secretario de Gobierno y su asistente.  10-El día 12 de julio del 2021  la contratista Lida Janneth Caycedo  realizó una reunión con la Secretaria de Gobierno del municipio de Guayabal de Siquima, doctora Juana Moreno y la doctora María Fernanda en su calidad de Comisaría de familia del municipio, se revisó el PISCC municipal, y se pactaron con la comisaria una serie de actividades que consisten en capacitaciones en temas que pretenden fortalecer temas tales como la prevención de casos de violencia intrafamiliar.  11- El día 22 de julio de 2021 se llevo a cabo una reunión con la contratista Lida Janneth Caycedo en las instalaciones de la alcaldía municipal de Bajaca, secretaría de gobierno, con el Dr.  Nelson Eduardo Cotes, en su calidad de asesor de despacho, se realizó reunión en compañía de los compañeros de las diferentes estrategias de sabana de occidente, en la cual cada uno presento su estrategia.  12- El día 22 de julio de 2021, se llevo a cabo una reunión  en las instalaciones de la alcaldía municipal de Facatativá, secretaría de gobierno, con el Dr. Oscar Ramírez  en su calidad de secretario de gobierno, la reunión conto con la presencia de  los contratistas  de las diferentes estrategias, por parte de la estrategia PISCC la contratista Lida Janneth Caycedo acordó una segunda reunión para conocer las estrategias a tratar en el municipio y saber el apoyo requerido. 13- El 1 de Julio  el contratista Pablo Bernal de la Secretaria de Gobierno brindo asistencia técnica en el municipio de Guasca por  solicitud de la Doctora Yuli Catherine Rodríguez secretaria de gobierno, asistieron el comandante de estación del municipio el teniente Edison Jiménez, la encargada del “PISCC” Angie Rodríguez Ortiz.  14- El día 08 de Julio se realizó mesa de trabajo presencial en el despacho de la alcaldía municipal de Vergara presidida por el contratista Leoviceldo Beltrán Ramírez, con la participación del secretario de gobierno y la directora de orden público.  15-El día 16 de julio se realizó reunión presencial en el despacho de la alcaldía municipal de Quebradanegra, con la participación del contratista Leoviceldo Beltrán Ramírez de la secretaria de gobierno. En dicha reunión se realizó la elaboración del borrador del POAI para el 2021 y su respectivo borrador del plan de acción para adelantar los procesos de implementación.  16-El día 28 de julio se realiza reunión en el municipio de Subachoque con la presencia del contratista Felipe Tovar de la secretaria de gobierno ,se hace la presentación de cada uno de los servicios ofertados por la Secretaria de Gobierno de Cundinamarca. Para el caso específico del PISCC, se resalta inicialmente el trabajo que se desarrolló en conjunto con la secretaria de gobierno municipal en el año 2020, que conllevo a la formulación del Plan Integral de Seguridad y Convivencia Ciudadana “SUBACHOQUE POR EL CAMINO CORRECTO 2020 – 2023”. 17- El día 28 de julio se reúnen en la alcaldía de Madrid los contratistas de la Secretaria Gobierno de Cundinamarca, para el tema de PISCC asiste el contratista Gerardo Mancera, manifiestan al Doctor Víctor Andrés Rusinque – Coordinador PISCC del Municipio de Madrid, las directrices de la Dirección de Seguridad y orden público de la Secretaria de Gobierno de Cundinamarca.  18- El día 21 de julio se reunieron en la alcaldía del municipio de Cáqueza la doctora Marylin Vergara secretaria de Gobierno y el contratista Xiomara González y Gerardo Mancera, este ultimo realiza su presentación y manifiesta la disposición para brindar las asistencia técnica para la implementación y seguimiento al PISCC municipal.  19-El día 28 de julio se reunieron la doctora Yenny Secretaria de Gobierno del Municipio de Paratebueno y el contratista Gerardo Mancera contratista de la secretaria de Gobierno. El motivo de esta visita es hacer un acompañamiento en la implementación y ejecución del PISCC municipal. 20-El día 29 de julio se llevo acabo una reunión en el municipio de Paime, asistió por parte de la secretaria de gobierno de Cundinamarca el contratista Hugo Chávez , el secretario general y de gobierno de la alcaldía el doctor Walter Riveros y la inspectora de policía Ingrid Díaz, en esta reunión el contratista ofrece sus servicios como asesor en e implementación y seguimiento al PISCC Municipal."
Se atendieron 12 solicitudes recepcionadas por el aplicativo mercurio en temas de fortalecimiento a la seguridad y el orden público
Se brindaron 14 asistencias técnicas en los municipios de Apulo, Anapoima, La Calera,Zipacón,  Cachipay, la mesa, San Antonio de Tequendama, el Rosal, Anolaima, Vergara, Nocaima y Mesitas del Colegio con temas de  seguimiento las actividades propuesta en el PISCC municipal, revisión de la matriz para  ajustar el PISCC, implementación del PISCC municipal,  capacitación sobre los instrumentos de seguimiento y evaluación del PISCC, elaboración del POAI para el 2021 del PISCC municipal.
Se realizo capacitación en el municipio de Mesitas del Colegio sobre Microtráfico, Conformación de frentes de seguridad ciudadana y cultura ciudadana, estas actividades están dentro de las líneas estratégicas contempladas en el PISCC municipal, la capacitación conto con la asistencia de los presidentes, vicepresidentes, secretarios, delegados de las juntas de acción comunal, la secretaria de gobierno de la alcaldía municipal la doctora Martha Parada, con la presencia del doctor Julián Quijano asesor de la secretaria de Gobierno de la Gobernación de Cundinamarca y los contratistas, Luis Carlos Pinzón de la meta de cultura ciudadana, Cesar Rivera microtráfico, Angela Segura PISCC.
Durante el mes de Octubre se brindaron 9 asistencias técnicas en los municipios de Zipacón, Anolaima, San Antonio de Tequendama, La mesa, Cachipay, Zipacon, Quebradanegra, Manta con temas de  seguimiento las actividades propuesta en el PISCC municipal, revisión de la matriz para  ajustar el PISCC, implementación del PISCC municipal,  capacitación sobre los instrumentos de seguimiento y evaluación del PISCC.
INFRAESTRUCTURA Durante el periodo reportado se han realizado solicitudes de diferentes proyectos orientados a estaciones de policía. Se llevo a cabo reunión con el ministerio del interior para la estación de policía Guayabetal, adicionalmente se lleva a cabo el trámite de adición para un convenio con el ministerio del interior para aportar recursos en una adición. Se realizan visitas técnicas y levantamiento arquitectónico del CAI de Fúquene, evaluación de estudios de proyectos en trámite de estructuración. Se adelanta supervisiones de convenios en proceso de ejecución convenios tripartito ministerio del interior en guasca, villa pinzón y Ricaurte. Se realiza acompañamiento a municipios en procesos de gestión de recursos ante el ministerio. Se Brinda acompañamiento a la gestión predial del CAI de Girardot
Los temas ambientales son requisitos de verificación comprendidos en la resolución 029 de 2020 cai ambiental de Fúquene y Se realizan supervisiones a proyectos de vigencias 2017-2018-2019 en proceso de liquidación. trámites de seguimiento a la viabilizarían de proyectos, verificación de requisitos prediales frente a proyectos, verificación de cumplimiento de requisitos ambientales.
A la fecha se ha solicitado  la adición del convenio de Con financiación N° 907 de 2019 suscrito entre la Nacion, Fondo Nacional de Seguridad y Convivencia ciudadana – FONSECON Departamento de Cundinamarca y el municipio de Guasca con CDP 7100016984 para la adición de los recursos.  Se realizó estudios previos Actualmente se exige realizar la ADECUACIÓN Y MEJORAMIENTO de la edificación del CAI AMBIENTAL DE LA LAGUNA  DE FÚQUENE En el marco del proyecto “ Construcción, adecuación y dotación de infraestructura para el fortalecimiento de la convivencia y seguridad ciudadana en el Departamento de Cundinamarca” , se encuentra la meta 440 orientada a Financiar el 80% de las solicitudes de las autoridades de seguridad, convivencia y orden público de Cundinamarca Convenios:  Proyecto convenios para aunar esfuerzos técnicos administrativos y financieros para el mantenimiento, combustible y dotación  de  la fuerza púbica. Adición a un convenio tripartito del MInisterio del Interior Orientado a la estación de Policía de Guasca  Actualemte se adelanta el trámite de desembolso de una Adición con aportes del Departamento por $600 millones. .Desde el año 2019 se viene ejecutando el proyecto donde el Departamento realizó aportes iniciales equvalentes a 643 millones.  Durante la ejecución de lod contratos derivados del convenio, suscritos por el municipio de Guasca  se indicó que con los recursos aportados por el Ministerio y el Departamento no se lograría la ejecución total de la obra. El gobernador de Cundinamarca  se comprometió a aportar los recursos. Dando respuesta a una acción popular de cvumplimiento el Departamento de Cundinamarca realiza unas obras de mantenimiento mediante un contrato  de mínima cuantía en ejecución.  Se adelantó un convenio con el municipio de UNE orientado al mejoramiento de l batallón de Alta Montaña para lo cual se aportan recursos por valor de $2300 millones.  Mediante este convenio el municipio realizará  contratación de procesos derivados orientados a las obras requeridas y la interventoría.
Durante la vigencia se realizaron actividades referentes a las solicitudes para adecuaciones de obras infraestructura existentes: para este tema se atenderán las solicitudes de los municipios o entidades que presenten la totalidad de los requisitos técnicos establecidos en la resolución 029-de 2020, expedida por la secretaría de Gobierno de Cundinamarca. La Gestión de proyectos dentro de las actividades de la Secretaría de Gobierno para el cumplimiento de la meta, está orentadas a atender el proceso denominado “estructuración de Proyectos” que se aplica a adecuaciones. El propósito del grupo de infraestructura es atender la totalidad de las solicitudes que realicen los municipios o entidades que requieran apoyo en nuevas construcciones y generar respuestas y conceptos sobre los documentos que presenten los formuladores de proyectos
Adición a un convenio tripartito del Ministerio del Interior Orientado a la estación de Policía de Guasca Actualmente se adelanta el trámite de desembolso de una Adición con aportes del Departamento por $600 millones. Desde el año 2019 se viene ejecutando el proyecto donde el Departamento realizó aportes iniciales equivalentes a 643 millones.  Durante la ejecución de lo de contratos derivados del convenio, suscritos por el municipio de Guasca se indicó que con los recursos aportados por el Ministerio y el Departamento no se lograría la ejecución total de la obra. El gobernador de Cundinamarca se comprometió a aportar los recursos. Se realizo la  adición y prorroga por concepto de “ADQUISICIÓN DE MATERIALES Y MANO DE OBRA CALIFICADA PARA LA ADECUACIÓN Y MEJORAMIENTO DEL CAI AMBIENTAL DE LA LAGUNA DE FÚQUENE EN EL DEPARTAMENTO DECUNDINAMARCA.” Por valor de Once Millones Cuatrocientos  Ventisiete Mil Setecientos Diez  Pesos ($11.427.710)Terminación incluyendo la  de la Prórroga será El 3 De Febrero De 2022</t>
  </si>
  <si>
    <t>•Asistencia técnica en el seguimiento e implementación de los PISCC•Respuesta a las solicitudes de apoyo con recursos orientados a proyectos de infraestructura</t>
  </si>
  <si>
    <t>Se brindó asistencia técnica en 7 municipios, atendiendo la necesidad de realizar el seguimiento a los Planes de Seguridad y Convivencia Ciudadana, contribuyendo a la conservación del orden público del Departamento. Se logró brindar asistencia técnica a tres municipios de la región del Sumapaz en los cuales no se había tenido presencia.Actualmente se están ejecutando 4 convenios celebrados con los municipios de Villapinzón, Ricaurte, Guasca y Une y se tiene un convenio en proceso de liquidación con el municipio de Fúquene. Se realizaron visitas técnicas a estos municipios para corroborar el estado actual de ejecución de obra de los proyectos. Se ha logrado unificar criterios para dar cumplimiento a las líneas estratégicas municipales y departamentales de manera conjunta</t>
  </si>
  <si>
    <t>Ley de Garantías, trámites de reservas presupuestales demorados.</t>
  </si>
  <si>
    <t>GR5:5-04-01-441</t>
  </si>
  <si>
    <t>441</t>
  </si>
  <si>
    <t>Implementar un plan de atención integral y reacción bajo el concepto de seguridad humana.</t>
  </si>
  <si>
    <t>Asistencia técnica, parques automotores mantenidos</t>
  </si>
  <si>
    <t>Frente a los diferentes componentes de asistencia técnica, se ha generado divulgación de datos y cultura ciudadana frente a los delitos y violencias del departamento, no solo a través de redes sociales sino en el programa Estamos Seguros todos los lunes en el Dorado Radio. Asimismo, se ha brindado asistencia técnica a los comités de lucha contra la trata de personas  para su creación y activación, así como prevenir e informar a la comunidad sobre los delitos de la trata de personas. Se está creando los esquemas integrados de reacción articulada, y se han fortalecido al programa de atención psicojurídica DUPLAS a través de la atención, asesoría y coordinación de los procesos de asistencia los casos de violencia contra la mujer. En ella se ha brindado asistencia a las víctimas de los municipios de Funza, Facatativá, Subachoque, Chía, Zipaquirá, Cota, Tenjo, Madrid y Soacha.Se realizó actualización y ajuste de la estrategia “Cundinamarca, cultura de paz y convivencia” y se realiza su socialización en las diferentes provincias y sus respectivos municipios. A ella se llega a 99 municipios de los 116 y se encuentran 1.746 ciudadanos beneficiados en la primera fase. Asimismo, con la estrategia de territorios de paz, se busca llegar a los territorios con mayor índice de violencia y en este cuatrienio, se han llegado a 22 municipios de las 15 provincias, llegando a los alcaldes, secretarios de gobierno, inspectores de policía, personeros municipales, comandantes de policía, juntas de acción comunal, directores de emisoras comunitarias y de ciudadanía beneficiando a 150 ciudadanos. Se han realizó acciones de prevención de delitos, diálogo como herramienta de solución de conflictos, programa radial “el vigilante”. Actividades de emprendimiento, campañas de sensibilización para disminuir accidentes de tránsito, prevención de violencia intrafamiliar, rutas de atención en casos de violencia contra la mujer y prevención de delitos informáticos, convivencia y bullying, entre otros. Se dotó y se apoyo a municipios en la seguridad, justicia y cultura ciudadana.Se ha venido trabajando en el fortalecimiento del observatorio de seguridad y convivencia ciudadana y la línea 1,2,3 ha venido funcionando, garantizando que los cundinamarqueses puedan acudir y denunciar cualquier delito. En la línea de emergencia 123 de Cundinamarca, los operadores brindan el re direccionamiento de las llamadas a los canales de policía, servicio de emergencias médicas y canal psicosocial para la atención oportuna de estos. En lo transcurrido del año se han recibido aproximadamente 290 llamadas, de las cuales el pedido efectivo son del 16%, logrando 6.000 llamadas por  mes. Se logra entonces, canalizar alrededor de 50.000 procesos, efectivos, para disminuir los delitos, evitar suicidios, entre los servicios más importantes. En la actualidad se cuenta con un grupo de 17 operadores y 6 psicosociales los cuales prestan un servicio continuo de 24 horas, los 7 días de la semana para los 116 municipios. El observatorio de seguridad en los 11 meses de año, ha logrado consolidar 7 fuentes directas de información con las que se nutre el sistema de información y se hacen los reportes del observatorio. El observatorio de seguridad y convivencia logra la meta de consolidarse como una herramienta de gestión para la toma de decisiones, el monitoreo de las cifras de criminalidad, violencia y convivencia en el departamento y fuente veraz de información conciliada con varias entidades. Gracias al monitoreo del Observatorio, la Gobernación cuenta con información de fuentes directas que avalan el éxito de la política integral de seguridad ciudadana del departamento y eso se demuestra con los resultados de los 11 primeros meses del año dónde hemos reducidos en un 13,3% los 21 delitos de mayor impacto social comparado con el mismo periodo del año anterior. 17 de estos 21 delitos han presentado una disminución siendo los más relevantes el secuestro que disminuyó en un 96,2% pasando de 26 casos a solo 1 en todo el departamento, los hurtos en todas sus modalidades -exceptuando el de bicicletas que ha aumentado-, se registró una disminución significativa en los delitos sexuales pasando de 786 casos a 590 casos en todo el departamento equivalente a un 25% menos casos que el año anterior.La reducción del homicidio en un 9,6 % durante lo corrido del año es importante y refleja también el éxito de las políticas de convivencia y tolerancia social. Sin embargo es importante decir que cuatro delitos no se han podido reducir y algunos de ellos tienen relación con los efectos de la pandemia y la nueva realidad: ciberdelitos, estafa, violencia intrafamiliar y hurto de bicicletas. Con estas excepciones, todos los demás indicadores del observatorio son positivos comprados con las estadísticas del año anterior. Adicional hemos reactivado los tableros de control geo referenciados con la información de los 116 municipios, los cuales son de libre acceso para consulta de cualquier ciudadano. Se está consolidado por parte de los contratistas información sobre delitos de mayor impacto en el departamento de Cundinamarca, esto con el objetivo de alimentar los informes mensuales arrojados por el observatorio de seguridad y convivencia ciudadana que se encuentran en el micro sitio de la Secretaria de Gobierno,</t>
  </si>
  <si>
    <t>Cumplimiento al Decreto No. 457 del 22 de marzo de 2020. Por el cual se imparten instrucciones en virtud de la emergencia sanitaria generada por la pandemia Covid-19: El confinamiento que se realizó en los primeros meses de aparición del Covid 19, no permitió la presencia en los municipios. La falta de conectividad en algunos municipios y sus entidades públicas. El desconocimiento de la importancia del tema de cultura ciudadana por parte de algunos funcionarios, siendo un poco resistentes a participar en la socialización y en el diagnóstico.</t>
  </si>
  <si>
    <t>0,25</t>
  </si>
  <si>
    <t>Informe Técnico de delitos de alto impacto del Departamento correspondiente al mes de enero de 2021 / analisis estadistico de la base de datos de atención en la linea 123 de los meses enero y febrero de 2021
Asistencia técnica</t>
  </si>
  <si>
    <t>EIRAS
1)Actualización del documento metodológico de los EIRA . Actualmente se cuenta con la construcción del 90% de un documento metodológico, que condensa las etapas de planeación, ejecución, seguimiento y evaluación de los Esquemas Integrados de Reacción Articulada.
 2) Actualización de las rutas de denuncia a seguir por parte de la ciudadanía en caso de ser víctima o testigo de un delito. Se cuenta con el diseño del 21 de los esquemas elaborados a través de diagramas de flujo, los cuales le indican al ciudadano cundinamarqués el paso a seguir para realizar una denuncia ante las autoridades competentes en caso de ser víctima o testigo de un delito. Esto quiere decir, que se cuenta con el diseño de la ruta, para 15 de los 21 delitos. (abigeato, amenazas, delitos sexuales, extorsión, homicidio, homicidio a/t, hurto a comercio, hurto a personas, hurto a residencias, hurtos automotores, hurto motocicletas, lesiones a/t, lesiones personales, secuestro, violencia intrafamiliar, Estructuración de los documentos de los esquemas de rutas de atención al ciudadano municipios de Alban, Bituima, Cogua, El peñón, Fúquene, Gacheta, Gama, Guachetá, Guataquí, La palma, Lenguazaque, Macheta, Nimaima, Pacho, Paime, Pasca, San Cayetano, Sibaté, Sopo.
3) Ejecución de los pilotos de los EIRA. Se cuenta con la programación de los municipios en los cuales se realizarán los pilotos para implementar los EIRA, esta programación incluye 83 municipios correspondientes a 11 provincias
Se realizan Asistencias Técnicas Presencial en los municipios de Albán, Bituima, Cabrera, Cachipay, Cáqueza, Cogua, Fómeque, Fúquene, Gacheta, Gama, Guachetá, Guataquí, Lenguazaque, Macheta, Nimaima, Paime, Pasca, San Cayetano, Sopo, Villagómez, La Calera, Caparrapí, Cota, Funza, Guaduas, Guayabal de Síquima, San Antonio de Tequendama, Sesquilé, Sutatausa, Tibacuy, Tibirita, Tocancipá.
Asistencia Técnica virtual: Macheta
Asistencias técnicas 14
1- Documento metodológico de los EIRA. A 31 de octubre se cuenta con la construcción del 95% del documento metodológico, que condensa las etapas de  planeación, ejecución, seguimiento y evaluación de los Esquemas Integrados de Reacción Articulada. (definición, metodología de trabajo, marco normativo, objetivos, plan de acción, información general, diagnóstico de los delitos que afectan la seguridad y convivencia en el departamento, ruta de los EIRA para denunciar en caso de ser víctima o testigo de un delito) 2- Rutas de denuncia.  Se diseñaron través de diagramas de flujo 21 esquemas/rutas, los cuales le indican al ciudadano cundinamarqués el paso a seguir para realizar una denuncia ante las autoridades competentes en caso de ser víctima o testigo de un delito. Se Realizaron 15 asistencias técnicas en los municipios de Vergara, Junín, Madrid, Yacopí, Tena, Quebrada negra, Ubaque, Guayabetal, Gutiérrez, Nemocón, Pandi, Puerto Salgar, Pulí, San Bernardo, Tausa, Une, Venecia, Ubaté, explicación sobre el esquemas integrados de reacción articulada “EIRA” diagnostico sobre delincuencia de municipio, explicación de los diagramas de flujo y rutas de denuncia
DUPLAS
El equipo duplas en el corte de 30 de Junio se ha realizado la asistencia a 50 mujeres víctimas de violencia, con las cuales se realizó activación de rutas de atención y articulación con las entidades locales con el fin de garantizar asistencia oportuna, en municipios como SOACHA, SIBATE, FUNZA, FACATATIVA, ZIPAQUIRA, MOSQUERA, CAJICA, LA MESA Y FUSAGASUGA.    Se realiza proceso de asignación de cupo en casa de acogida para un sistema familiar.
De la misma forma, el equipo ha desarrollado 18 asistencias tecnicas en los municipios de FUSAGASUGÁ, GIRARDOT, QUIPILE, LA MESA, SIBATÉ, CACHIPAY, NARIÑO, EL PEÑÓN, FUQUENE, NOCAIMA, PAIME, SAN JUAN DE RIOSECO, ZIPAQUIRÁ, FOMEQUE, FOSCA, ZIPACÓN, EL ROSAL
El equipo realiza apoyo en la recolección de información con el formato de caracterización de violencias del departamento dirigido en esta ocasión a las comisarías de familia priorizadas de la provincia de Sumapaz, con el fin de apoyar la ejecución de la Ruta M
El equipo duplas psicojuridicas a la fecha está compuesto por 11 profesionales, 6 jurídicos y 5 psicosociales, se encuentran distribuidos territorialmente, con presencia en los 116 municipios de las 15 provincias del departamento, se han atendido en total de 123 casos de víctimas de violencias basada en genero con sus articulaciones pertinentes. De la misma forma se han ejecutado 24 asistencias técnicas territoriales (capacitaciones) en el departamento.  Para el periodo han atendidos 162 casos de victimas de violencias basada en genero con sus articulaciones pertinentes, atendidos por equipo de trabajo de la misma forma se han ejecutado 5 asistencias técnicas territoriales en el departamento, se ha desarrollado 2 documentos de diagnostico de violencias basadas en género en las provincias de Alto Magdalena y provincia de Sumapaz.
CULTURA
Se diseño y aprobó la herramienta para seguimiento y evaluación de la implementación de la estrategia. Se elaboró el borrador de la matriz de seguimiento de implementación de la estrategia cultura ciudadana y territorios de paz en 107 municipios del departamento. Se realizo asistencias técnicas en los municipios de (Madrid, Sesquilé, Nilo, Ricaurte, San Bernardo, Suesca, Chocontá, Guasca, Ubalá), donde se inicia socialización de la estrategia.
Se abordaron 14 provincias para la aplicación de la herramienta de seguimiento y evaluación
Se desarrolla la herramienta de seguimiento y evaluación de la implementación de la estrategia de cultura ciudadana y territorios de paz en la matriz de seguimiento 7 municipios y en total 112 han entregado la información a la fecha.
Se realizo la aplicación de  la matriz de seguimiento de implementación de la estrategia cultura ciudadana y territorios de paz en los municipios de: Guaduas, Puerto Salgar, Cabrera, Venecia, Pandi, Fusagasugá, Tibacuy, Arbeláez, Pasca, Granada, Guayabal De  Siquima, Bituima, Viani, San Juan De Rioseco, Chaguaní, Pulí, Mosquera, Madrid, Girardot, Soacha, Sibaté, Guatavita, Subachoque, Villa Pinzón, Chocontá, Suesca, Macheta, Tibirita, Manta, Alban y  Fosca.
Se realizaron asistencias técnicas y capacitaciones en temas de convivencia y seguridad en los municipios de Madrid, Mosquera, Nilo, Soacha, Fusagasugá, Funza, Bojacá, Agua De Dios,  Guaduas, Pulí, Vianí, Venecia, Chaguaní, Viani, Choconta, Subachoque, Bojaca, Nilo, Tocaima, Manta, Alban, Nariño, Guataquí y Tocaima
Se realizaron reuniones virtuales con el fin adelantar seguimiento a los comités civiles de seguridad y convivencia en los municipios de Chocontá, Apulo, Viotá, Guaduas, Caparrapí, Nilo, Tocaima
Asistencias técnicas 24
Hasta el 31 de Octubre se han recopilado los decretos de Creación de los siguientes municipios Paime, El Peñón, Topaipi, Yacopí ,Nimaima, Nocaima, Quebrada negra, Utica, Chaguaní, Cucunuba, Guachetá, Simijaca, Sutatausa, Ubaté, Quipile, Cáqueza, Ubaque, Chipaque, Gutiérrez, Fómeque, Une
En la estrategia de cultura ciudadana y territorios de paz los contratista realizaron  la  aplicación de  la matriz de seguimiento  en los municipios de:  Pacho, La Palma, San Cayetano, Villagomez, Bojaca, Utica, Yacopi, Nimaima, Nocaima, Macheta, Manta, Suesca, Tibirira, Villapinzon, Topaipi, El Peñon, Madrid, Girardot. Pto Salgar,  San Antonio Del Tequendama Se realizaron asistencias técnicas y capacitaciones en temas de convivencia y seguridad en los municipios de Madrid, Nilo, Nariño, Agua De Dios, Guataqui, Girardot, Apulo, Choconta, Tocaima, Cahipay, Anolaima, Se realizaron capacitaciones virtuales en temas de convivencia y seguimiento a la matriz e los municipios de CACHIPAY
Asistencias técnicas 24
OBSERVATORIO
1) Mediante correo electrónico se hace la solicitud formal a la Policía Nacional de la base de datos de los delitos reportados en el departamento de Cundinamarca de los meses de enero, febrero, marzo y abril, si como la del año 2020.
 2) Elaboración de informe trimestral a partir del procesamiento y análisis de los delitos de alto impacto reportados en el departamento para el mes de enero, febrero y marzo.
3) Elaboración de informe par la provincia de alto y bajo magdalena para ser socializada en un consejo de seguridad
4) Contestación de requerimiento por parte de la secretaria de salud del departamento donde se realizó un informe especial sobre los delitos contra la vida y la integridad personal de la provincia de Sumapaz
5) Se extrajo cifras del comportamiento de delitos de los diferentes provincias para la entrega a cada contratista asignados en asistencia técnica para su respectivo análisis (Gualiva,rio negro, Soacha, medina y oriente, sabana centro, Almeidas ,Guavio,Sumapaz,sabana occidente)
6) Elaboración de informe y comparativo del comportamiento de delitos ambientales reportados en el departamento de Cundinamarca
7) Avance en la contratación de prestación de servicios, formulación del plan del producto. y reorganización del observatorio de seguridad asignando los contratistas encargados de las diferentes provincias para poder iniciar con las asistencias provinciales correspondientes
Durante los primeros 3 meses del año 2021 se adelantó la conformación de nuestro equipo que opera la línea de emergencia 123 de Cundinamarca, para este periodo y  en coordinación con la Policía del departamento logramos cubrir la operación atendiendo al llamado de los cundinamarqueses,  en paralelo avanzamos en la construcción de este equipo de operadores y del canal psicosocial, al 30 de abril la línea cuenta con 11 operadores y 2 psicólogos, esperando completar el equipo de 16 operadores y 6 psicólogos para lograr cubrir el servicio los 7 días a la semana las 24 horas.  Desde la parte  técnica y jurídica se adelantó un proceso licitatorio que ya está adjudicado, con el objetivo de activar la red de apoyo del departamento a nivel de comunicaciones, por otro lado en articulación con la secretaria de las TIC se realizaron unas mesas de trabajo en un principio para realizar un  diagnóstico y poder actualizar nuestra aplicación del 123 Cundinamarca y ponerla en funcion del departamento.
Se realizó el levantamiento de la información de los grupos de interes de la Dirección, por parte del equipo de territorio del Observatorio de Seguridad y orden Público
• Se realiza 14 asistencias técnicas en territorio beneficiando a 12 entidades territoriales donde se realizó diferentes acompañamientos ante las alteraciones de orden público, acompañamiento y solicitud de infraestructura de seguridad, asesoría y acompañamiento a la Secretaria de Gobierno para el seguimiento a la seguridad y orden público en el marco del Plan Integral de Seguridad y Convivencia y la Socialización de los informes de  índice delictivo del departamento en el periodo comprendido del 2021.
• Mediante correo electrónico se hace la solicitud formal a la Policía Nacional de la base de datos de los delitos reportados en el departamento de Cundinamarca
• Elaboración de informe especial de trata de personas y Micro tráfico, datos relevantes del 2021.
• Elaboración de informe sobre DELITOS DE MAYOR IMPACTO ENERO A MAYO 31 DE 2021
• Unificación del informe de delitos del departamento con las entidades que tienen presencia en el departamento.
• Reunión con las entidades encargadas de generar las bases de datos como fuentes de información para realizar el análisis correspondiente de los datos procesados y entregados al inicio del mes.
• Entrega de informe mensual provincial del análisis de las cifras y datos de los 21 delitos procesados en el observatorio de seguridad de Cundinamarca.
• Actualización y divulgación en el micro sitio del observatorio de seguridad, el informe oficial del análisis de los delitos procesados por observatorio de seguridad.
• Se realiza reuniones de coordinación estratégica del equipo asistencial del observatorio de seguridad para el análisis de los informes en el contexto territorial.
Los siguientes municipios se les remitió informe de delitos de alto de alto impacto: Facatativá, Fusagasugá, Zipaquirá, Girardot, Quebradanegra, Jerusalen, Guataquí, Pacho, Gachancipá, Pandi, Tocancipá y Anapoima
En el mes de julio se realizan 7 asistencias técnicas en municipios priorizados y 3 por municipios no priorizados por parte del observatorio de seguridad y convivencia de la siguiente manera.
1) Fusagasugá: Asistencia técnica en análisis de los delitos de homicidios y lesiones de tránsito, 2) Cajicá : Asistencia técnica en la oferta de servicios del observatorio de seguridad y convivencia , 3) Facatativá: Socialización del análisis de los delitos y comparativo del mes de mayo, 4) Madrid: Socialización del análisis de los delitos en el municipio y el departamento. Asesoría en la creación de un observatorio e seguridad para el municipio. 5) Chía: Asistencia técnica de acompañamiento en jornada de seguridad y socialización de oferta del observatorio de seguridad. 6) La Mesa: presentación portafolios de servicios Secretaria de gobierno/ en cuanto al OSCC 7) La Mesa: presentación portafolios de servicios Secretaria de gobierno  en cuanto al OSCC, 8) Tibacuy: Asistencia técnica en capacitación  la comunidad educativa sobre Violencia Intrafamiliar
Por parte del equipo de sistema de información se realiza la respectiva solicitud de la base de delitos a la policía nacional mediante acta y reunión con los encargados de suministrar dicha información, así mismo se procesa la información del mes de junio y del primer semestre del año en curso, se realiza el mapa de georeferenciaón respectiva de Choachi, Soacha y Tocancipá.
Por parte del equipo de análisis se realiza el informe semestral para publicar en la página y el informe semestral de microtráfico en el departamento.
Actualización constante de la página web del observatorio de seguridad y convivencia como canal de comunicación e información para los cundinamarqueses.  1) Protocolos de respuesta 2)Protocolo de atención y convivencia 3) Protocolo de derechos humanos
Con un acumulado de 53 asistencias técnicas en el año  y  para septiembre 31 asistencias técnicas  realizadas en los municipios de Fusagasugá, Quetame, Mosquera, Ubaté, Tibacuy, Pandi, Girardot, Chia, Facatativa, Yacopi, Mosquera, Madrid, La palma, Cota, La calera, Guayabal de Siquima, Guasca y  Viani, se realizó un Informe especial de  estadísticas de la  línea 123, seguimiento e informe especial de delitos en Fusagasugá, 3 mapas de georreferenciación en  sabana centro y Fusagasugá, se realizó un informe especial de microtráfico, se actualiza y se realiza  divulgación constante de información de interés en el micrositio del observatorio de seguridad, se cumple con el 100% el plan de trabajo reportado a planeación.
Para el mes de octubre se realizaron 31 asistencias técnicas teniendo un total de 67 asistencias para el año 2021 , Se entrega el análisis  que contienen informes especiales de los delitos de alto impacto en Cundinamarca y registros de georreferenciación.  se realiza   informe trimestral del análisis de las cifras y datos de los 21 delitos procesados en el observatorio de seguridad de Cundinamarca, se mantiene la actualización y divulgación constante de información de interés en el micrositio del observatorio de seguridad, se cumple con el 100% el plan de trabajo reportado a planeación.  Para este mes se lanza la estrategia denominada "Laboratorio regional de seguridad" en articulación con la Universidad Militar, Asocentro y   los municipios pertenecientes a la provincia de sabana centro donde se analiza las diferentes tendencias del delito en esta provincia.
CODIGO
1.  Conformado el grupo de contratistas,  entre profesionales y técnicos de apoyo para llevar a cabo la actividad,  se procedió a asignar los temas de la ley 1801 de 2016,  "Código Nacional de Policía y Convivencia", donde cada uno realizó una exposición en reunión presencial en la Sala de Juntas de la Secretaria de Gobierno, el día 27 de Mayo de 2021, con el fin de unificar criterios,  para consolidar estos temas en un sola presentación e iniciar las capacitaciones en territorio,  a los Secretarios de Gobierno, Inspectores de Policía, corregidores, Comisarios de Familia y demás autoridades de Policía de los Municipios. a partir de la mitad del mes de junio de 2021. 2. Se realizo contacto con los profesionales que hasta el año 2019 se encontraban conformando la mesa técnica para la construcción del Reglamento de Policia y Convivencia ciudadana  del departamento de Cundinamarca, Dr. William Gonzalez y el contratista Dr. Remberto Torres, (quien se  encontraba vinculado para la época), donde de procedera a revisar los archivos  memorias, actualizar la normativa, gestion que ya se viene realizando con el Doctor WILLIAM GONZALEZ, profesional Univeristario de la Secretaria de Gobierno.
Se realizó actualización de las memorias y proyecto de ordenanza con exposición de motivos del Reglamento de Seguridad y Convivencia ciudadana del Departamento, que fue adelantado en el año 2018, enviando por el Doctor Eduardo Ordoñez. Se definió la presentación y normatividad de los caninos potencialmente peligrosos, concordante con la ley 1801 de 2016, para el trabajo en territorio con los municipios donde funcionan los albergues de Protección animal.
A corte de Julio realizó asistencia técnica y capacitaciones en territorio del Código Nacional de Seguridad y Convivencia Ciudadana, Ley 1801 de 2016, en los Municipios de: Fusagasugá,  Pasca. Silvania y Granada de la Provincia de Sumapaz, y en los municipios de la Palma, Paime, Villagómez, y Yacopí, de la Provincia de Rionegro, donde además se recopilan las encuestas y memorias para la construcción del Reglamento de Seguridad y Convivencia Ciudadana del Departamento de Cundinamarca.
En este periodo se vienen realizando asistencia técnica y capacitaciones en territorio del Código Nacional de Seguridad y Convivencia Ciudadana, Ley 1801 de 2016, en los Municipios de: Gachetá, Gachalá, Gama, Guasca, Guatavita, Junín, Ubalá y La Calera de la provincia del Guavio, donde además se recopilan las encuestas y memorias para la construcción de Nuestro Reglamento de Seguridad y Convivencia Ciudadana del Departamento de Cundinamarca.
Al 31 de Octubre  se vienen realizando asistencia técnica y capacitaciones en territorio,   del Codigo Nacional de Seguridad y Convivencia Ciudadana, Ley 1801 de 2016,  en los Municipios de: La Calera y Caparrapi , donde además se recopilan las encuestas y memorias para la construcción de Nuestro Reglamento de Seguridad y Convivencia Ciudadana del Departamento de Cundinamarca. Para el periodo realizaron asistencia técnica y capacitaciones en territorio del Código Nacional de Seguridad y Convivencia Ciudadana, Ley 1801 de 2016, en los Municipios de: Guaduas, Subachoque, Tocancipa, se recopilan las encuestas y memorias para la construcción de Nuestro Reglamento de Seguridad y Convivencia Ciudadana del Departamento de Cundinamarca.
123
En la estrategia de la línea del 123, se brindó el servicio de recepción y atención de llamadas por parte de los operarios, y de la atención y contención del canal psicosocial, que permitieron atender, analizar y redireccionar los casos a las diferentes entidades competentes, también se reportaron los datos estadísticos mediante el informe detallado descargado de las plataformas SAGA y SECAD. Se verifica el correcto funcionamiento de la red de apoyo y actualización de los equipos móviles en la plataforma con el apoyo del operador CLARO, evidenciando un monitoreo constante desde la página web KNOX. Se realizó mesa de trabajo con la estrategia de comunicaciones de la secretaria de gobierno para la línea 123 de Cundinamarca  mediante un video y la elaboración de una pieza grafica los cuales serán presentados mediante redes sociales (twitter, instagram, Facebook, estados de whatsapp  y youtube ) todo esto queda plasmado en las actas correspondientes y en el plan de comunicaciones. Se actualizó la aplicación de monitoreo del departamento de Cundinamarca  con la capacitación de los operadores que reciben las llamadas en la línea 123  y con  543 líneas distribuidas en (Bomberos, defensa civil, Crue, Policía y ejército) permitiendo mejorar la atención a los 116 municipios, dentro del fortalecimiento institucional se evidencia la mejora del aire acondicionado por parte de la secretaria general  para el funcionamiento del control de máquinas y el apoyo que prestara la secretaria de la mujer para los casos relacionados con violencia contra la mujer. La línea de emergencias 123 del departamento garantizo el servicio a los 116 municipios de Cundinamarca,  el 83%  de los municipios reportaron casos a la línea de emergencias 123, estos municipios se detalla en el informe estadístico mensual cargado en el repositorio,  en donde Soacha fue el municipio más afectado con él 40% dentro del top 12 que se maneja en el informe mensual, de igual forma en el informe mensual estadístico se detalla el TOP 20  de  los municipios con más casos reportados y su clasificación. Para esta actividad se estableció un peso ponderado del 40% y a la fecha reportaron un avance del 29%. Los casos recibidos al canal psicosocial fueron atendidos por parte de los 2 psicólogos de la línea 123 y en colaboración y apoyo, se encuentra el personal asignado por parte de la secretaria de gobierno, entregando una respuesta inmediata a las autoridades competentes como: comisarías de familia, duplas ICBF, secretaria de salud y fiscalía, los casos reportados al canal psicosocial fueron, violencia intrafamiliar con 61,22%, intento de suicidio 11.86%, requerimiento psicosocial 6,94%, violencia contra la mujer y dificultad con los padres 4.08%, abandono de menores 2,86%, persona desaparecida 2,06% entre otras como depresión, demencia, violencia física, suicidio, maltrato infantil, violencia sexual, violencia psicológica, desaparición y adulto mayor maltratado, cada uno con el 1%, posteriormente el 17 de septiembre se establece una reunión entre el canal psicosocial y el observatorio para determinar la canalización de los casos sobre equidad y género y el funcionamiento del canal psicosocial en la línea 123.
Para esta actividad se estableció un peso ponderado del 20% y a la fecha reportaron  un avance del 15%.
La línea 123 en coordinación con los ingenieros de la secretaria del área de las Tic, establecieron mediante un documento de requerimientos, una solicitud en la modificación y actualización de los módulos que se encuentran en la red de apoyo para garantizar, la georreferenciación y mapeo de los datos en la plataforma, por lo cual fueron elaborados un manual de usuario, los requerimientos funcionales de la plataforma y las correspondientes pruebas realizadas, todo con el fin del buen uso del aplicativo que maneja la línea 123. Para el aplicativo APP 123, la línea de emergencias en conjunto con la secretaria del tic, permitieron la modificación, estructuración y actualización de los módulos, garantizando las mejoras establecidas como integración de datos, incorporación de la información, visualización de los casos reportados mediante mapas de calor y graficas de los datos recibidos.
Para del periodo del 1 al 31 de Octubre en la línea de emergencia de Cundinamarca se presentaron 4 informes estadísticos semanales del mes de octubre del 2021, con la estrategia de comunicaciones se divulgaron en las red social Twitter, permitiendo una divulgación de las llamadas reportadas en la línea 123, Para el aplicativo APP 123, la línea de emergencias en se ha realizado trabajo con la secretaria de las tic, han permitido la modificación, estructuración y actualización de los módulos, garantizando las mejoras establecidas como adhesión de datos, unión de la información, visualización de los casos reportados por medio de mapas de calor y graficas de los datos recibidos, para lo que se estructuro una ficha técnica, un manual de los datos que se reportan a diario y un documento de pruebas hechas en el aplicativo.  En el mes de diciembre del 2021 en la línea de emergencia 123 de Cundinamarca, los operadores brindaron el re direccionamiento a los canales de policía, Servicio de emergencias médicas (SEM) y
canal Psicosocial para la atención oportuna de estos. En el ingreso de las llamadas recibidas en la línea a los usuarios del departamento es por información general con un 86% sobre las medidas tomadas en los decretos nacionales, departamentales y funcionamiento de las entidades gubernamentales y el 14% de llamadas efectivas relacionadas con riñas, Violencia intrafamiliar, queja social, perturbación en vía pública, accidentes de tránsito y casos para el canal médico.
COMUNICACIONES
El equipo de comunicación  de la secretaria de Gobierno, brindo el apoyo en la divulgación de las diferentes estrategias y metas con el desarrollo de las piezas comunicativas que son difundidas en los diferentes medios de comunicación donde se muestran las correspondientes actividades realizadas, en la emisora Dorado radio se ha brindado el espacio para el programa ESTAMOS SEGUROS.
TRATA
Se ha construido un documento base, en clave de estado del Arte que permite dar cuenta de las campañas implementadas por las instituciones competentes de orden nacional . Paso seguido se ha analizado de forma específica las campañas de Fiscalía y Ministerio del interior. A la fecha, el documento se encuentra en fase de creación de la propuesta para prevenir la trata de personas.
 A corte del 30 de Julio se ha realizado la constitución de los Comités municipales de lucha contra la Trata de personas en 20 municipios de Cundinamarca, para lo cual es necesario ejecutar hasta 3 sesiónes por municipio de tal modo que se consolide el producto final, el cual es Decreto de constitución. Se inició un proceso de gestión para creación de comités (vía llamada y correo electrónico). De los veinte municipios a impactar se ha logrado comunicación eficiente con 17 municipio.
Se brindaron asistencia técnica a los municipios de Guayabal de Siquima, Pasca.
Se dio continuidad al proceso de construcción del documento técnico que guía la propuesta de campaña para la prevención de la trata de personas en los municipios de Cundinamarca.  Se construyó un documento guía de intervención para cualificar los contratistas que participarán de la campaña de creación de comités municipales, allí se expresan los lineamientos básicos para transmitir de información mediante las charlas.
Se realizó asistencia técnica en los municipios para la cualificación personal municipal frente a conceptos clave, normatividad relacionado a trata de personas. Adicional a ello, se ha creado e institucionalizado los comités municipales contra la trata de personas.
Realizaron documento de seguimiento frente a los delitos de violencia sexual y trata de personas, el análisis abarca las provincias de Cundinamarca. Se diseñó material de apoyo en formato diapositivas para la implementación de campaña sobre la trata de personas y violencia sexual.
 Se enriqueció el documento técnico de campaña frente a trata de personas y violencia sexual. Implementación de campaña contra la trata de personas y violencia sexual (municipios impactados: Beltrán)
Para el periodo del 1 al 31 Octubre se constituyeron  nueve(9) comités  municipales contra la trata de personas. Se diseñó prototipo arte de piezas graficas sobre trata de personas, se realizó informe técnico sobre delitos sexuales en Cundinamaarcaen el periodo   2020, Se realizó informe sobre tráfico ilícito asistencia técnica sobre campaña de personas en los municipios El equipo duplas psicojuridicas a la fecha esta compuesto por 11 profesionales, 6 juridicos y 5 psicosociales, se encuentran distribuidos territorialmente, con presencia en los 116 municipios de las 15 provincias del departamento, se han atendido de octubre a noviembre aproximadamente 162 casos de victimas de violencias basada en genero con sus articulaciones pertinentes. De la misma forma se han ejecutado 5 asistencias tecnicas territoriales en el departemento.
Se realizo la  aplicacion de  la matriz de seguimiento de implementacion de la estrategia cultura ciudadana y territorios de paz en los municipios de: Simijaca, Ubate, Susa, Caparrapi, Bojaca, Zipacon, Funza.  Se realizaron asistencias tecnicas y capacitaciones en temas de convivencia y seguridad en los municipios de   GUADUAS, TABIO, TENJO, PAIME, TOCAIMA, NARIÑO, RICAURTE, NILO, GIRARDOT, MADRID, TIBIRITA,MACHETA, Se realizaron capacitaciones virtuales en temas de convivencia y seguimiento a la matriz e los municpios de GUADUAS Con un total de 13 asistencias técnicas para el mes de noviembre por parte del observatorio de seguridad y convivencia ciudadana se logró llegar a 12 municipios de Cundinamarca donde se socializo el informe de delitos de alto impacto procesado por el equipo de sistema información y análisis según información suministrada por SIEDCO Policía nacional. Igualmente se hizo acompañamiento a los diferentes consejos de seguridad en Fusagasugá y Girardot y se mantiene actualizado el micrositio como estrategia de participación ciudadana.
Se adelanto el acompañamiento a la estrategia denominada “Laboratorio de seguridad” para la provincia de sabana centro donde se adelanto la gestión de la unificación del 123 para esta provincia.  Como estrategia de planeación, análisis y procesamiento de la información se realiza 13 reuniones internas de planeación estratégica con los miembros del equipo interdisciplinario</t>
  </si>
  <si>
    <t>Se ajusto el plan de trabajo general de la meta, estableciendo los porcentajes de cada una de las estrategias y diseñando los micro planes con las actividades pertinentes para el cumplimiento del Plan.TRATA: Se desarrollaron asistencias técnicas en los municipios priorizados del departamento de Cundinamarca, con el fin de crear, activar y reactivar los Comités de Lucha contra la Trata de Personas. De igual forma se apoyó la creación del acto administrativo para la creación del Comité. Se realizaron campañas de sensibilización en un municipio del Departamento y se está materializando una pieza de comunicación para tal fin.   Cultura Ciudadana: Durante el mes de abril se visitaron 27 Municipios, se realizaron 24 asistencias técnicas a servidores públicos, 3 capacitaciones a jóvenes estudiantes y se recibieron 4 decretos de comités de convivencia, se acompañó las carpas de información en ola invernal en 8 Municipios.DUPLAS: Durante la vigencia marzo de 2022, se recibieron y atendieron 21 casos relacionados con Violencias Basadas en Género (VBG) y se realizaron 4 asistencias técnicas a entidades públicas territoriales en temáticas relacionadas con VBG y 4 asistencias técnicas a entidades públicas territoriales en temáticas relacionadas con creación y acompañamiento a comités de lucha contra la trata de personas. OBSERVATORIO: Se realiza la respectiva articulación y solicitud de la información a GRAIC- DECUN Policía Nacional de las bases de datos como fuente primaria de los delitos reportados en el departamento de Cundinamarca, así mismo se elabora el informe para el mes de Febrero del análisis de los delitos de alto impacto, con causas, consecuencias y posibles recomendaciones. Igualmente se analiza y actualiza los informes de delitos de alto impacto del mes de Diciembre 2021 y enero 2022. El Observatorio de Seguridad y Convivencia en el mes de junio llega al territorio con 11 asistencias técnicas a los diferentes municipios como; Chía, Villapinzón, Arbeláez, Cajicá, Machetá, Guasca, San Cayetano, San Cayetano, Tibirita, Cabrera y Pandi, donde se socializó las estadísticas procesadas y analizadas por el equipo de trabajo de sistema de información y análisis. Igualmente, se realiza las recomendaciones en temas de seguridad a los municipios asistidos.CODIGO DE POLICIA: Se realizó reunión con el equipo de trabajo de la meta 441 código nacional de seguridad y convivencia ciudadana ley 1801 de 2016, con el fin de conformar los grupos que realizarán las visitas a los Municipios de Agua de Dios, Nilo, Zipaquirá y la Calera.   LINEA 123: La línea 123 en compañía del área de comunicaciones permitió realizar una campaña de sensibilización de las emergencias reportadas por parte de los 116 municipios, en donde se evidencio un incremento de las llamadas conforme a las fiestas con un 83% de las llamadas y los hurtos con un 9%. Para esta actividad se estableció un peso ponderado del 5% y a la fecha reportamos un avance del 1% El periodo comprendido entre el 1 al 31 de marzo del 2022. La línea de emergencias 123 del departamento de Cundinamarca garantizo la recepción de llamas remitidas por los 116 municipios del departamento de Cundinamarca, para lo cual el -----% de los municipios reportaron emergencias a la línea 123, estos datos estadísticos son reflejados en un informe donde el municipio más afectado fue Soacha con un % del total de los casos reportados, de igual manera se muestran las emergencias con mayor porcentaje.Para el mes de marzo el canal psicosocial permitió la recepción de 197 casos los cuales fueron atendidos por parte de los psicólogos encargados de la línea, permitiendo un reporte estadístico de los casos reportados. Para esta actividad se estableció un peso ponderado del 20% y a la fecha reportamos un avance del 5%. Realizar apoyo y acompañamiento Psicosocial al usuario, con el fin de brindar estabilidad emocional buscando mejorar su calidad de vida. En el mes de junio se atendieron 159 casos los cuales fueron remitidos a la linea Psicosocial . El indicador arroja 100% de cumplimiento, superando el rango de tolerancia.                                                                              La línea 123 en compañía con la Secretaria de Gobierno permitieron la actualización de la contratación de los equipos móviles (celulares) para la gestión del monitoreo mediante georefenciación, mejorando la calidad de respuesta en cuanto a las emergencias reportadas por los 116 municipios. Para esta actividad se estableció un peso ponderado del 10% y a la fecha reportamos un avance del 2%. El área de policía en conjunto con la línea 123, permitieron la actualización de la grabadora de voz en donde queda el registro de llamadas reportadas en la plataforma SECAD, para lo cual también fueron cambiadas las extensiones que manejan los operadores de la línea, garantizando una mayor respuesta en cuanto a la emergencia reportada por los cundinamarqueses. Por otra parte, fue brindada una capacitación de la nueva plataforma de llamadas para reportar los datos estadísticos de la misma. Para esta actividad se estableció un peso ponderado del 5% y a la fecha reportamos un avance del 1%. La línea 123 en conjunto con la Secretaria de las Tic´s permitió informar a tiempo sobre el posible mantenimiento del servidor ubicado en el cuarto de máquinas del 1,2,3, para lo cual se evidencio congelamiento en los paneles y mangueras que permiten la refrigeración de este, por lo cual fue solicitado una revisión y posible mantenimiento. Para esta actividad se estableció un peso ponderado del 5% y a la fecha reportamos un avance del 1%.  EIRAS: en el marco de la implementación de esta estrategia, y atendiendo al incremento que ha tenido en el departamento el delito de violencia intrafamiliar.En lo corrido de la actual vigencia,  a través de la estrategia EIRA se han realizado en el departamento 81 asistencias técnicas con diferentes autoridades municipales, a través de las cuales se han analizado las cifras de los delitos presentados durante las vigencias 2019, 2020, 2021 y 2022 (de enero a abril); en este mismo  escenario se han socializado en 81 municipios las rutas de denuncia de los 21 delitos más recurrentes, las cuales fueron diseñadas y ajustadas a la dinámica y autoridades locales de cada entidad territorial, esto con el propósito de socializarlas a la comunidad para que  ellos se apropien e identifiquen el procedimiento a seguir al momento de interponer una denuncia cuando se es víctima o testigo de un delito.  Así mismo, en el marco de la implementación de esta estrategia, y atendido al incremento que ha tenido en el departamento el delito de violencia intrafamiliar, hasta el mes de junio, se han realizado 12 socializaciones con la comunidad, beneficiando así a 726 personas en temas relacionados con violencia contra la mujer, rutas de denuncia, sistema de información para el reporte de extranjeros</t>
  </si>
  <si>
    <t>GR5:5-04-01-442</t>
  </si>
  <si>
    <t>442</t>
  </si>
  <si>
    <t>Implementar una estrategia integral para prevenir, controlar y combatir el microtráfico en los municipios del departamento.</t>
  </si>
  <si>
    <t>Se inició a formular la estrategia para prevenir, controlar y combatir el microtráfico en los municipios, se está realizando un diagnóstico preliminar de microtráfico logrando un documento técnico de la estrategia de prevención, control y mitigación del microtráfico en el departamento de Cundinamarca y un diagnóstico preliminar de la misma.Se ha brindado asistencia técnica territorial a los  116 municipios frente al consumo de SPA y código de convivencia y demás normas que rigen. Se han aumentando las labores de control a través del aumento de fuerza pública en los corredores de las provincias y fortalecimiento de operativos de control y mitigación del delito y se ha mantenido el apoyo en la realización de procesos de captura de GAO.</t>
  </si>
  <si>
    <t>0,29</t>
  </si>
  <si>
    <t xml:space="preserve">Se elaboró el documento de estrategia de intervención para prevenir, controlar y combatir el microtrafico en los municipios del departamento el cual fue puesto a disposición de la dirección de seguridad y orden público Se encuentra en la recolección de información solicitada a la fuerza publica, al observatorio de drogas de colombia y observatorio de seguridad del departamento de cundinamarca. Se realizó la conformación y/o reactivación de los comites cescolares de prevención del consumo de sustancias psicoactivas en las instituciones educativas departamentales.      Se han realizado reuniones virtuales con las autoridades educativas con el fin de buscar la concientización y fomento de la prevención del consumo de sustancias psicoactivas en la comunidad educativa. La Secrtetaría ha venido trabajando de manera permanente y articulada con la policia nacional y el ejercito nacional, con el fin de des mantelar las estructuras criminales dedicadas al microtrafico en el departamento y judicializar a sus integrantes. Para el mes de mayo:
Se solicitó el reporte de insumos, para la elaboración del mapa de riesgo a la línea 123, Observatorio de seguridad departamental y Secretaría de Salud del departamento. Se entrega la tercera versión del documento técnico "Estrategia PCC - Cundinamarca de frente contra el microtráfico".
Se realiza depuración de actividades propuestas para la materialización de la estrategia objetivo de la meta, las cuales son incorporadas al documento técnico de la estrategia "PCC, Cundinamarca de frente contra el microtráfico".
Se realiza proyección de matriz de actividades propuestas para la implementación de la estrategia "PCC-Cundinamarca de frente contra el microtráfico" Se construyeron instrumentos que se aplicarán en territorio frente a la situación actual del comportamiento del microtráfico en el Departamento. Se sugiere cambio a "Fortalecimiento de la capacidad de inteligencia de la fuerza pública" enfocado en el control y combate de los mercados locales de drogas. Se encuentran agendadas reuniones con Departamento de Policía Cundinamarca y Policía designada para el centro de llamadas 1,2,3 de Cundinamarca para el 31 de mayo y el 01 de junio de 2021, con el fin de articular acciones encaminadas coordinar las operaciones contra el microtráfico. Para el mes de mayo: La Secrtetaría ha venido trabajando de manera permanente y articulada con la policia nacional y el ejercito nacional, con el fin de des mantelar las estructuras criminales dedicadas al microtrafico en el departamento y judicializar a sus integrantes. Se encuentra en etapa de aplicación, el instrumento tipo encuesta sobre percepción institucional y comunitaria de la situación del departamento en materia de mercados locales de drogas. Se solicita la colaboración al observatorio de convivencia y seguridad ciudadana de Cundinamarca, y se materializa la aplicación de un mapa de calor virtual sobre las zonas con mayor afectación de microtráfico. Se establecieron contacto con los enlaces de SIJIN DECUN través de línea telefónica y correo electrónico , con el fin de mantener la información actualizada sobre operatividad. Para corte del mes de Julio con el apoyo del observatorio de convivencia y seguridad de Cundinamarca, se desarrolla y publica la herramienta tecnológica mapa de calor de la actividad y dinámica de los mercados locales de drogas en el Departamento. Con base en la depuración realizada sobre las actividades a desarrollar en el marco de la estrategia "PCC, Cundinamarca de frente contra el microtráfico" se compila  y genera documento preliminar con dicho resultado.
Recolección de encuestas aplicadas en los diferentes municipios a Servidores Públicos del sector gobierno y presidentes de JAC frente a su percepción de la dinamica del microtráfico en sus respectivos municipios. Con el fin de brindar elementos sufiicientes a la fuerza pública para un correcto ejercicio de inteligencia enfocado en los mercados locales de drogas, se concerta espacio de participación con el Observatorio de Convivencia y seguridad ciudadana de Cundinamarca, los días Lunes de cada semana, con el fin de evaluar el comportamiento del delito en el departamento. Por denuncia recibida en el despacho del Señor Secretario Dr. José Leonardo Rojas, se proyecta, con base en el artículo 21 de la ley 1437 de 2011 y con el animo de que las autoridades competentes tengan conocimiento de la conducta delictiva denunciada por la ciudadanía, se proyecta oficio dando traslado a los mismos. En el marco del reporte de avances de los pilares de la Política Nacional Ruta Futuro, se toma como base el reporte enero julio 2020-2021 emanado del Observatorio de Seguridad y Convivencia Ciudadana. Documento en versión final junto con acciones concretas de la estrategia integral para prevenir, controlar y combatir el microtráfico en los municipios del Departamento "PCC, Cundinamarca de frente contra el microtráfico", pendiente de revisión y análisis por parte del Señor Secretario de Gobierno y el Señor Director de Seguridad y Orden Público.
Encuestas de percepción sobre la situación del microtráfico en el Departamento de Cundinamarca, tabuladas y como soporte para el diagnóstico de la estrategia PCC, Cundinamarca de Frente contra el microtráfico. Se convoca a espacio de articulación con la seccional de investigación del Departamento de Policía de Cundinamarca, con el fin de analizar acciones de fortalecimiento de la capacidad de inteligencia y a su vez, analizar la situación real y actual de los mercados locales de drogas en el departamento.
Se realizo la entrega del documento técnico con La prevención, el control y el combate del microtráfico, desde la Política Integral Para Enfrentar el Problema de las Drogas – Ruta Futuro del Ministerio de Justicia, en el departamento de Cundinamarca. “Estrategia Cundinamarca de frente contra el microtráfico”
Asistencias técnica en el municipio de Agua de Dios.   Solicitud y analisis de información suministrada por el observatorio de seguridad y convivencia ciudadana soportada en herramienta tecnológica de mapa de calor interactivo frente al comportamiento del microtráfico en el Departamento Documento proyectado en versión final. "Cundinamarca de frente contra el microtráfico" a la espera de observaciones. Participación en 16 eventos relacionados con población infantil con enfoque preventivo en contra del consumo de sustancias psicoactivas en entornos escolares. Participación en comité institucional y cívico de prevención, atención del consumo y control a la oferta ilícita de SPA el dia 24 de noviembre con participación fuerza pública y en el cual se promueven y sugieren acciones para establecer desde una instancia departamental lineamientos con cobertura en igual sentido a la fuerza pública.   
Se realizó reunión con la presentación formal de los asistentes, de los 10 municipios que conforman la región oriente participaron en la reunión 7 secretarios, Guayabetal, Quetame, Caqueza, Fomeque, Ubaque, Choachi, Gutierrez y el comandante de distrito de policía región oriente, se llevaron a cabo las encuestas de percepción sobre la situación del microtráfico en el Departamento de Cundinamarca, tabuladas y como soporte para el diagnóstico de la estrategia PCC, Cundinamarca de Frente contra el microtráfico (villa pinzón, Sesquilé, Guaduas). Realizaron reportes diagnósticos de las diferentes provincias de los municipios                                                                                                                                                                   </t>
  </si>
  <si>
    <t>Documento técnico contentivo de la Estrategia Integral Para Prevenir, Controlar y Combatir el Microtráfico "Cundinamarca de Frente contra el Microtráfico" Actas de socialización y registro fotográfico de las actividades de Implementación de la estrategia integral, para prevenir, controlar y combatir el microtráfico en los municipios del Departamento.</t>
  </si>
  <si>
    <t>Determinación de acciones para la implementación de la estrategia.Articulación en conjunto con la Secretaría Departamental de Salud para la coordinación de la agenda del Consejo Seccional de Estupefacientes y el trámite de un proyecto de acto administrativo para la reglamentación de esta instancia Departamental AntidrogasEstrategia en trámite de revisión y ajustes para ser revisada y analizada por el Despacho del Señor Director de Seguridad y Orden Público. Se logró la socialización de la estrategia integral para prevenir, controlar y combatir el microtráfico "Cundinamarca, de frente contra el microtráfico" en 32 municipios del Departamento.Socialización de acciones para ser adoptadas en el nivel municipal, con el fin de prevenir, controlar y combatir el microtráfico, en el marco de la implementación de la estrategia "Cundinamarca, de frente contra el Microtráfico", dirigida a servidores públicos, lideres comunales y comunidad educativa.Promoción del sistema de emergencias 123Intervención en materia de prevención del consumo de sustancias psicoactivas en instituciones educativas, cubriendo así 31 municipios durante el mes de junio.</t>
  </si>
  <si>
    <t>Ausencia de respuesta de algunos municipios frente a las solicitudes de espacios de articulación de los contratistas con los municipios.Contacto efectivo y espacio disponible en la agenda de los funcionarios y/o contratistas de las administraciones Municipales.</t>
  </si>
  <si>
    <t>DERECHOS HUMANOS, FUERZA DE LA IGUALDAD</t>
  </si>
  <si>
    <t>GR5:5-04-00-615</t>
  </si>
  <si>
    <t>Aumentar el índice de acceso efectivo a la justicia.</t>
  </si>
  <si>
    <t>GR5:5-04-02-443</t>
  </si>
  <si>
    <t>443</t>
  </si>
  <si>
    <t>Implementar un plan de garantía convivencia, justicia y derechos humanos en el departamento de Cundinamarca amparado desde la constitución política.</t>
  </si>
  <si>
    <t>335 actores municipales con conocimientos en la creación , implementación y fortalecimiento de los comités de derechos humanos y derecho internacional humanitario municipales en los 116 municipios del departamento.Articulación para la actualización de la ruta de protección individual y/o colectiva del Departamento de Cundinamarca, en favor de líderes y lideresas de organizaciones y movimientos sociales y comunales, y defensores y defensoras de derechos humanos que se encuentren en situación de riesgo.En proceso de actualización del Plan Integral de Prevención de violaciones a derechos humanos e infracciones al derecho internacional humanitario del Departamento de Cundinamarca.A la fecha se han realizado asistencias técnicas en la creación, implementación y fortalecimiento de los comités de DDHH y DIH municipales.Conformación del comité de migraciones venezolanos para el departamento de Cundinamarca, bajo la coordinación de la Secretaría de Cooperación y Enlace Territorial. La Secretaría de Gobierno, a través de la Dirección de Convivencia, Justicia y Derechos Humanos, tiene a cargo la ejecución de los protocolos de retorno voluntario y regularización de migrantes. Se llevó a cabo la elección del representante de organizaciones no gubernamentales que trabajan por la promoción y defensa de los derechos humanos, ante el Consejo Departamental de Paz, Reconciliación y Convivencia de fecha 22 de mayo de 2020.Se llevó a cabo el I Comité Departamental de Derechos Humanos y Derecho Internacional Humanitario de fecha 21 de agosto de 2020, con la participación de todos los miembros del Comité. .</t>
  </si>
  <si>
    <t>0,286</t>
  </si>
  <si>
    <t xml:space="preserve">ASISTENCIA TECNICA EN LA SOCIALIZACIÓN E IMPLEMENTACIÓN DE LA CAJA DE HERRAMIENTAS DE LOS COMITES MUNICIPALES PARA SU CREACIÓN, OPERACIÓN Y FUNCIONAMIENTO, ASI COMO LA ASESORIA A LOS GRUPOS TÉCNICOS DEL COMITE DEPARTAMENTAL DE DDHH DE CUNDINAMARCA. CONTRUCCIÓN DEL PLAN DEPARTAMENTAL DE DDHH. REALIZACIÓN DE MESAS DE TRABAJO CON LOS GRUPOS TÉCNICOS DEL COMITÉ DEPARTAMENTAL DE DDHH Y DIH, DONDE SE SOCIALIZA EL PLAN DEPARTAMENTAL PARA LA GARANTIA DE LOS DDHH Y SE SOLICITAN LAS OBSERVACIONES DE ESTE EN CADA UNA DE LAS SECRETARÍA QUE CONFORMAN EL COMITÉ. SOCIALIZACIÓN DEL PLAN DEPARTAMENTAL PARA LA GARANTIA DE LOS DDHH EN EL MARCO DEL COMITÉ DEPARTAMENTAL DE DDHH Y DIH. PREALIZACIÓN FORMULARIOS PARA DIAGNOSTICOS MUNICIPALES DE DDHH. REALIZACIÓN Y ARTICULACIÓN CON INSTANCIAS DEPARTAMENTALES Y NACIONALES PARA EL DIA NACIONAL DE LOS DDHH. </t>
  </si>
  <si>
    <t>CONFORMACIÓN DE 95 CMDDHHH,  CONSTRUCCION Y SOCIALIZACION CON LOS GRUPOS TECNICOS DEL COMITÉ DEPARTAMENTAL DE DDHH DEL PLAN DE ACCIÓN INTEGRAL DE DDHHH DEL DEPARTAMENTO, A SU VEZ SE CONSOLIDO EL PLAN DE ACCIÓN DEL COMITE DEPARTAMENTAL DE DDHH CON LA PARTICIPACIÓN DEL 100% DE LAS ENTIDADES ADCRITAS AL DEPARTAMENTO. ADJUDICACIÓN CONTRATO DE DOTACIÓN A PERSONEROS, CONSOLIDACIÓN DE INFORMACIÓN DE FORMULARIOS DE DIAGNOSTICOS MUNICIPALES DE DDHH</t>
  </si>
  <si>
    <t>8 comités funcionan adecuadamente, 56 conformados pero operan con fallas estructurañes, 17 no conformados</t>
  </si>
  <si>
    <t>Asistencia técnica virtual y en campo. Asistencia técnica grupo técnico 1 del Comité Departamental de DDHH y DIH. Se realiza asistencia técnica virtual y de campo a los municipios de Agua de Dios, Arbeláez, Cáqueza, Fosca, Guataquí, La Palma, Pasca, San Bernardo, Silvania, Tabio, Tibacuy, Yacopí, Zipaquirá. Se apoya con capacitación en DDHH al municipio de Soacha. Se realizan mesas de trabajo en articulación con ICBF, Secretarías de Desarrollo Social y Gobierno para la realización de Asistencias Técnicas a los Comisarios de Familia.Entrega de equipos tecnológicos y realización de Conversatorio a Personeros del departamento.</t>
  </si>
  <si>
    <t>Se fortalecieron los municipios de Simijaca, Cota, Ubaque y Choachí en la reactivación de los comités municipales de DDHH y DIH.Se obtuvo un ponente de la ONU para el conversatorio para los personeros.Se reforzó conocimientos para el diligenciamiento del Plan Operativo del Comité Departamental de DDHH y DIH. Fortalecimientos a los municipios de Arbeláez, Cáqueza, Fosca, Guataquí, La Palma, San Bernardo, Silvania, Tabio, Yacopí, en temas de caja de herramientas de los Comités de DDHH y Consejos de Paz y DDHH. Se realiza citación a los integrantes del grupo técnico 3 del Comité Departamental de DDHH para su primera sesión del año 2022.Se proyectó el Decreto para el Equipo de Atención Inmediata y está en revisión de la Secretaría Jurídica. Se proyectó Decreto para la creación del Observatorio de DDHH de Cundinamarca, está en revisión por parte de la Dirección de Convivencia, Justicia y DDHH. Se realizo conversatorio y entrega de dotación tecnológica (1 computador y 1 impresora por municipio) a los Personeros del departamento. Se llevó a cabo reunión con la Secretaría de Asuntos Internacionales para solicitar apoyo con un conferencista para la realización de taller en DDHH para los funcionarios y contratistas de la Gobernación y adicional para realizar taller en DDHH para las personas privadas de la libertad del Centro Penitenciario de La Mesa. Asistencia técnica virtual a los municipios de: Tabio, Pasca, Agua de Dios, Tibacuy, Zipaquirá. Se realizó Asistencia Técnica de Campo a los municipios de: Agua de Dios.</t>
  </si>
  <si>
    <t>GR5:5-04-02-444</t>
  </si>
  <si>
    <t>444</t>
  </si>
  <si>
    <t>Implementar un plan de libertad religiosa, de cultos y conciencia que involucre a los sectores interreligiosos en la construcción de tejido social.</t>
  </si>
  <si>
    <t>196 actores institucionales beneficiados en 64 municipios, con conocimiento permanente en la creación, implementación y fortalecimiento de los comités de libertad religiosa, de cultos y conciencia municipales, así como en la formulación de la Política Pública de libertad religiosa, de cultos y conciencia en los municipios del departamento de Cundinamarca. Debido a la pandemia COVID 19, se realiza gestión y articulación para la entrega de 3.469 ayudas humanitarias al sector interreligioso del departamento de Cundinamarca en el marco del Programa Presidencial Colombia Está Contigo Un Millón de Familias.</t>
  </si>
  <si>
    <t>0,35</t>
  </si>
  <si>
    <t>Asistencia técnica en la creación de los comités municipales e implementación de la política pública de libertad religiosa, a su vez se inicia la formulación del documento plan de libertad religiosa que consta en la construcción del diagnostico departamental en lo que respecta al tema de libertad religiosa y se establece la articulación con el Ministerio del Interior desde su Dirección de Asuntos Religiosos y la Secretaria de Planeación para la caracterización del sector interreligioso.
Como parte de fortalecer espacios para la difusión de la estrategia de reconocimiento de las libertades religiosas del Departamento se realiza la activación de la Submesa de diversidad religiosa del Consejo de Política Social del Departamento de Cundinamarca (CODEPS) con el fin de dar cumplimiento y llevar a la agenda pública la formulación de la política publica departamental de libertad religiosa.
Se brinda asistencia técnica en lo referente a conformación y fortalecimiento de los comités municipales de libertad religiosa en 44 municipios del departamento de Cundinamarca de manera presencial y fortalecimiento a funcionarios respecto a la garantía del derecho en 70 reuniones virtuales. Se realiza la activación del  Comité Departamental de Libertad Religiosa cultos y conciencia con la creación y seguimiento al plan de acción construido con las siguientes entidades: Secretaria de salud, Secretaría de Desarrollo e Inclusión social, Secretaría de Planeación, Secretaría de Educación , La Beneficencia y la Unidad de Gestión del riesgo y Desastres así mismo se realiza la elección del nuevo Comité Departamental de Libertad Religiosa de Cultos y Conciencia 2021 en cumplimiento al decreto 066 2010.
Finalmente se desarrollan actividades de fortalecimiento institucional, contando con 90 enlaces municipales asignados para el tema de libertad religiosa, capacitaciones de sensibilización, dirigida al sector religioso del Departamento.</t>
  </si>
  <si>
    <t>CONSOLIDACIÓN DEL 45 % DE ACOMPAÑAMIENTO DE LOS ENTES TERRITORIALES EN LA GARANTIA DEL DERECHO DE LA LIBERTAD RELIGIOSA, SE CONSOLIDARON 30 INSTANCIAS DE PARTICIPACIÓN MUNICIPALES DE LIBERTAD RELIGIOSA, EL ACOMPAÑAMIENTO A 9 POLITICAS PUBLICAS MUNICIPALES DE LIBERTAD RELIGIOSA, CULTOS Y CONCIENCIA.</t>
  </si>
  <si>
    <t xml:space="preserve">Falta de personal para asistir la demanda en el tema de libertad religiosa en los territorios, falta de recursos necesarios para la realización de encuentros académicos, capacitaciones, foros, campañas, impresiones de material didáctico como cartillas, folletos y publicaciones como parte de la estrategia de difusión del reconocimiento a las libertades religiosas, finalmente sin duda alguna la pandemia debido a la falta de acceso algunos territorios ha imposibilitando el encuentro y cumplimiento de compromisos. </t>
  </si>
  <si>
    <t>Asistencia técnica virtual y en campo a los municipios en la creación de los Comités Municipales e Implementación de la Política Pública de Libertad Religiosa. Esquema del documento Plan de Libertad Religiosa que consta en la construcción del diagnóstico departamental en lo que respecta al tema de libertad religiosa y se establece la articulación con el Ministerio del Interior desde su Dirección de Asuntos Religiosos y la Secretaria de Planeación para la caracterización del sector interreligioso. Como parte de fortalecer espacios para la difusión de la estrategia de reconocimiento de las libertades religiosas del Departamento. Se realiza reunión de seguimiento a los planes de acción para la vigencia 2022, de las comisiones de prevención contra la intolerancia y comunicaciones del Comité Departamental de Libertad Religiosa cultos y conciencia. Se realiza Oficio dirigido a alcaldes y secretarios de gobierno solicitando base de datos de entidades religiosas, asignación de enlaces municipales y estado de comités y políticas públicas, para la generación de diagnósticos municipales. Se realiza la segunda sesión de la Submesa de diversidad religiosa del Consejo de Política Social del Departamento de Cundinamarca (CODEPS), liderada por la Secretaria de Gobierno en esta mesa de trabajo participó la Secretaria de Planeación, Secretaria de Educación, Secretaría de Salud y el Ministerio del Interior, se pone a consideración la actualización del Plan de Libertad Religiosa de Cultos y Conciencia como instancia técnica de evaluación y seguimiento.</t>
  </si>
  <si>
    <t>Asistencia técnica virtual y en campo a los municipios de Girardot, Ubaque, Arbeláez, La Palma, Yacopí, Guasca, Guataquí San Bernardo, Silvania, Cáqueza, Fosca, San Bernardo, Agua de Dios, Pasca,  Cajicá, Quipile, Vianí, La Vega, Puerto Salgar y Guaduas en la creación de los Comités Municipales e Implementación de la Política Pública de Libertad Religiosa. Esquema del documento Plan de Libertad Religiosa que consta en la construcción del diagnóstico departamental en lo que respecta al tema de libertad religiosa y se establece la articulación con el Ministerio del Interior desde su Dirección de Asuntos Religiosos y la Secretaria de Planeación para la caracterización del sector interreligioso. Como parte de fortalecer espacios para la difusión de la estrategia de reconocimiento de las libertades religiosas del Departamento.Se realiza la primera sesión de la Submesa de diversidad religiosa del Consejo de Política Social del Departamento de Cundinamarca (CODEPS), en la cual participó la Secretaria de Planeación, Secretaria de Educación, Unidad de Gestión del Riesgo, Beneficencia de Cundinamarca, Ministerio del Interior, Secretaria de Desarrollo e Inclusión Social, Secretaria de Gobierno.Se hace reunión de seguimiento a los planes de acción para la vigencia 2022, de las comisiones de prevención contra la intolerancia y comunicaciones del Comité Departamental de Libertad Religiosa cultos y conciencia. Se  elabora comunicación dirigida a los alcaldes y secretarios de gobierno solicitando base de datos de entidades religiosas, asignación de enlaces municipales y estado de comités y políticas públicas, para la generación de diagnósticos municipales. Se ajusta el documento de forma general el Plan de Libertad Religiosa. Se realiza sesión del Comité de Libertad Religiosa Cultos y de Conciencia para la construcción del Plan de Acción del año 2022,Se realiza sesión extraordinaria elección del Represente ante el Comité Nacional del Participación y Dialogo Social Interreligiosa Intersectorial de Libertad Religiosa.  Se  hace articulación con el Banco de la Republica para plan Piloto "La paz se toma la palabra" como parte de las actividades del componente de fortalecimiento en lo que respecta a la Libertad Religiosa. Se realizan los ajustes al Plan de Libertad Religiosa de Cultos y Conciencia, puestos a consideración ante la instancia técnica la Submesa de Diversidad Religiosa, del Consejo de Política Social del Departamento de Cundinamarca (CODEPS).Aprobación del documento Plan de Libertad Religiosa por parte de la instancia técnica de la Submesa de diversidad religiosa.Se llevó a cabo la segunda sesión del comité de libertad religiosa, de cultos y conciencia.Elaboración y presentación de la justificación de la Política Pública de Libertad Religiosa ante la Secretaría de Planeación Departamental.Elaboración campaña del mes de la Libertad Religiosa.</t>
  </si>
  <si>
    <t>Demora en la entrega del Plan Operativo 2022 de la Sub-mesa de Diversidad Religiosa (CODEPS) por parte de algunas secretarías, lo que genera retardo en las actividades planeadas con anterioridad.</t>
  </si>
  <si>
    <t>GR5:5-04-02-445</t>
  </si>
  <si>
    <t>445</t>
  </si>
  <si>
    <t>Implementar una estrategia de atención para adolescentes y jóvenes ofensores e infractores de la ley penal.</t>
  </si>
  <si>
    <t>Se han venido realizando seguimiento a la suscripción de convenios administrativos para el funcionamiento de los CETRAS y se ha brindado asistencia técnica a los circuitos judiciales priorizados. A su vez, se viene realizando la caracterización de los 14 cetrasSe realiza el diagnóstico y se implementa el plan de acción del comité departamental de Cundinamarca del SRPA en la línea estratégica Diseño de Política Pública y Desarrollo Normativo, en la línea de subprevención desde la formulación de la estrategia de prevención del delito, teniendo en cuenta la política pública departamental de infancia y adolescencia, generando revisión documental y metodológica de lineamientos nacionales en prevención de la vinculación de adolescentes y jóvenes en la vida delictiva, y desarrollo de metodologías de prevención.</t>
  </si>
  <si>
    <t xml:space="preserve">*Articulación con entidades a nivel departamental y nacional como Ministerio de Justicia, ICBF, Policía, Fiscalía y Secretaría de Seguridad, Convivencia y Justicia de Bogotá, con el fin de llevar a cabo acciones conjuntas en tono al Sistema de Responsabilidad Penal para Adolescentes (SRPA).                                                                                                        
*Participación en las Asistencias Técnicas das por el Ministerio de Justicia en temas de: Diseño de Politícas Públicas y Desarrollo Normativo y Justicia Juvenil Restaurativa.
 *Reuniones de articulación con autoridades municipales en los municipios donde se encuentran ubicados los circuitos judiciales.                                                                                           *Asistencias técnicas y/o capacitaciones a funcionarios de los Centros Transitorios (CETRAS) .                                   
*Participación en las Asistencias Técnicas das por el ICBF en temas de: Funcionamiento de los 15 Cetras en Cundinamarca.                                                                                        
*Distribución de los 15 Cetras del Departamento al grupo de contratistas, con el fin de comenzar a realizar asistencias técnicas en los municipios cabecera de circuito.  
*Se viene realizando un análisis y estudio del documento denominado "Diagnóstico descriptivo en quince municipios de Cundinamarca sobre la vinculación de adolescentes y jóvenes a la comisión de delitos", con el fin de evaluar y revisar que Cetras necesitan adecuamientos en sus estructuras y así poder comenzar a realizar asistencias técnicas a cada circuito judicial.
Adicionalmente se solicitó a la Policia Nacional y al Observatorio de Seguridad y Convivencia el comportamiento delictual presentado durante los años 2016, 2017, 2018, 2019 y 2020, con el fin de actualizar las cifras del Diagnóstico.
Se estableció un formato estandar, denominado "Estado Actual de los Cetras", con la finalidad de revisar las instalaciones, sobre la estructura física de los Centros Transitorios (CETRAS), donde se brinda atención transitoria mientras se define la situación jurídica a los menores entre catorce (14) y dieciocho (18) años de edad que presuntamente hayan incurrido en una conducta punible, con el propósito de establecer el estado actual de estos, ubicados en los municipios cabecera de los circuitos judiciales del Departamento.  Actualmente los Contratistas vienen realizando la inspección de las instalaciones físicas a cada uno de los CETRAS.
Realizaron articulación con entidades a nivel departamental y nacional como Ministerio de Justicia, ICBF, Policía, Fiscalía y Secretaría de Seguridad, Convivencia y Justicia de Bogotá, con el fin de llevar a cabo acciones conjuntas en torno al Sistema de Responsabilidad Penal para Adolescentes (SRPA).                                                                                                             Participación en las Asistencias Técnicas das por el Ministerio de Justicia en temas de: Diseño de Politícas Públicas y Desarrollo Normativo y Justicia Juvenil Restaurativa. Estructuración de la Política Pública de Prevención, para lo cual se creó el árbol de problemas y de objetivos.                                                                                                                                                                                                             Reuniones de articulación con autoridades municipales en los municipios donde se encuentran ubicados los circuitos judiciales.                                                                                    
Asistencias técnicas y/o capacitaciones a funcionarios de los Centros Transitorios (CETRAS).
Articulación con entidades Departamental y nacional como Ministerio de Justicia, ICBF, Policía, Fiscalía y Secretaría de Estabilidad, Convivencia y Justicia de Bogotá, con la intención de realizar trabajos alrededor del Sistema de Responsabilidad Penal para Jóvenes (SRPA). *Participación en las Asistencias Técnicas por el Ministerio de Justicia en materia de: Diseño de Politícas Públicas y Desarrollo Normativo y Justicia Juvenil Restaurativa. *Estructuración del Pilotaje de Justicia Juvenil Restaurativa para el Departamento.                                                  
Se estableció un formato estandar, nombrado "Caracterización de Infraestructura", con el objetivo de registrar en número y calidad las instalaciones, sobre la composición física de los Centros Transitorios (CETRAS), repasando la dotación elemental, grupos tecnológicos, materiales de limpieza general, infraestructura y propiedades en general.
*Articulación con entidades a nivel departamental y nacional como Ministerio de Justicia, ICBF, Policía, Fiscalía y Secretaría de Seguridad, Convivencia y Justicia de Bogotá, con el fin de llevar a cabo acciones conjuntas en torno al Sistema de Responsabilidad Penal para Adolescentes (SRPA).                                                                                                                                                                     </t>
  </si>
  <si>
    <t>Brindar acompañamiento técnico a los circuitos judiciales, revisión del Plan Piloto de Justicia Juvenil Restaurativa y Realización del primer Comité de Responsabilidad Penal para Adolescentes  Revisión de temáticas de asistencias técnicas que se brindarán en los municipios, verificación de actividades de las líneas estratégicas de Política Pública y Desarrollo Normativo, Justicia Juvenil Restaurativa y Seguridad e InfraestructuraAcompañamiento a algunos circuitos judiciales del Departamento en temas de introducción al SRPA y caracterización de Cetras, reuniones de articulación y revisión de parámetros generales del Piloto de Justicia Juvenil Restaurativa y aprobación del Plan de Acción departamental de responsabilidad Penal para Adolescentes (vigencia: 2022-2023).</t>
  </si>
  <si>
    <t>GR5:1-02-03-446</t>
  </si>
  <si>
    <t>446</t>
  </si>
  <si>
    <t>Construir 6 hogares de atención al adulto mayor</t>
  </si>
  <si>
    <t>Hogares de atención al adulto mayor Construidos</t>
  </si>
  <si>
    <t>Se viabilizó y registro el proyecto correspondiente a el Municipio de Arbelaez y en revisión del ICCU el proyecto de Tibirita, Ubate, Agua de Dios y Gama</t>
  </si>
  <si>
    <t>➢ Se realizó informe y presentación de los proyectos de construcción liderados por la Secretaria de Desarrollo e Inclusión Social.➢ El ICCU se encuentra revisando los proyectos de los municipios de: Arbeláez,  Tibirita, Pandi, Guachetá, Gachetá, Gutiérrez, Ubaté y Gama.➢ En el mes de junio los municipios de Gachalá, San Antonio del Tequendama, Ricaurte y Cajicá presentaron proyecto de construcción de los cuales el diseño arquitectónico fue aprobado y se encuentran en proceso de cargue a Bizagi los proyectos de los municipios de Cajicá y San Antonio del Tequendama, los demás proyectos ya se encuentran cargados en Bizagi.</t>
  </si>
  <si>
    <t>GR5:1-04-01-447</t>
  </si>
  <si>
    <t>447</t>
  </si>
  <si>
    <t>Apoyar a los 116 municipios con la estrategia de caracterización, diagnóstico y/o seguimiento de la población víctima del conflicto armado del Departamento para identificar el goce efectivo de sus derechos</t>
  </si>
  <si>
    <t>N.A</t>
  </si>
  <si>
    <t>Se realizo jornada de caracterización en el Municipo de Sasaima los días 26 y 27 de Octubre de 2021.</t>
  </si>
  <si>
    <t>•Cronograma de jornadas de apoyo a la caracterización (planeación) y Equipo Biométrico.•Asistencia técnica•Capacitación en la plataforma VIVANTO al personal de la Alcaldía de Beltrán.•Concertación de cronograma del apoyo de la Gobernación en las jornadas de caracterización municipal•Apoyo con personal y capacitación a las jornadas de caracterización municipal de la población víctima.•Asistencia y apoyo en el marco de la estrategia de caracterización.</t>
  </si>
  <si>
    <t>Se realizó asistencia técnica a 60 municipios sobre el trámite de apoyo que realiza la Gobernación en la estrategia de caracterización, capacitando a 67 funcionarios de los municipios. Se estableció un diálogo constante con los enlaces municipales de 7 municipios de los cuales se estableció una hoja de ruta logrando el diseño de un cronograma que establece los tiempos y el apoyo que brindará la Dirección en la estrategia de caracterización. Se realizaron 3 jornadas de caracterización en 3 municipios del departamento, a saber: Beltrán, Bojacá y Soacha. Se apoyaron espacios de caracterización en los CRAV de Viotá y Soacha, y en el municipio de la Mesa. En las jornadas y acompañamiento a los CRAV se logró caracterizar a 284 personas. Se llevó a cabo una reunión con la Alcaldía de Soacha y la Mesa Municipal de Víctimas para la atención de las jornadas en ese municipio. Se capacitó sobre la plataforma VIVANTO al personal de la alcaldía de Girardot y Cáqueza.  Se adelantó concertación de cronograma del apoyo de la Gobernación en las jornadas de caracterización municipal. Apoyo con personal y capacitación a las jornadas de caracterización municipal de la población víctima en Viotá, Soacha, Girardot, Anolaima, Choachí y CáquezaAcompañamiento a algunos circuitos judiciales del Departamento en temas de introducción al SRPA y caracterización de CETRAS.Reuniones de articulación y revisión de parámetros generales del Piloto de Justicia Juvenil Restaurativa y aprobación del Plan de Acción departamental de responsabilidad Penal para Adolescentes (vigencia: 2022-2023).Se logró realizar capacitación al personal de 21 Alcaldías del departamento sobre la plataforma VIVANTO y la estrategia de caracterización.Se  apoyó con personal y capacitación a las jornadas de caracterización municipal de la población víctima en los municipios de Fúquene, Carmen de Carupa, La Mesa, Soacha, Chocontá, Junín, Viotá, San Francisco, Ubaque, Nocaima, Chaguani, Fusagasugá, Guacheta, Nimaima, San Juan de Rioseco, Soacha, Tausa, Ubaté y Viotá.</t>
  </si>
  <si>
    <t>Temporada invernal que generó el cierre de la vía al municipio de Quipile, lo que implicó que no se pudiera acompañar con personal la jornada de caracterización en dicho municipio.</t>
  </si>
  <si>
    <t>GR5:1-04-01-448</t>
  </si>
  <si>
    <t>448</t>
  </si>
  <si>
    <t>Fortalecer los 3 centros regionales de atención a la población víctimas del conflicto armado con dotación, adecuación y/o asesoramiento técnico</t>
  </si>
  <si>
    <t>•Gestiones frente al funcionamiento y estado de los CRAV´s de Cundinamarca.•Atención Psico jurídica.</t>
  </si>
  <si>
    <t>Se adelantó gestiones frente a la mejora de la infraestructura del CRAV de Viotá, logrando acordar contribuciones para el mantenimiento del CRAV de Viotá, esto fue posible a través de 3 reuniones, a saber: 1. Con la Unidad de Víctimas para definir el reporte de obra inconclusa del CRAV de Viotá; 2. Con los alcaldes de la provincia del Tequendama en la ciudad de Bogotá; y 3. Con los alcaldes de las provincias de la provincia del Tequendama, Alto Magdalena, Magdalena Centro y Sumapaz. Se realizó una jornada de atención psico jurídica el 16 de febrero de 2022 en el CRAV de Viotá. Se acompañó a reuniones y proyectó informes que dan cuenta del proceso de declaratoria de obra inconclusa del CRAV de Viotá. Se brindó acompañamiento al CRAV de Soacha a través de profesionales que adelantaron caracterizaciones a la población víctima y capacitación sobre educación financiera. Se adelantó capacitación a los enlaces municipales sobre la existencia de los CRAV y sus modalidades de atención a la población víctima.  Se realizó un informe técnico de identificación del estado de la infraestructura del CRAV de La Palma.  Se brindó acompañamiento a los CRAVs de Viotá y Soacha a través de profesionales que adelantaron caracterizaciones a la población víctima. En el CRAV de Viotá se brindó asesorías jurídicas a algunos usuarios por medio de la proyección de documentos y remisión de solicitudes a las entidades competentes.  Se acompañó a reuniones que dan cuenta del proceso de declaratoria de obra inconclusa del CRAV de Viotá.Se adelantó visita técnica al CRAV de Soacha.  Se logró brindar acompañamiento a los CRAVs de Viotá y Soacha a través de profesionales que adelantaron caracterizaciones a la población víctima  y brindaron asesorías jurídicas por medio de la proyección de documentos que requerían algunos usuarios del CRAV.</t>
  </si>
  <si>
    <t>•En la reunión llevada a cabo con los alcaldes no se contó con la participación de los municipios de Girardot, Tocaima, Pulí y Nilo.</t>
  </si>
  <si>
    <t>1136</t>
  </si>
  <si>
    <t>AGENCIA PUBLICA DE EMPLEODE CUND-APEC</t>
  </si>
  <si>
    <t>GR5:2-05-02-449</t>
  </si>
  <si>
    <t>449</t>
  </si>
  <si>
    <t>Lograr que 50.000 personas accedan a las ofertas de empleo generadas por las empresas del Departamento de Cundinamarca</t>
  </si>
  <si>
    <t>Personas con acceso a ofertas de empleo generadas por empresas del Departamento</t>
  </si>
  <si>
    <t xml:space="preserve"> Servicio de Vinculacion laboral</t>
  </si>
  <si>
    <t>Durante 2021 se logro prestar el servicio y vincular a 10.435  personas laboralmente, de las cuales 628 pertenecen a poblacion victima de conflicto armado. Se realizo acercamiento y convenio con mas de 44 empresas del sector productivo. Adicionalmente se suscribio convenio con la Organizacion Iberoamericana para las Migraciones - OIM y con la Organizacion de Estados Iberoamericanos - OEI.  Por ultimo se realizaron dos Ferias de Empleo una virtual y otra presencial, con la participacion de mas de 18.000 personas.</t>
  </si>
  <si>
    <t>Se dificulto la consecucion de buscadores de empleo victimas de conflicto armado por todo el tema de manejo de informacion de datos.</t>
  </si>
  <si>
    <t>Se gestiona entre la Organizacion Internacional para las Migraciones- OIM y las Empresas Activos SAS y Grupo Accion Plus, la suma de $711.957.244, que corresponden a un valor de $1.470.986 por persona vinciulada, que son entregados a cada una de las empresas de acuerdo a la vinculacion efectuada</t>
  </si>
  <si>
    <t>servicio de colocación de empleo</t>
  </si>
  <si>
    <t>En la vigencia se han colocado laboralmente 13117 personas, a través intermediación con 4 empresas (Acido Activos SAS, Serdan, Conconcreto y Axón Pluss) de los cuales el 60% corresponde a población entre 18 y 28 años de edad. y el 48% son mujeres; y 364 son población de VCA</t>
  </si>
  <si>
    <t>GR5:4-01-01-450</t>
  </si>
  <si>
    <t>450</t>
  </si>
  <si>
    <t>Promover la comercialización e innovación, con enfoque regional, de los productos y servicios de 1.000 organizaciones, Mipymes y productores de Cundinamarca</t>
  </si>
  <si>
    <t>Organizaciones, Mipymes y productores de Cund con promoción de productos y servicios</t>
  </si>
  <si>
    <t xml:space="preserve">se logro promover 171 productores, emprendedores y asociaciones </t>
  </si>
  <si>
    <t>entre los meses de octubre a diciembre, se logró promover benficios a municipios, especialmente a productores, con mercados campesinos, proceso de compra publica con el operador de PAE Chía,  una aosciacion con proceso de exportación de aguacate hass</t>
  </si>
  <si>
    <t>Promoción, comercialización e innovación con enfoque regional  con encadenamientos, productos y servicios</t>
  </si>
  <si>
    <t>Para la vigencia 2022, la Agencia realizó encadenamientos comerciales en los diferentes canales de ventas, beneficiando al sector rural, especialmente asociaciones y productores individuales, con Promoción, fomento y posicionamiento de productos, bienes y servicios de origen cundinamarqués, con más de 2 mil referencias de productos entre procesados y artesanías lo que nos hace una boutique más completa y diversa, también se incursionó en mercados campesinos, promoviendo la comercialización e innovación con enfoque regional de productos y servicios de 644 productores emprendedores en el segundo semestre y 750 encadenamientos comerciales en lo corrido de la vigencia 2022</t>
  </si>
  <si>
    <t>GR5:3-02-02-451</t>
  </si>
  <si>
    <t>451</t>
  </si>
  <si>
    <t>Cofinanciar los estudios básicos de riesgo para 13 municipios del departamento realizando la elaboración y desarrollo de análisis y evaluación del riesgo de desastres para la inclusión en los instrumentos de planeación y toma de decisiones a nivel territorial</t>
  </si>
  <si>
    <t>Municipios con estudios básicos de riesgo cofinanciados</t>
  </si>
  <si>
    <t>La meta no reporta avance a la fecha dado que los estudios básicos de riesgo para 13 municipios y la elaboración y desarrollo de análisis y evaluación del riesgo de desastres para la inclusión en los instrumentos de planeación es un proceso que debe presentar avances periódicos hasta lograr su incorporación total en los respectivos instrumentos lo cual se contempla para su cumplimiento en la vigencia 2022</t>
  </si>
  <si>
    <t>•	Se suscribieron 3 convenios interadministrativos con los municipios de Chipaque, Agua de Dios y el Rosal. CONVENIO INTERADMINISTRATIVO UAEGRD-CDCVI-068-2021 municipio el Rosal por valor de$366.650.000.00 . CONVENIO INTERADMINISTRATIVO UAEGRD-CDCVI-069-2021 municipio de Chipaque POR VASLOR DE $366.630.000.00. CONVENIO INTERADMINISTRATIVO UAEGRD-CDCVI-070-2021 municipio de Agua de Dios, por valor de $261.690.000.00. los municipios se encuentran en etapa precontractual.   y un convenio interadministrativo con diez municipios con el fin de aunar esfuerzos técnicos, administrativos y financieros para la elaboración y/o actualización, desarrollo y evaluación de los estudios básicos de riesgo para la zonificación de la amenaza por procesos de movimientos en masa, inundaciones y avenidas torrenciales en suelo urbano, expansión urbana, centros poblados rurales y suelo rural, e incendios forestales en suelo rural.</t>
  </si>
  <si>
    <t>• Se realizó comité operativo con el municipio del Rosal dado el convenio UAEGRD- CDCVI-068-2021 con el fin de llevar a cabo la presentación del comité técnico de la UAEGRD que apoyara la supervisión del convenio y los estudios a AVR, se realizó seguimiento a la ejecución y se realizaron las recomendaciones respectivas por parte de la UAEGRD frente a las obligaciones y condiciones para la ejecución. • Se realizo comité operativo con el municipio de Chipaque dado el convenio UAEGRD- CDCVI-069-2021 con el fin de llevar a cabo la revisión y validación de los documentos requeridos para la ejecución, se llevó a cabo la presentación del equipo técnico de la UAEGRD que apoyará a la supervisión y la presentación del contratista que realizará los Estudios Básicos de Riesgo.• Se realizo comité operativo con el municipio de Agua de Dios dado el convenio UAEGRD- CDCVI-070-2021 con el fin de llevar a cabo la revisión y validación de los documentos requeridos para la ejecución, se llevó a cabo la presentación del equipo técnico de la UAEGRD que apoyará a la supervisión y la presentación del contratista que realizará los Estudios Básicos de Riesgo. • Se realizo seguimiento y supervisión a los convenios UAEGRD- CDCVI-072-2021 y UAEGRD- CDCVI-092-2021 para revisión de informe de avance en donde se definieron el cronograma, plan de trabajo y metodologías.</t>
  </si>
  <si>
    <t>* Se realizaron (3) comités Operativos para realizar el debido proceso de supervisión de los siguientes convenios: comité operativo 04 - Convenio UAEGRD-CDCVI-068-2021 realizado en el municipio del Rosal, comité Operativo 04 – Convenio UAEGRD-CDCVI-069-2021 Realizado en el municipio de Chipaque, comité Operativo 04 – Convenio UAEGRD-CDCVI-070-2021 Realizado en el municipio de Agua de Dios, Oficio a Chipaque solicitud de cumplimiento en el comité operativo N°3. Los comités operativos que se llevaron a cabo, se realizó el respectivo seguimiento de la supervisión de los convenios mencionados anteriormente, donde los municipios nos dieron un avance de ejecución el cual quedan establecidas en actas, y se establecieron compromisos para los siguientes comités operativos. Cabe resaltar que estos 3 municipios están dando cumplimiento a la Sentencia del Rio Bogotá emitida por la magistrada Nelly Yolanda Villamizar* Se llevo a cabo comités operativos para el convenio UAEGRD-CDCVI-072-2021, el cual fue llevado a cabo en cada uno de los 10 municipios objeto del convenio (El Peñón, Fosca, Manta, Nocaima, Pasca, San Bernardo, San Juan de Rioseco, Une, Utica y Vianí), se realizaron visitas oculares a los  10 municipios, con el fin de realizar la presentación del equipo operativo de EDURED y realizar visitas oculares en puntos críticos priorizados por los municipios, como parte de la ejecución de la supervisión de la formulación de los EBR y se recolecto información como cartografía. En esta oportunidad los municipios conocieron a los encargados de realizar los estudios básicos de riesgo para los 10 municipios objeto de estudio, también se revisaron puntos críticos a tener en cuenta en la zonificación de condiciones de amenaza y riesgo de acuerdo a los lineamientos y normatividad del Decreto 1077 de 2015. De la misma manera, se recopilo información como históricos de eventos, EOT de los municipios, polígonos de estudio entre otros. * Se ha desarrollado el primer comité operativo del convenio UAEGRD-CDCVI-092-2021, realiza la proyección de respuesta mediante la revisión del informe inicial enviado por EDURED y el Informe de supervisión. En el comité se presentaron los quipos de trabajo por parte de EDURED y el equipo de supervisión por parte de la UAEGRD. De la misma manera, EDURED presento un informe detallado ejecución y avance frente al convenio, plan de trabajo, cronograma de actividades, se establecieron fechas de la entrega de informes y por último se establecieron compromisos para las partes en aras de avanzar con la ejecución del mismo. * Se realiza mesa de trabajo con la secretaria de planeación - dirección de desarrollo territorial (8/03/22) se logra definir estrategia de articulación de procesos entre entidades. En esta oportunidad tuvo como finalidad de establecer lineamientos los cuales permitan a las dos dependencias articularse frente a los estudios básicos de riesgo, ya que, anteriormente eran ejecutados por la Secretaria de Planeación. De igual manera, se estableció el manejo de la información entre las partes, para la facilidad de los análisis de la información existente.* Se participa en la mesa de trabajo conjunta con la Dra. Marta Calvache, Directora Técnica de geoamezanas Servicio Geológico Colombiano. (18/03/2022). La Doctora Martha nos hace una introducción del equipo de trabajo del Servicio Geológico Colombiano frente a las amenazas por movimientos en masa, por otra parte, se discuten de las diferentes metodologías que están vigentes y creadas por ellos mismos. Por último, la Doctora Martha comparte la información de los estudios básicos de riesgo de diferentes municipios del departamento de Cundinamarca* Actualización y cargue de nueva información la cual fue recolectada por parte del equipo técnico y administrativo. Se realizó una fuerte investigación con diferentes entidades como la secretaria de Planeación, la CAR, el SGC y las bases de datos abiertos, para recopilar información relativa a los estudios básicos de riesgo, para el análisis de la información preliminar frente a los convenios derivados de la Meta 451 actualmente adjudicados y se encuentran en ejecución.</t>
  </si>
  <si>
    <t>1230</t>
  </si>
  <si>
    <t>AGENCIA CATASTRAL DE CUNDINAMARCA</t>
  </si>
  <si>
    <t>GR5:5-01-00-608</t>
  </si>
  <si>
    <t>Aumentar el porcentaje de los municipios con índice de desempeño fiscal mayor a 65%.</t>
  </si>
  <si>
    <t>GR5:5-01-06-452</t>
  </si>
  <si>
    <t>452</t>
  </si>
  <si>
    <t>Realizar la actualización catastral en 25 municipios del departamento de Cundinamarca</t>
  </si>
  <si>
    <t>Municipios con actualización catastral realizada</t>
  </si>
  <si>
    <t>Mpio actualizado</t>
  </si>
  <si>
    <t xml:space="preserve">Se logro la generación de los productos cartograficos para  tres municipios, y la realización de vuelos para la cartografia de los restantes  22 Municipios. </t>
  </si>
  <si>
    <t>Los recursos para el proceso de actualización catastral fueron el producto de la gestión ante la CAR  para la cofinanciación, el convenio fue firmado el 30 de septiembre y a partir de la firma se realizo la incorporación de los recursos  en el mes de octubre y posteriormente la contratación, por ello el producto programado para esta vigencia no se alcanza.</t>
  </si>
  <si>
    <t>Coorporacion autonoma regional CAR</t>
  </si>
  <si>
    <t>GR5:5-01-06-453</t>
  </si>
  <si>
    <t>453</t>
  </si>
  <si>
    <t>Realizar 30.000 trámites de conservación catastral en el departamento de Cundinamarca</t>
  </si>
  <si>
    <t>Trámites de conservación catastral realizados</t>
  </si>
  <si>
    <t>Al inicio de la operación de la agencia catastral en el mes de octubre de 2020, se recibe un cumulo importante de tramites pendientes  del anterior opertador, por ello la agencia catastral ha realizado una labor importante para la atención de dichos tramites  y para  desarrolalr una plataforma tecnologica que cumpla con las especificaciones de la nueva politica de catastro multipropositop.</t>
  </si>
  <si>
    <t>GR5:5-01-01-454</t>
  </si>
  <si>
    <t>454</t>
  </si>
  <si>
    <t>Implementar un plan de transparencia, integridad, evaluación y cultura del control para la prevención, generación de valor, satisfacción y confianza en el servicio al ciudadano</t>
  </si>
  <si>
    <t>Por modificación en Plan de Desarrollo esta meta será trasladada para otra dependencia. No presenta avance</t>
  </si>
  <si>
    <t>Aporte vigencia por indicador cuatrienio</t>
  </si>
  <si>
    <t>P</t>
  </si>
  <si>
    <t xml:space="preserve">Se logra dar cumplimiento a la implementación de lineas estrategicas de politca pública, en los municipios priorizados de Sopo, Fusagasuga, Zipaquirá, Nilo, El Rosal y La Mesa, en la vigencia 2020. Para el año  2021, se  logró implementar en  los diez municipios  de Gachancipa, Cucunuba, Funza, Girardot,  Cota, Guaduas,  Villeta , Para el 2022 se ha avanzado  en los municipios de  Sesquile,  Soacha y Guaduas con la asistencia tecnica en   la implementacion de acciones que permiten fortalecer las areas de politica pública orientadas al trabajador informal en cuanto a deberes y derechos, entornos laborales saludables, fomento del trabajo protegido, red sociales de trabajadores, Sivisala. En el mes de febrero de 2022, se da cumplimiento a municipio priorizado de Sesquile, quien con la ejecución de su plan de acción  aporta a las areas de politica pública orientadas al trabajador informal en cuanto a deberes y derechos, entornos laborales saludables, fomento del trabajo protegido, red sociales de trabajadores, Sivisala. </t>
  </si>
  <si>
    <t xml:space="preserve">En los periodos 2020 , 2021 y 2022 se ha implementado la estrategia de gestión integral (EGI), para las enfermedades transmitidas por vectores ETV y Zoonosis en cuatro  muncipios Fusagasuga y Girardot, Nariño, y  Manta  y muncipios que se encuentran en la primera etapa para la implementacion de la Estrategia de Gestion Integral (EGI) son La Mesa, Viota Ricaurte, Anapoima, El colegio, La Vega, Nilo,  La Mesa, Medina, Piame, Villagomez., Viota. </t>
  </si>
  <si>
    <t>Caracterización de 1392 familias en riesgo de desintegraciónCapacitación en alianza con el ICBF sobre los tipos de violencia contra NNA en 6 provincias del DepartamentoEsta meta se ha dado cumplimiento con recursos contratados del plan de desarrollo anterior previo a la armonización del presupuesto</t>
  </si>
  <si>
    <t>100%</t>
  </si>
  <si>
    <t>vindulacion de 180 familias a  ejecucion de la estartegia nutricional  en los municipios de Caparrapi y Villeta.
Se beneficiaron 145 familias con estrategia nutricional en el municipio de Caparrapi</t>
  </si>
  <si>
    <t>En el año 2020 se visitaron 16.799 familias, primera vez, atendiendo a: niños menores de cinco años, gestantes, persona adulta, crónicos y problemas de salud mental, con respecto al covid 19, dando cobertura de 35.599 personas. Por consiguiente, se realiza seguimiento al 60% (10.026), de las familias, con una cobertura del 60% (20.050) de la población. Encontrándose: 69% (23.242) Riesgo Altos, 31% (10.357) Riesgo Medios, 1% (266) Gestantes, 7.6% (2.044) Menores de cinco años, 24% (6.422) Persona Adulta, 7.5% (2.965), 1.2% (448), 0.5% (18) Salud Mental, con respecto a primeros auxilios psicológicos. 
Para el año 2021, a través del modelo de Atención Primaria Región que progresa en salud se logra la caracterización a través de la “Ficha Familiar”, obteniendo 23.342 familias visitadas, con una cobertura de 46.684 personas, identificando el riesgo, donde el 16% (7.653) son riesgo alto y el 32% (14.718) riesgo medio, por otra parte, el 1% (462) fueron gestantes, la cuales se canalizaron al 100% por ruta materno perinatal. El 8% (3.732) menores de 5 años, 16% (7.680) Persona adulta; igualmente, se identifican 847 migrantes
Con respecto a las canalizaciones, se obtuvo el 34% (16.000), con una efectividad del 1.9% (300), el 5% (1.172) seguimientos a la familia y 2.345 de la población.
Por otra parte, desde el proyecto piloto en Rio Negro en articulación con Crónicas para abordar los siguientes temas "Hipertensión arterial y Diabetes Mellitus" se logró lo siguiente: 1 ENTREGA: 99 beneficiarios 2 ENTREGA: 202 beneficiarios 3. ENTREGA: 197 beneficiarios y la apoyo a la dimensión Salud Sexual y Derechos reproductivos, en la estrategia “Protegiendo a tu Bebe”.
En el 2022, con corte a marzo 31, se ha realizado 2192 visitas a familias, con una cobertura de 4.384 personas, donde el 22% (987) son de riesgo alto, 33% (1463) riesgo medio. Donde se ha identificado el 2% (131) gestantes, el 11% (512) menores de cinco años, 22% (962) persona mayor.
Así mismo, el 19% (870) corresponde a las canalizaciones, donde la efectividad es del 8% (76) y el 28% (613) seguimientos a familias, con una cobertura del 1.226 personas.</t>
  </si>
  <si>
    <t>Se logró la caracterización de la población con Tuberculosis en los 20 municipios con mayor carga de la enfermedad en el departamento: Girardot, Guaduas, Soacha, Fusagasugá, Mosquera, Zipaquirá, Chía, La Mesa, Facatativá, Yacopí, Funza, Pacho, Villeta, Nilo, El Colegio, Madrid, Anapoima, La Palma, Puerto Salgar, Tocaima; análisis epidemiológico del comportamiento del evento, evaluando los indicadores de impacto, programáticos y de cumplimiento de las metas de los planes estratégicos nacional y departamental. 
Se realizaron mesas de trabajo para análisis de la situación de TB con participación de Secretarias de Salud municipal, EAPB, red de prestadores y otros actores en los municipios de Tocaima, Funza, Soacha, Girardot, Puerto Salgar, Fusagasugá, Mosquera, Yacopí, Chía, Zipaquirá, Sibaté, La Mesa, Anapoima, La Palma , Madrid, Villeta, Guaduas, Facatativá, Nilo validando el plan de trabajo presentado por Tocaima, Girardot, Fusagasugá, Yacopí, Chía, Sibaté, Soacha; lográndose un avance del 45% en la implementación de actividades para fortalecimiento de las líneas estratégicas 1 y 2 del plan departamental y nacional "Hacia el fin de la tuberculosis" en los municipios de Tocaima, Girardot, Soacha, Guaduas, Villeta, La Mesa, Yacopí y Anapoima. 
Se realizaron mesas de trabajo para análisis de la situación de TB con participación de Secretarias de Salud municipal, EAPB, red de prestadores y otros actores en los municipios de Tocaima, Funza, Soacha, Girardot, Puerto Salgar, Fusagasugá, Mosquera, Yacopí, Chía, Zipaquirá, Sibaté, la Mesa, Anapoima, La Palma , Madrid, Villeta, Guaduas, Facatativá, Nilo validando el plan de trabajo presentado por Tocaima, Girardot, Fusagasugá, Yacopí, Chía, Sibaté, Soacha.</t>
  </si>
  <si>
    <t>Se realizó acercamiento con el Observatorio de Sabana Como Vamos y el Departamento Nacional de Planeación (DNP) con el propósito de obtener insumos para la estructura  del Observatorio. Se elaboró el Decreto de creación del Observatorio, el cual esta pendiente de firma del Gobernador. De acuerdo con la convocatoria realizada por MinTic, se han realizado reuniones técnicas para la medición del indicador de Felicidad y Bienestar. A la fecha (31 de agosto 2021), el observatorio cuenta con los siguientes documentos técnicos finales: Documento Marco, Parámetros para la elaboración del artículo de investigación y Decreto No. 316 de septiembre 13 de 2021 Por e cual se crea el Observatorio de Felicidad y Bienestar como estrategia fundamental para el soporte, monitoreo y seguimiento a la política publica de felicidad y bienestar subjetivo del Departamento de Cundinamarca.  Se realizó la entrega de los productos desarrolados por MinTic, sobre el indicador de Felicidad del Departramento. La Alta Consejeria adelanto la contratación de servicios profesionales con el fin de dar continuidad  a la meta No. 10 de la Alta Consejeria</t>
  </si>
  <si>
    <t>Se cuenta con avances de las metas de las diferentes dependencias del Departamento que se articulan en el plan operativo de la política pública de felicidad y bienestar subjetivo. Se realizó el primer y segundo Comité Transversal de Felicidad y Bienestar vigencia 2021 y se realizó socialización de la Política Pública a las instancias de particiación: Consejo Consultivo de Mujeres, las plataformas municipales y departamental de jóvenes y en el mes de julio: Consejo Territorial de Planeación y los representantes de las Juntas de Acción Comunal. Se realizo Conversatorio de Juventud en el Municipio de Cajicá en el marco de la Política Publica de Felicidad y Bienestar; La Alta Consejeria adelanto la contratación de servicios profesionales con el fin de dar continuidad a la meta No.11 de la Alta Consejeria</t>
  </si>
  <si>
    <t>Se cuenta con el portafolio de servicios de Felicidad y Bienestar el cual consta de 13 cursos que se orientan a las dimensiones de la política pública de felicidad. Se está elaborando el Documento Marco de la Escuela de Felicidad y Bienestar. Se desarrollaron nueve cursos que se encuentran en revisión para cargar a la Escuela Virtual 2036 en la plataforma Moodle y se abrió el proceso de inscripión. Se prestó asistencia técnica a través de capacitaciones virtuales y presenciales dirigidas a los municipios de Cundinamarca y a las depencidas de la Gobernación. Se cuenta con el documento técnico final "Orientaciones para la construcción de programas de educación para el trabajo y desarrollo humano" de la Escuela de Fellcidad y Bienestar para ser radicado en la Secretaría de Educación Departamental. Se prestó asistencia técnica a través de capacitaciones virtuales y presenciales dirigidas a los municipios de Cundinama. La Alta Consejeria adelanto la contratación de servicios profesionales con el fin de dar continuidad a la meta No.12 de la Alta Consejeria</t>
  </si>
  <si>
    <t>Se logró llegar a más beneficiados de los presupuestados debido a que se generaron nuevas estrategias para mitigar el impacto de la pandemia que afecta a los afiliados de la CSC. Dentro de las estrategias tenemos las siguientes: 1. A través de convenios que ofrecen actividades de recreación y cultura. 2. Fortalecimiento de marketing de la CSC en sus 116 municipios, promocionando el portafolio de servicios. 3. Cursos y capacitaciones a los afiliados. 4. Subsidios educativos.</t>
  </si>
  <si>
    <t xml:space="preserve">Durante el 2020, se dio acompañamiento a ocho (8) procesos musicales como músicas tradicionales, populares, campesinas, urbanas y dandísticos desarrollados en los municipios del departamento, a través de talleres virtuales (técnicas de afinación, digitación, interpretación de instrumentos sinfónicos dirigido a los músicos integrantes de las bandas municipales, lo cual ayuda a su fortalecimiento y evaluación de los avances.  Adicionalmente, se brindó apoyo a los procesos musicales en la edición de audio y video de montajes y ensambles musicales (preproducción, producción, post producción, grabación). 
En lo corrido del 2021,   Se apoyaron 9 procesos musicales:
Prácticas y agrupaciones
1. Orquestas de cuerdas pulsadas
2. Músicas tradicionales, populares, campesinas y urbanas
Circulación
3. Alianza agrupaciones musicales Región Metropolitana Bogotá-Cundinamarca
Gobernanza
4. Comunicación interactiva entre actores (Red de voceros)
5. Datos e información disponible (SIMUS)
6. Recursos y herramientas facilitadoras de la gestión (Banco de Partituras)
7. Participación real y propositiva
8. Gestión articulada y reciproca con la música (Agendas áreas artísticas con entidades regionales y departamentales)
9. Plan Departamental de Música
Aumentando la cobertura en el departamento en  78 municipios con Bandas musicales; en 41 municipios en dotación instrumental;  87 municipios con proceso de formación musical- escuelas, beneficiando a la población de los municipios de Quipile, Gachalá, Vianí, Cachipay, Tausa, Bojacá, Anolaima, Albán, Arbeláez, Guaduas, Junín, El Rosal, La Vega, Tabio, Cota, Arbeláez, Fúquene, Puerto Salgar, Lenguazaque, La Peña, Beltrán, Chipaque, Venecia, San Bernardo, Quetame, Bituima, Vergara, Vianí, Carmen De Carupa, Fómeque, Zipacón, Albán, Pulí, Fosca, Sutatausa, Bojacá, Ubaque, Gama, Villa pinzón, Tibacuy, Tena, Anolaima, Suesca, Nocaima, Suesca, La Vega, Manta, Cucunubá, Medina, Topaipí, Nemocón, Nimaima, Soacha, Chía, Facatativá, Mosquera, El Rosal, Sopó, Cajicá, Sibaté, Funza, Cota, Gachetá, Nemocón, Guasca, Puerto Salgar, Villeta, Cogua, Lenguazaque, Gachalá, Paratebueno, Gama, Supatá, Gutierrez, Chaguaní, Yacopí, San Francisco y Nariño con servicios de formación, acompañamiento y dotación musical. Se realizó acompañamiento y apoyo técnico a 29 municipios de 6, 5 y 4 categoría. A la fecha se atendido a más de 321 personas en el área de música. Duarante el año 2022.  se ha realizado la Contratación y puesta en funcionamiento de la Orquesta de Cuerdas Pulsadas de Cundinamarca conformada por 23 músicos, y contratación de su director musical. 2.	Contratación del equipo de profesionales del área de música y asesores de los procesos artísticos, musicales y culturales del Departamento, del plan departamental de música, plan de estudios musicales, apoyo para la suscripción y ejecución de convenios interinstitucionales e interadministrativos, convocatorias y demás propuestas encaminadas al fortalecimiento de los procesos musicales, artísticos y culturales.  3.	Organización de agendas e inicio de asesorías técnicas en territorio. 
</t>
  </si>
  <si>
    <t xml:space="preserve">Durante la vigencia 2021, se han cofinanciado 3 eventos de celebraciones de prácticas artísticas y culturales colectiva beneficiando a los municipios de Sopo, Cucunuba, Soacha, Girardot, Facatativá y Fusagasugá. Se realizo  la celebración del día nacional de la afro colombianidad, donde se logró la participación de las comunidades afro del departamento, logrando así el rescate de la identidad cultural, sus raíces y sus costumbres afro; así como también  se realizaron capacitaciones a la población afro sobre el origen y el uso de sus derechos, beneficiando de esta manera a la comunidad perteneciente a esta etnia, en especial a los representantes de los municipios de Soacha, Fusagasugá, Girardot y Facatativá quienes fueron los que asistieron al evento y replicaron la información. 
Se realizó en el municipio de Sopo, donde se llevó a cabo el XX festival de teatro, arte y folclor del 8 de septiembre hasta el 11 de septiembre; en éste se apoyó con la entrega de insumos alimenticios para los artistas que invitados. Con la realización de este evento, se rescató los valores de identidad cultural y artística, logrando de esta forma la debida construcción del tejido social mediante la consolidación de actividades desarrolladas alrededor del arte y la cultura. 
Se brindó apoyo a la Segunda feria artesanal “Expolana" en el municipio de Cucunuba, específicamente apoyo logístico y de soporte con el alquiler del sonido y de la tarima para el desarrollo de la feria. Cabe anotar, que estos eventos benefician a toda la población del municipio, en especial a los artesanos y comerciantes con la generación de espacios y estrategias de reactivación económica.
</t>
  </si>
  <si>
    <t>Durante la vigencia 2020 se apoyaron 92 municipios del departamento con la contratación de 148 formadores y en lo corrido de la vigencia 2021. Se han potencializado 103 municipios (AGUA DE DIOS, ALBÁN, ANOLAIMA, APULO, ARBELAÉZ, BELTRAN, BITUIMA, BOJACÁ, CABRERA, CACHIPAY, CAPARRAPÍ, CAQUEZA, CARMEN DE CARUPA, CHAGUANÍ, CHIPAQUE, CHOACHÍ, CHOCONTÁ, COGUA, COTA, CUCUNUBÁ, EL COLEGIO, EL PEÑÓN, EL ROSAL, FACATATIVÁ, FÓMEQUE, FOSCA, FÚQUENE, FUSAGASUGA, GACHALÁ, GACHANCIPÁ, GACHETÁ, GAMA, GRANADA, GUACHETÁ, GUADUAS, GUASCA, GUATAVITA, GUAYABAL DE SÍQUIMA, GUAYABETAL, GUTIERREZ, JERUSALÉN, JUNIN, LA MESA, LA PALMA, LA PEÑA, LA VEGA, LENGUAZAQUE, MACHETÁ, MANTA, MEDINA, NARIÑO, NEMOCÓN, NILO, NIMAIMA, NOCAIMA, PACHO, PAIME, PANDI, PARATEBUENO, PASCA, PUERTO SALGAR, PULÍ, QUEBRADANEGRA, QUETAME, QUIPILE, RICAURTE, SAN ANTONIO DEL TEQUENDAMA, SAN BERNARDO, SAN CAYETANO, SAN FRANCISCO, SAN JUAN DE RIO SECO, SASAIMA, SESQUILÉ, SIBATÉ, SILVANIA, SIMIJACA, SOACHA, CHÍA,, MOSQUERA, SOPÓ, CAJICÁ, FUNZA, SUBACHOQUE, SUESCA, SUPATÁ, SUSA, SUTATAUSA, TABIO, TAUSA, TENA, TIBACUY, TIBIRITA, TOCAIMA, TOPAIPÍ, UBALÁ, UBAQUE, UBATÉ, UNE, ÚTICA, VENECIA, VERGARA, VIANÍ, VILLAGÓMEZ, VILLAPINZÓN, VILLETA, VIOTÁ, YACOPÍ, ZIPACÓN.) con 249 formadores en las diferentes áreas artísticas. Los procesos de formación artística se desarrollan de forma transversal e incluyente para toda la población, lo cual permite beneficiar población víctima, ROM, Indígena, Afrodescendiente, en condición de discapacidad, LGTBI, entre otros; y a su vez, se ha buscado garantizar el acceso a la población rural, priorizando a los municipios de categoría 5 y 6.  Durante la vigencia 2022 Se ha logrado potencializar los procesos de formación artística, con la contratación de 250 procesos artísticos, los cuales se encuentran en ejecución del 42%</t>
  </si>
  <si>
    <t>75%</t>
  </si>
  <si>
    <t xml:space="preserve">Durante la vigencia 2020 se dió acompañamiento a ocho (8) municipios y se designaron formadores en seis (6) municipios.  
En lo corrido de la vigencia 2021. A la fecha se han implementado 13 procesos de formación literaria por medio de talleres, los cuales se desarrollan  entre la teoría y la práctica a través de la  conformación de grupos en la cabecera municipal y por lo menos en dos zonas rurales de cada municipio, beneficiando a los diferentes grupos etarios y poblacionales en los municipios de Alban, Anapoima, Cachipay, Caparrapí, Fúquene, Puerto Salgar, Simijaca, Soacha, Tabio, Topaipí, Útica, Viotá y Zipacón. Adicionalmente se ha logrado gran impacto en la población beneficiada en de Viotá, Simijaca, Fúquene y en la Fundación Amigo de Soacha, fundación que atiende a los adolescentes con responsabilidad penal, mediante la alianza con la Red de Bibliotecas del Banco de la República - Biblioteca Luis Ángel Arango- BLAA y el Idecut establecieron un acuerdo de voluntades para que el Idecut haga parte del proyecto Maletas Viajeras liderado por la Biblioteca Luis Ángel Arango - BLAA.  Se entregaron maletas viajeras y maletines familiares que harán parte del piloto beneficiando a los municipios citados.
Se implementaron procesos de formación literaria a través de la estrategia de literatura diseñada por el Idecut, y desarrollada en 13 municipios en el 2021 (Alban, Anapoima, Cachipay, Caparrapí, Fúquene, Puerto Salgar, Simijaca, Soacha, Tabio, Topaipí, Útica, Viotá y Zipacón.)
Se ha logrado gran impacto en niños, adultos mayores, población discapacitada y víctimas del conflicto armado en el municipio de Viotá.
Adicionalmente se ha logrado gran impacto en la población beneficiada en de Viotá, Simijaca, Fúquene y en la Fundación Amigo de Soacha, fundación que atiende a los adolescentes con responsabilidad penal, mediante la alianza con la Red de Bibliotecas del Banco de la República - Biblioteca Luis Ángel Arango- BLAA y el Idecut establecieron un acuerdo de voluntades para que el Idecut haga parte del proyecto Maletas Viajeras liderado por la Biblioteca Luis Ángel Arango - BLAA.  Se entregaron maletas viajeras y maletines familiares que harán parte del piloto beneficiando a los municipios citados.
Se implementan los procesos literarios, por medio de talleres, los cuales se conciben entre la teoría y la práctica, se conforman grupos en la cabecera municipal y por lo menos en dos zonas rurales de cada municipio, beneficiando a los diferentes grupos etarios. Durante la vigencia 2022 Se da inicio a 14 procesos de formación literaria en los siguientes municipios:
Alban, Anapoima, Anolaima. Cachipay, Caparrapí, Fúquene. La Mesa, Simijaca, Soacha, Tabio , Útica, Viotá, Zipacón y Yacopí.
</t>
  </si>
  <si>
    <t xml:space="preserve">Para el año 2021, logramos desarrollar las fases municipales, provinciales y la final departamental en el municipio de Girardot del 5 al 7 de noviembre. El regional nacional se disputó en la ciudad de Ibagué del 22 al 25 de noviembre y la gran final nacional que se disputará en la ciudad de Cartagena fecha por confirmar. Durante el desarrollo del evento, contamos con la participación de 102 municipios del departamento y 4.639 comunales compitiendo en los diferentes deportes individuales como billar, ajedrez, atletismo, tejo, mini tejo, rana, trompo y domino, y deportes de conjunto como baloncesto y futbol de salón.  La dificultad que se presentó en el desarrollo de los juegos comunales es que, por temas asociados a la pandemia, durante el primer semestre del año no se tenían permitidos los eventos deportivos masivos. Sólo hasta el inicio del segundo semestre del año se dieron indicaciones por parte del Ministerio del Deporte para iniciar con las actividades de los juegos comunales, razón por la cual el tiempo fue limitado y una limitación en el momento de iniciar proceso para la ejecución de los mismos. </t>
  </si>
  <si>
    <t>Para el año 2020, teníamos programado capacitar 1.500 voluntarios. Para lograr esta cobertura, se llevó a cabo la mesa técnica de recreación con un conversatorio LA RECREACIÓN EN TIEMPOS DE COVID 19 con invitados del Ministerio del Deporte, invitados internacionales, médico deportólogo y la Coordinación del Programa Departamental. Adicional a esto, dictamos procesos de capacitación mediante los programas de campamentos regionales juveniles; logrando una cobertura de 1.774 jóvenes.
Para el año 2021, teníamos programado capacitar 2.000 voluntarios. Para dar cumplimiento a esta meta de producto, hemos desarrollado las siguientes acciones: en el mes de febrero se realizó la capacitación para 100 personas en “Educar para la Vida” a todo el cuerpo docente del Municipio de  San Juan de Rioseco, formadores e instructores de las EFD, se apoyó con el cuerpo biomédico, estrategias de educación física frente a los retos de la vida, dos fisioterapeutas apoyaron la estrategia de como arrancar actividad física luego de un largo periodo de sedentarismo, planificación de la Educación Física.
En el mes de mayo capacitamos a 946 personas del área de recreación, aprovechamiento del tiempo libre y campamento juvenil, a jóvenes de los grados 9, 10 y 11 de los municipios interesados. Trabajamos en temáticas como recreación, campamentos, liderazgo juvenil y ecología. Se trabajó con los municipios de la provincia del Gualivá, en el Municipio de La Vega, capacitando a 59 líderes. En la provincia de Magdalena centro, los 7 municipios de la provincia se unieron a esta actividad, capacitando a 213 líderes. En el municipio de Soacha, se trabajó con líderes sociales, estudiantes de 10 y 11, formadores recreativos, con presencia de 74 personas. El personal restante, se capacito de manera virtual, para dar contenido y línea temática para el desarrollo de los campamentos infantiles que se celebraron en el mes de junio.
En el mes de junio capacitamos 320 personas. Del 21 al 28 de junio se realizó la capacitación en actividad física, dirigida musicalizada, se realizó de manera mixta, presencial y virtual. En presencialidad las sedes fueron: Zipaquirá, Sibaté y Villeta.
En el mes de julio se capacitaron para vacaciones recreativas un total de 500 formadores para el correcto desarrollo de la actividad de vacaciones recreativas.  Está capacitación fue certificada por INDEPORTES. Para el 3 de julio en el Municipio de Zipaquirá se realizó capacitación en seguimiento de ciclovías, con una asistencia de 40 personas. 
En agosto logramos capacitar a 350 personas.  Se capacitó a los líderes y formadores de recreación en temática dirigida al encuentro de adulto mayor que se desarrolló durante el mes de agosto en las diferentes provincias del departamento. Estas capacitaciones se realizaron de manera virtual y la convocatoria se realizó a través de los provinciales.
A la fecha, en total, hemos capacitado a 2.261 voluntarios en todo el departamento de Cundinamarca.</t>
  </si>
  <si>
    <t>Para el año 2020, teníamos programado vincular a 30.000 personas en los espacios de actividad física y recreación. Para dar cumplimiento a los objetivos planteados, se realizó la premiación del torneo de voleibol por duplas sentado dirigido a la comunidad LGBTI. Se entrega 180 kits deportivos a las comunidades Afrocolombianas, los cuales estaban compuestos por (camiseta, gorra, caramañola y medalla). 
Se realizo el día Dulce de Cundinamarca contando con la participación de 12 Municipios, desarrollando el carnaval dulce y puesta de escena de un cuento infantil de manera virtual y semipresencial en algunos municipios, se considera que logro impactar 3000 niños en esta actividad.  En total, logramos vincular 33.000 personas en las actividades de recreación y actividad física.
Para el año 2021, teníamos programado vincular 40.000 personas en las actividades de recreación y actividad física. Para dar cumplimiento a la meta programada, desde Indeportes realizamos las siguientes actividades: A través del programa denominado Ciclovía por la vida, logramos desarrollar 9 actividades en diferentes municipios del departamento, logrando beneficiar a 11.243 personas. El 06 de abril se desarrolló el día mundial de la actividad física con una participación de 83 municipios y más de 5000 personas beneficiadas de manera virtual y presencial. Entre abril y junio con grupos regulares de actividad física beneficiamos 800 personas y con grupos no regulares de actividad física beneficiamos 160 personas. Entre abril y junio, en eventos masivos, llegamos a 820 personas, en Zipaquirá, Facatativá, Ubaté, Sibaté y Soacha.  Entre abril y junio se realizaron 10 acciones para promover hábitos y estilos de vida saludables, se realizaron actividades en los mismos municipios anteriormente nombrados, con un total de 432 personas beneficiadas. El 26 de mayo se realizó el día del desafío, con una participación de 90 municipios y más de 20.000 personas beneficiadas de manera virtual y presencial
El 3 de junio realizamos la celebración del día mundial de la bicicleta con una participación de 3.455 personas.  
A través del programa de campamentos infantiles y juveniles, hemos podido vincular a mas de 4.500 niños, niñas, jóvenes y adolescentes de nuestro departamento. En total, hasta la fecha, hemos logrado vincular a 73.147 personas.</t>
  </si>
  <si>
    <t>Durante el mes de diciembre del año 2021 se realizó el festival de la leyenda del dorado, en tres diferentes versiones, las cuales se realziarón en el Municipio de La Calera, El Rosal y Villapinzón, con una partivipación de mas de 2.000 personas las cuales se vieron beneficiadas con una gran cantidad de actividades en formatos que tradicionalemnte no se llevan a los Municipios.</t>
  </si>
  <si>
    <t>Durante el año 2021 se realizó parte del ejercicio de planeación de los juegos deportivos del departamento, los cuales se tienen  programados para ser desarrollados durante el tercer trimestre del año 2022 comno preparación de las diferentes ligas y deportistas de cara a los juegos deprotivos nacionales que se realizarán en el año 2023.</t>
  </si>
  <si>
    <t>1. En mayo se realizaron dos eventos, uno para celebrar el día de la afrocolombianidad en el Municipio de Soacha, y el otro con agremiaciones campesinas en el Municipio de San Juan de Rioseco.
2. En junio se realizó evento con Juntas de acción comunal en el Municipio de Ubaque y conmemoración del día del orgullo Gay en el Municipio de Madrid
3. En julio se realizó evento en el Municipio de Guachetá con agremiación de mineros
4. En Agosto se realizó evento en Puerto Bogotá con agremiación de pescadores y en Girardot con la comunidad LGBTIQ+
11 de septiembre Gachetá con JAC, 12 de septiembre Cáqueza con JAC, 9 de octubre comunidades indígenas en Chía, 10 de octubre Fusagasugá conmemoración día de la raza</t>
  </si>
  <si>
    <t>Para dar cumplimento a la meta de producto, INDEPORTES programó los siguientes eventos:
En el mes de abril se realizaron los campamentos infantiles en las provincias de Ubaté, Oriente, Almeidas, Guavio, Rionegro y Sabana Centro. En el mes de junio se realizaron los campamentos infantiles en las provincias de Sabana Occidente, Sumapaz, Tequendama, Alto Magdalena, Gualivá, Magdalena Centro. Adicional a esto, desarrollamos el campamento regional juvenil dirigido a las provincias de Ubaté, Rionegro, Gualivá y Magdalena Centro.  En el mes de octubre, durante los días 1,2,3 se desarrollaron los campamentos zonales de las provincias de Oriente Almeidas y Guavio. Los días 8, 9 y 10 de octubre se desarrollaron los campamentos zonales en las provincias de Alto Magdalena, Sumapaz y Tequendama. Los dias 15, 16 y 17 de octubre se desarrollaron los campamentos zonales de las provincias Sabana Centro, Valle de Ubaté y Rionegro.   los dias 5, 6 y 7 de noviembre se desarrollaron los campamentos zonales en las provincias de Sabana Occidente, Magdalena Centro y Gualivá. 
Durante los días 25, 26 y 27 se realizó el campamento departamental juvenil en el municipio de Funza, con una participación de campistas provenientes de todo el departamento. Se han beneficiado más de 2.300 jóvenes de todo el territorio Cundinamarqués, provenientes de 92 municipios del Departamento.</t>
  </si>
  <si>
    <t>Durante el 2020 - 2021 se han implementado dos estrategias para prevencíón de conducta suicida y violencias así:  1“Estrategia para el afrontamiento y la resiliencia en la población cundinamarquesa" en Guataquí, Agua de Dios, Anapoima, Anolaima, Apulo, Arbeláez, Bituima, Cajicá, Cáqueza.Chía, Chipaque, Choachí, Chocontá, Cogua, Cota, El Colegio, El Peñón, Facatativá, Funza, Fúquene, Fusagasugá, Gachalá, Gachancipá, Girardot, Guachetá, Guaduas, La Calera, La Mesa, La Peña.
2. Con recursos Nacionales estrategia "Cundinamarca región que progresa promoviendo la convivencia, transformando imaginarios estereotipos y representaciones sociales en las familias y las comunidades", en 20  : Cota, El Rosal, Cajicá, El Peñón, Pacho, La Calera, La Vega, Choachí, Tena, Fusagasugá, Apulo, Lenguazaque, Bituima, Sutatausa, Ubaté, Tabio, Nariño, Paratebueno, Tibirita y Soacha.;   
• Durante el 2020 – 2021 se desarrollan capacidades en temáticas relacionadas con la emergencia sanitaria COVID-19, lineamientos y promoción de la salud mental, en profesionales y personal de los diferentes sectores llegando al 100% de los municipios, abordando en promedio 10.276 personas.
• Durante las vigencias 2020 y 2021 se concurrió a municipios sin recursos para acciones en salud mental, cubriendo una población de 129.315 personas
• En la implementación de la política pública, con la articulación intersectorial, se desarrollan de acciones de cada eje estratégico. Se cuenta con acompañamiento y seguimiento del Consejo Departamental de Salud Mental, Consejo Seccional de Estupefacientes, Comité de Prevención y Control de Oferta de Sustancias Psicoactivas.
• Se realiza la semana con sentido – semana de la salud mental, dirigida a profesionales de los diferentes sectores, abordando temáticas por eje de PPSM, atendiendo un promedio de 800 personas.
• En articulación con el Colegio Colombiano de Psicólogos se deja capacidad instalada en primeros auxilios psicológicos (curso certificado) a 825 personas y en  pautas de crianza  dirigida a padres de familia , llegando a 1.783 personas</t>
  </si>
  <si>
    <t>Se ha logrado beneficiar en 2020 a las 275 IED y en 2021a 277 IED  con las  prestación del servicio de aseo, Vigilancia y servicios públicos,  manteniendo  los espacios de su infraestructura con los protocolos de bioseguridad, instalaciones limpias, igualmente se ha  salvaguardando los bienes muebles de cada IED con la  prestación de servicio de vigilancia y en las dos vigencias  se benefician el 100% de las IED que han requerido el pago de servicios públicos domiciliarios, a través de la transferencia de recursos por parte de la Secretaría de Educación para este fin.</t>
  </si>
  <si>
    <t>Para el cumplimiento de la meta se realizó Plan Piloto de implementación en el Sistema de Emergencias Médicas en las regiones Sabana Centro, Ubaté y Almeidas; de la misma manera, se establecen actividades en cuanto a la asistencia técnica de Referencia y Contrareferencia y mantenimiento de redes de comunicación para su adecuado funcionamiento. A través de las acciones misionales los logros obtenidos se evidencia una cobertura del 100% en la atención en salud, coordinación oportuna y respuesta a las Urgencias Emergencias y Desastres en el territorio cundinamarqués, en la cual se requirió la regulación del CRUE, para el periodo  se han atendido 53,394 personas, 1,468 incidentes médicos en 2021-2022 y 1103 emergencias</t>
  </si>
  <si>
    <t>A partir del año 2020 el Ministerio de salud y Protección Social viabilizó el documento técnico de Reorganización, modernización y Rediseño de la Red pública Departamental en las 14 Regiones de Salud con el soporte jurídico Departamental de la ordenanza 007 del 2020 , mediante el decreto 221 del 9 de junio del 2021 se fusionan unas Empresas Sociales del Estado de nivel Departamental y se establece la reorganización y modernización de la red pública de prestadores de servicios de salud del Departamento De Cundinamarca en el marco de lo dispuesto por la ordenanza 07 de 2020. Se elaboró la hoja de ruta  de acuerdo con los lineamientos establecidos en la circular número 100 de 2021 de Secretaria de Salud de Cundinamarca  para la implementación de las 14 regiones de salud con sus 7 componentes: administrativo - inventarios, financiero, participación social, jurídico, redes calidad y sistemas de información con un avance en el cumplimiento de lo programado de un 59,7% (corte:30 de marzo de 2022). En el año 2021 mediante ordenanza Departamental 048 se prorroga la implementación de las Regiones de Salud hasta el 1 de abril de 2022. Mediante ordenanza 079 se prorroga nuevamente la implementación hasta 31 de diciembre de 2022 y el Decreto 091 del 2022 dando como fecha máxima de la fusión de los hospitales hasta el 31 de de diciembre de 2022 y disposición de algunas reglas durante el proceso de transición 
De otra parte, durante los años 2020 y 2021 se entregaron 2654 equipos biomédicos por parte del Departamento con una inversión de $23.636.997.705 (recursos del Departamento y recursos de Regalías) y 964 equipo biomédicos por parte del Ministerio de Salud y Protección Social beneficiando al 100% de la población de Cundinamarca y ayudando a mejorar las condiciones de dotación de los hospitales.
Así mismo,  durante el 2021 se revisaron y se emitieron  conceptos de viabilidad técnica a 8 proyectos de dotación para ser financiados con recursos del departamento, se gestionó ante el Ministerio de Salud y Protección Social la adquisición de un TAC para la ESE hospital Universitario La Samaritana.
Adicionalmente y en concordancia con la ordenanza 044 del 2020 de la Asamblea Departamental viabilizó un empréstito al señor Gobernador   por un valor de $160.000’000.000 para 70 proyectos de infraestructura. Igualmente se ha realizado asistencia técnica en infraestructura a los proyectos memorables
• Hospital regional de Fusagasugá
• Hospital de Soacha
• Hospital Santa Matilde de Madrid
• Centro de salud de Anapoima
• Hospital de Chía
Esta ordenanza pretende dar cumplimiento a las condiciones de infraestructura de las ESE de acuerdo al programa de Reorganización, modernización y Rediseño de la Red pública Departamental aprobado por el Ministerio de Salud y Protección Social.</t>
  </si>
  <si>
    <t xml:space="preserve">1. Se realizaron 2960 visitas desde los subprocesos de establecimientos farmacéuticos y tiendas naturistas, verificación de condiciones de habilitación, flujo de recursos y programas de gestión del riesgo. 
2. Por medio de las visitas se logra minimizar el riesgo en la prestación del servicio en los 116 municipios del departamento de Cundinamarca, bajo la identificación de servicios prestados no acorde a la normativa generando imposiciones de medida de medida y remisión a procesos sancionatorios, se inician procesos de verificación virtual para dar continuidad en las acciones de Inspección vigilancia y Control. 
3. Se fortalece la articulación con los entes externos e internos para fortalecer las acciones de seguimiento a los actores vigilados en el departamento por medio de unificación de conceptos normativos,  la socialización en los lineamientos Nacionales y Departamentales y la ejecución de   encuentros de Tecnovigilancia y simposios de Farmacovigilancia que brinda herramienta en tiempos de pandemia llegando a una  participación de 2060 asistentes. Se priorizan prestadores de servicio de salud bajo riesgo alto teniendo en cuenta los servicios inscritos de forma transitoria en COVID-19 </t>
  </si>
  <si>
    <t xml:space="preserve">1. Se realizaron (218) Visitas  para la verificación de Medicamentos de Control Especial.
2. Por medio de las vistas se consolida  medicamentos Monopolio del estado dispensado a Cundinamarqueses y el consumo Intrahospitalario  del año 2020 lo que permite proyectar la cantidad de medicamentos requeridos para la comunidad asignado un rubro para compra de medicamentos monopolio del estado. 
3. Se logra realizar acciones para el  el diseño y construcción de documentos que soportan detalladamente las acciones Fondo  Rotatorio de Estupefacientes de Cundinamarca como Establecimiento Farmacéutico lo que permite la estandarización de procesos y minimización de riesgos de gestión.  </t>
  </si>
  <si>
    <t>Se ha logrado el fortalecimiento de los lineamientos de los  eventos de interes en salud publica en  los 116 municipios del departamento, logrando a  semana epidemiologica 19  un 100% en la notificacion de evento de interes en salud publica por las unidades notificadoras municpales, de igual manera se dio respuesta y acompañamiento a brote en los municipio notificados enfermedades tramitidas por alimentos y seguimiento a notificaciones de intoxicaciones quimicas en La Mesa y Girardot</t>
  </si>
  <si>
    <t>Hemos invertido más de setecientos cincuenta millones de pesos ($750.000.000) para beneficiar a 19 municipios del departamento con la instalación de 112 módulos saludables. Estamos próximos a entregar 60 módulos adicionales.</t>
  </si>
  <si>
    <t>Durante el año 2020 suscribimos a través del ICCU 70 convenios con 54 municipios del Departamento. La inversión durante el año 2020 fue de $51.923.332.161. Durante el año 20201 suscribimos a través del ICCU 63 convenios con 45 municipios del Departamento. La inversión durante el año 2021 fue de $69.182.142.853</t>
  </si>
  <si>
    <t xml:space="preserve">Durante la vigencia 2020 y 2021 se han realizado los giros de los recursos de apoyo financiero a la Universidad de Cundinamarca, dineros destinados al mejoramiento de la calidad del servicio educativo que presta la Institución, ubicada en 9 puntos estratégicos del Departamento que le permite impactar alrededor de 6 provincias.  </t>
  </si>
  <si>
    <t xml:space="preserve">A través de procesos  se formación de docentes y directivos docentes  con entidades como la universidad de la Salle, universidad pedagógica tecnológica de Colombia  la universidad Antonio Nariño y la DIAN se han actualizado  3.994 docentes  y directivos docentes del Departamento en temas de fortalecimiento de las competencias básicas y socioemocionales “desarrollo de habilidades, principios y valores para la vida y el trabajo”  cultura de la contribución en la escuela". y formación en liderazgo. </t>
  </si>
  <si>
    <t xml:space="preserve">Se benefició al 100% de los docentes, directivos docentes y personal administrativo de las instituciones educativas que corresponde a un total de 12152 funcionarios en el 2020 y 11972 en el 2021  con las actividades desarrolladas incluidas en el programa de bienestar laboral 2020,  con  el  desarrollo de   estrategias que permiten mejorar  la calidad de vida,  el desempeño laboral, el desarrollo humano y profesional de los directivos docentes, docentes y el personal administrativo de las instituciones educativas de los municipios no certificados de cundinamarca. Tal como se planteó en el programa de bienestar laboral y de incentivos </t>
  </si>
  <si>
    <t xml:space="preserve">Se intervinieron 14 bienes culturales a través de modificación, estudios y diseños y construcción de casas de la cultura e infraestructura cultural.
Durante 2021 se continuo con la intervención de los 7 proyectos de infraestructura cultural del 2020 (Convenios ICCU: 228, 308, 320, 322, 360, 430 y 427 de 2020), 6 proyectos de construcción de Casas de cultura y 1 proyecto de mantenimiento de Casa de cultura.
Se aprobaron 7 proyectos de intervención de infraestructura física cultural a través de los Convenios ICCU: 767, 568, 626, 663, 645 de 2021), 4 proyectos de construcción de Casas de cultura, 2 estudios y diseños para construcción de Casas de Cultura y 2 proyectos de mantenimiento de casas de la cultura
Esto, con el fin de garantizar espacios donde se puedan desarrollar prácticas culturales; beneficiando a la población, y mejorando la calidad de vida de los cundinamarqueses. </t>
  </si>
  <si>
    <t xml:space="preserve">En la vigencia 2020, se dio inicio a la implementación de la primera fase del modelo de gestión cultural en el departamento, a  través de estrategias que potencializaron las capacidades de participación cultural de las 116 administraciones municipales, donde a partir de la asistencia técnica territorial se diagnosticaron las principales necesidades y problemáticas de los entes permitiendo marcar una hoja de ruta que facilitó la toma de decisiones en favor del desarrollo cultural, estrategia que dio inicio durante el primer trimestre de 2020. 
Adicionalmente, como parte de las estrategias que dieron inicio durante el primer semestre de 2020, se financió el Servicio Social Complementario de Beneficios Económico Periódicos BEPS en la modalidad vitalicia de 90 gestores y creadores culturales de 18 municipios de Cundinamarca, mediante transferencia de recursos por valor de $3.032.388.709 realizada a Colpensiones, por el Departamento a través IDECUT, en cumplimiento del decreto 2012 de 2017 el cual estableció la manera de invertir los recursos provenientes del 10% del recaudo de la Estampilla Procultura Ley 666/01. 
En la vigencia 2021. Asistencia técnica y acompañamiento en la implementación del modelo de gestión publica de la cultura en los 116 municipios del departamento. Dentro del modelo de gestión se han realizado los consejos departamentales de cultura y las sesiones del consejo departamental de cinematografía y medios audiovisuales, brindando apoyo, asistencia técnica y acompañamiento en los espacios de participación y gobernanza cultura. Asimismo, se llevó a cabo el encuentro con el Ministerio de Cultura y se ha desarrollado la estrategia de acompañamiento territorial mediante la cual se brinda asistencia técnica, asesoría y acompañamiento a los 116 municipios en la consolidación e implementación del modelo de gestión pública de la cultura con el objetivo de garantizar el acceso a los derechos culturales de la población cundinamarquesa.  Fortalecimiento provincial en el primer encuentro de planeación y gestión pública de la cultura provincia de rio negro. Realización de Encuentro departamental fortalecer las capacidades de la institución cultural de los gestores y actores culturales de las entidades territoriales en los componentes culturales del sistema nacional de cultura.  Se realiza acompañamiento a evaluación y seguimiento a los procesos de formación artística por provincia en el departamento. Articulación implementación programa “por mi familia cuido mi vida” a cargo de la secretaria de minas y la agencia nacional de minas en las provincias del Guavio y Ubaté.  
Se ha realizado sesiones de Consejo Departamental de Cultura, de Comité de Región Metropolitana y de Consejo Departamental de Cinematografía, beneficiando a los 116 municipios de Cundinamarca. Durante el año 2022 Consejos de cultura municipales: se generaron 4 etapas: 
1.Creación, 2. conformación, 3. operatividad y 4. delegado al consejo municipal de planeación.
Estatuto municipales
Se generaron tres etapas: 1. Diagnóstico, 2. creación, 3. actualización 4. implementación.
Escuela de liderazgo cultural
Se generaron tres etapas: 1. Cultura como derechos culturales, 2.  Cultura como motor de desarrollo y capacidades, 3. Cultura política pública
1. Capacitación a los 245 docentes de artes del IDECUT en la primera etapa derechos culturales y dos (2) municipios a los responsables de cultura.
Indicé municipal de cultura
Se generaron cuatro etapas: 1. recopilación de la información, 2. actualización de la información, 3. cuantificar la información, 4. resultado del índice
</t>
  </si>
  <si>
    <t xml:space="preserve">En la vigencia 2020 a cada una de las 158 bibliotecas que conforman la red departamental se le asignó un tutor. Adicionalmente, dentro de la convocatoria de estímulos "Corazonarte Cultura para Cuidarte" fueron adjudicados 30 para temas relacionados con bibliotecas públicas entre los cuales se encuentran: creación en conformación de club de lectura, fotografía y memoria en bibliotecas públicas y creación en laboratorios bibliotecarios.  
Durante el año 2021 se continua con el acompañamiento in situ a las bibliotecas públicas municipales en un 100%, acompañamiento técnico in situ a 113 bibliotecas públicas del departamento y al 100% de la red en modalidad virtual, por WhatsApp, Teams, Zoom y demás plataformas virtuales. Adicionalmente, se obtuvieron bibliotecas digitales makina editorial (Micro-servidores llamado “La Cajita” precargados con 330 libros pertenecientes a la Biblioteca Digital Offline de MakeMake), para entregar a cada una de las bibliotecas públicas del departamento.
En alianza con el ministerio de cultura – Biblioteca Nacional, se ha instalado durante el 2021 el software Koha en 24 bibliotecas públicas para el manejo de las bibliotecas públicas.
Se realizo acompañamiento a los bibliotecarios en dos convocatorias BRI – Bibliotecas Rurales Itinerantes – logrando 49 bibliotecas públicas beneficiadas en el 2021, y así completar 78 Bibliotecas Rurales Itinerantes en Cundinamarca para llegar a las zonas rurales
Se avanza en el proyecto para la construcción de la biblioteca pública municipal para el municipio de La Palma en alianza con el gobierno de Japón, el Ministerio de Cultura, el municipio de La Palma y el Idecut.
Se apoya con los lineamientos para la apertura de las bibliotecas públicas de manera acertada una vez se incluyen en las excepciones de acuerdo a lo establecido en la Resolución 777 del 2021 y a los lineamientos del ministerio de cultura.
Se beneficiaron 15 bibliotecas con el programa departamental de estímulos Corazonarte.
Acompañamiento a la totalidad de nuestras bibliotecas públicas de forma virtual y nuestro mayor impacto será con la Biblioteca digital, de la cual avanzamos en el proceso de contratación para la dotación de libros en formato digital para las 158 bibliotecas públicas del departamento, se entregarán en el marco de encuentro, de esta forma se apoyará a cada una de las bibliotecas públicas que forman parte de la red departamental de bibliotecas públicas con 260 libros en formato digital. Durante la Vigencia 2022. Se continua con el acompañamiento in situ a las bibliotecas públicas municipales, tal como se indica a continuación, del 1 al 29 de marzo se ha hecho acompañamiento técnico in situ a 23 bibliotecas públicas del departamento y al 100% de la red en modalidad virtual, por WhatsApp, Teams y Zoom. Se continua con el acompañamiento in situ a las bibliotecas públicas municipales, tal como se indica a continuación, se continua con el acompañamiento in situ a las bibliotecas públicas municipales, del 1 al 31 de mayo se ha hecho acompañamiento técnico in situ a 19 bibliotecas públicas del departamento y al 100% de la red en modalidad virtual, por WhatsApp, Teams y Zoom.
</t>
  </si>
  <si>
    <t>Durante el año 2021. Se han cofinanciado cinco (5) proyectos que desarrollan actividades para la socialización y acceso al patrimonio cultural, a través de los cuales se ha beneficiado a la comunidad de los municipios de Facatativá, Albán, Sesquilé, Tena y Cota. Mediante las actividades se socialización se pretende incrementar el sentido de pertenencia de los cundinamarqueses hacia su territorio. Para la consecución de los objetivos trazados en la identificación, rescate y conservación del patrimonio.</t>
  </si>
  <si>
    <t>Durante 2021 se han cofinanciado tres( 3) proyectos para la realización de  actividades de preservación y conservación de patrimonio material, a través de los cuales se beneficia la población  de los municipios de Chaguaní, Suesca y Mosquera, ya que  con la intervención y restauración de este patrimonio cultural, se busca incrementar el sentido de partenencia del habitante cundinamarqueses.</t>
  </si>
  <si>
    <t> Durante el cuatrienio se ha avanzazo en un 20% con la construcción de espacio público (andenes, peatonales y césped) para la reubicación parcial del municipio de Útica.</t>
  </si>
  <si>
    <t xml:space="preserve">Durante el cuatrienio se han intervenido 56.088,05 de espacios públicos y parques con obras de construcción, adecuación y mejoramiento, fomentando la constucción de tejido social y la apropiación del territorio. </t>
  </si>
  <si>
    <t>Vigencia 2020: Se adelantó gestión ante el Ministerio de Vivienda, Ciudad y Territorio cuyo resultado en la asignación de recursos del orden nacional por la suma de $5.100.000.000 para tres (3) municipios, y una asignación de recursos del orden municipal por la suma de $4.500.000.000, para la ejecución de obras de mejoramientos de aproximadamente 900 viviendas urbanas en el marco del Programa “Casa digna, Vida Digna” que se ejecutarán en 2021.
61 hogares del Municipio de Funza se beneficiarán con la ejecución de obras de mejoramiento de viviendas urbanas, que se llevarán a cabo con una inversión departamental de $200 millones de pesos y de $200 millones de pesos del municipio.
ejecución de proyectos de mejoramiento de vivienda rural - construcción de pisos, que serán financiados en su totalidad por la Secretaría de Hábitat y Vivienda y beneficiarán a 608 hogares (20 hogares VCA y 588 hogares vulnerables) de las zonas rurales de 34 municipios del Departamento.
VIGENCIA 2021
Mejoramiento de 566 viviendas urbanas y rurales así: Inversión de $458 millones de pesos para obras de instalación de tanques para 322 viviendas en el marco del concepto Vivienda Saludable.
$1.268 millones de pesos en mejoramiento de vivienda rural (pisos) en 15 municipios priorizados para beneficiar a 164 hogares.
$391 millones de pesos para mejorar curbiertas de 29 hogares.
$97 millones de pesos para mejorar 51 fachadas de viviendas localizadas en zonas en condiciones de precariedad.</t>
  </si>
  <si>
    <t xml:space="preserve">Vigencia 2020: 842 hogares localizados en diferentes sectores de 20 municipios, embellecieron sus fachadas y adecuaron sus andenes para mejora movilidad y seguridad en el espacio público, con una inversión departamental por la suma de $1.000 millones de pesos y una gestión de recursos municipales por la suma de $210 millones de pesos. 
VIGENCIA 2021
Inversión de $650 millones de pesos para la ejecución de obras de embellecimiento de fachadas que beneficiarán a 529 hogares de 13 municipios, con aportes de cofinanciación por $160 millones de pesos. </t>
  </si>
  <si>
    <t xml:space="preserve">Vigencia 2020. No hubo asignación de recursos
Vigencia 2021: Se han adelantado 5 procesos de acompañamiento social en proyectos habitacionales en los municipios de La Mesa, Villeta, Caparrapí, Cajicá, Chía.
VIGENCIA 2021
El proceso de acompañamiento social dio inicio en la vigencia 2021.
Con personal técnico de la Secretaría de Hábitat y Vivienda se realizó acompañamiento social a más de 500 hogares potenciales beneficiarios del Programa “Cogares potencialasa digna, Vida digna”,  y 443 personas en temas de resolución de conflictos y sana convivencia, mecanismos de conciliación, propiedad horizontal, normas, reglamento y manual de convivencia, límites de acciones, protección de derechos de residentes en la copropiedad, talleres de Tenencia responsable de Mascotas, Manejo responsable del crédito, y los programas de Titulación y Podemos casa.
</t>
  </si>
  <si>
    <t>Vigencia 2020: Con una inversión departamental de $651.807.923 se cofinanció la ejecución de proyectos de construcción de vivienda rural en 7 municipios del departamento, los cuales beneficiarán a 13 hogares de víctimas del conflicto armado.
VIGENCIA 2021: En atención a la población víctima del conflicto armado durante las dos primeras vigencias del cuatrienio se han realizado inversiones para la construcción de vivienda rural que beneficiarán a 20 hogares en varios municipios. Para la vigencia 2021, con una inversión departamental de $250 millones de pesos, se cofinanció la ejecución de proyectos de construcción de vivienda rural en 2 municipios del departamento, los cuales beneficiarán a 7 hogares de víctimas del conflicto armado.</t>
  </si>
  <si>
    <t>En la vigencia 2020
2.679 hogares cundinamarqueses  obtuvieron el beneficio de exención del pago del impuesto de registro.
En Semillero de Propietarios durante la Vigencia 2020, 11.185 hogares se encuentran habilitados y se han asignado 396 subsidios de arriendo.
En el marco del programa “Podemos Casa” se entregaron 32 viviendas del proyecto Villa Daniela del municipio de Mosquera y 21 viviendas el proyecto Villa Catalina del municipio de Guasca. 
Se destinaron recursos departamentales por la suma de $1.473.542.705 para cofinanciar proyectos de construcción de vivienda rural en 12 municipios para beneficiar a 48 hogares del sector rural en condición de vulnerabilidad y pobreza.
VIGENCIA 2021
8.010 hogares beneficiarios con exención de impuesto de registro.
Programa Semillero de propietarios, el MVCT ha habilitado 16.112 hogares, 18 Gestores Inmobiliarios con presencia en varios municipios del Departamento, 2.081 viviendas disponibles para ser arrendadas, y 1.527 subsidios de arriendo asignados. 
El programa Podemos casa ha entregado 1.020 subsidios familiares de vivienda departamental, y se han entregado 591 viviendas de las cuales 538 soluciones fueron entregadas en la vigencia 2021.
El acumulado de las vigencias 2020 y 2021 es la construcción de 103 soluciones de vivienda. Para la vigencia 2021 se destinaron recursos departamentales por la suma de $1.380.026.096 para cofinanciar la ejecución de proyectos de construcción de vivienda rural en 4 municipios para beneficiar a 55 hogares del sector rural en condición de vulnerabilidad y pobreza, y adición de $452 millones a convenios de la vigencia 2020 para la construcción de 10 viviendas adicionales.</t>
  </si>
  <si>
    <t xml:space="preserve">Durante las dos primeras vigencias del cuatrienio, la Secretaría de Hábitat y Vivienda ha realizado inversiones para la construcción de 81 viviendas rurales en sitio propio en varios municipios del Departamento. 
Vigencia 2020: Se destinaron recursos departamentales por la suma de $1.533.287.073 para cofinanciar proyectos de construcción de vivienda rural en sitio propio en 8 municipios, los cuales beneficiarán a 64 hogares en situación de pobreza y condiciones de vulnerabilidad del sector rural. 
VIGENCIA 2021: Específicamente para la vigencia 2021, se destinaron recursos departamentales por la suma de $726.205.000 para cofinanciar proyectos de construcción de vivienda rural en sitio propio en 4 municipios, los cuales beneficiarán a 17 hogares en situación de pobreza y condiciones de vulnerabilidad del sector rural. </t>
  </si>
  <si>
    <t xml:space="preserve">Vigencia 2020: Se gestionó con el Gobierno Nacional la suscripción de convenios tripartita con 15 municipios para procesos de saneamiento y cesión a título gratuito de predios fiscales ocupados con viviendas de interés social y prioritario. Los procesos contractuales cuentan con revisión de la Secretaría de Jurídica y del Ministerio de Vivienda, Ciudad y territorio para proceder a su celebración.
VIGENCIA 2021
Durante los dos primeros años del cuatrienio se adelantaron 10 procesos que permitieron la celebraron de 23 convenios tripartita entre la Secretaría de Hábitat y Vivienda, el Ministerio de Vivienda, Ciudad y Territorio e igual número de municipios, lo que permitirá la titulación de aproximadamente 1.400 predios ocupados con vivienda de interés social o prioritario. De estos, 8 convenios fueron celebrados en la vigencia 2021.
En 2021 se llevaron a cabo actividades relacionadas con diagnóstico y cruce de información catastral de beneficiarios de predios susceptibles de ser titulados, asistencia técnica y apoyo jurídico a los municipios para la proyección de actos administrativos que permitan la cesión a título gratuito, y revisión jurídica de expedientes de los predios a titular .
A 31 de diciembre de 2021 se han entregado 51 títulos a nuevos propietarios, de los cuales 38 fueron entregados en el municipio de Cáqueza y 13 títulos en el municipio de Une.
</t>
  </si>
  <si>
    <t xml:space="preserve">Mediante las gestiones adelantadas durante las dos primeras vigencias del cuatrienio, la Secretaría de Hábitat y Vivienda realizó inversiones para la construcción de 34 viviendas rurales que permitirán la reubicación de igual número de hogares que se encuentran en zona de alto riesgo en varios municipios del Departamento. 
Vigencia 2020: Se destinaron recursos departamentales por la suma de $497.309.346 para cofinanciar proyectos de construcción de vivienda rural en 4 municipios, los cuales beneficiarán a 16 hogares localizados en zonas de alto riesgo del sector rural y en condiciones de vulnerabilidad y pobreza.
VIGENCIA 2021: En la vigencia 2021 se destinaron recursos departamentales por la suma de $899.498.724 para cofinanciar proyectos de construcción de vivienda urbana y rural en 4 municipios, los cuales beneficiarán a 17 hogares que requieren ser reubicados por estar localizados en zonas de alto riesgo y con condiciones de vulnerabilidad y pobreza.
</t>
  </si>
  <si>
    <t>Vigencia 2020: No hubo asignación de recursos
VIGENCIA 2021: Se destinó recursos por la suma de $109.380.908 para la ejecución de obras complementarias en la Urbanización Porvenir Aposentos del municipio de Venecia, y de esta manera garantizar  la infraestructura habitacional requerida para las viviendas, las cuales beneficiarán a 49 hogares en condiciones de vulnerabilidad y pobreza.</t>
  </si>
  <si>
    <t xml:space="preserve">Vigencia 2020: Se llevó a cabo la justificación de la Política Pública de Hábitat y Vivienda, la cual fue aprobada ante el CODEPS, se suscribió el Decreto de creación de la Mesa Departamental de Hábitat y Vivienda, Socialización de la Política Pública de Hábitat y Vivienda a las Administraciones Municipales, se definió el cronograma de aplicación de los instrumentos de recolección de información en el territorio, Planeación y coordinación logística para recolección de información, se identificaron los Ejes y Líneas de Acción, y se diseñaron los Indicadores para el cierre de brechas.
Vigencia 2021: Se desarrolló junto con la Secretaría de Gobierno la estrategia de participación ciudadana en la gestión pública, donde se priorizó la instancia de participación de la Política Pública, Juntas de Acción Comunal, así como actores de los Entes territoriales que aportarán en la Formulación de la Política de Hábitat y Vivienda. 
Se remitió a la Secretaría de Planeación el Diagnóstico de la Política Pública de Hábitat y Vivienda para su revisión, se realizaron las respectivas subsanaciones y se avanza en el proceso de la formulación de la Política Pública, cuyo avance se encuentra en un 35%
</t>
  </si>
  <si>
    <t>Se desarrollaron mesas técnicas con los directores de deporte, coordinadores, formadores de las Escuelas de Formación Deportiva de INDEPORTES, promocionando el evento. Se capacito a todo el personal por provincias, dando a conocer la temática, la planeación y la ejecución para el desarrollo del evento. Se logro desarrollar actividades relacionadas con las vacaciones recreativas en 103 municipios del departamento, beneficiando a más de 4.450 niños y niñas, brindando un espacio propicio para el desarrollo de habilidades lúdicas y recreativas.</t>
  </si>
  <si>
    <t>La Licitación Pública cuyo objeto es: CONTRATAR EL SUMINISTRO E INSTALACIÓN DE PARQUES SALUDABLES Y PARQUES INFANTILES PARA EL CUMPLIMIENTO DE LAS METAS DEL PLAN DE DESARROLLO "CUNDINAMARCA REGIÓN QUE PROGRESA “, por valor de $2.628.000.000, se encuentra en ejecución programada partir del 11 de enero de 2022.</t>
  </si>
  <si>
    <t>Para comienzos del año 2021 el Departamento no contaba con ninguna Institución acreditada como IAMII, ya que el último proceso de evaluación externa se realizó en el año 2015 y la vigencia de dicho certificado es por 2 años. En el año 2021 La estrategia se trabajo en 10 ESES priorizadas,  por su nivel de avance en la implementación de la Estrategia. Han  logrado  obtener su certificación 10 ESES Arbelaez, Caqueza, El colegio, Choconta, La Mesa, Fusagasuga, Gacheta, Samaritana sede Bogotà, Nemocon,  Tocaima. En el año 2022 se inicia el proceso con las ESES San Rafael de Pacho, San Rafaael de Facatativá, El Salvador de Ubate y Maria Auxiliadora de Mosquera</t>
  </si>
  <si>
    <t>Teniendo en cuenta que debido a la pandemia por COVID los colegios se cerraron durante el año 2020, no se pudo iniciar la implementación de la estrategia y se tuvo que ajustar el lineamiento Departamental a corde a las nuevas directrices del Ministerio de Educación y a la educación virtual. Para el año 2021 se inicia la implementación de la estrategia en 30 IED priorizadas, logrando que las fases planteadas por el Departamento se cumplieran, fases que incluian la formación a toda la comunidad educativa y la implementación de estartegais de alimentación saludable y sustentable.
Adicionalmente a lo largo del año realizamos una estrategia de comunicación con el apoyo del equipo de Información Educación y  Comunicación  de la Secretaria de Salud Cundinamarca para fomentar el consumo de frutas y verduras y celebrar el año mundial de las frutas y verduras. En el año 2022 se da inicio a la implementación de la estrategia en otras 15 IED.</t>
  </si>
  <si>
    <t>Se realizaron planes de acción intersectorial con las instituciones educativas de Susa 2 (I.E.D ​​Tisquesusa y Nuestra Señora del Carmen), Guachetá 3 (​I.E.D Niña, Ticha, Nuestra Señora del Transito), Lenguazaque 1. (I.E.D Nuestra Señora del Carmen), Ubaté 5 (I.E.D Santa María, El Volcán, Bruselas, Normal Superior, Bolivar), Paratebueno 3 (​I.E.D Josué Manrique, Agrícola, Santa Cecilia), Cucunuba 1 (I.E.D ​Divino Salvador), Cáqueza 3 (​I.E.D Girón de blancos, Rionegro sur, Urbana), Utica 2  (I.E.D Manuel Murillo Toro,​ I.E.D Gonzalo Jiménez de Quesada​), Sasaima 2 (I.E.D Nuestra Señora de Fátima y San Nicolas), Pacho 3 (I.E.D PIOXII, Aquileo Parra, técnico agrícola), Villeta 2 (I.E.D Cune y Promoción Social),​ Gacheta 2 (I.E.D Piloto y Abdón López), Guatavita 1 (​I.E.D José Gregorio Salas), San Juan de Rioseco 1 (I.E.D San Juan de Rioseco), La Calera 2 (​I.E.D Aurora, Salitre y Mundo Nuevo), Alban 1 (I.E.D Chimbe)
Y además se organizaron el día del cepillado en las instituciones de los municipios de Cucunuba 1 (Divino Salvador), Guachetá 4 (El Transito, Niña, Ticha, El Carmen), Lenguazaque 1 (El Carmen), Susa 1 (Tisquesusa), Ubaté 4 (Bruselas, Volcán , Normal superior, Santa María), Paratebueno 1 (Josué Manrique), Bojacá 1 (Barroblanco), Suesca 3 (I.ED Garcilasgo, San Juan apóstol, Gonzalo Jiménez de Quesada), Puerto Salgar 1 (I.ED departamental), El Colegio 1 (I.E.D El Triunfo), Funza 1 (I-E.D Bicentenario), Sopo 2 (Pablo sexto, La Victoria), Anolaima 1 (I:E:D La florida), Silvania 3 (Agua Bonita, Santa Inés y Subía), Sibaté 1 (Pablo Neruda), Nilo 3 (Oreste Sindice, Pueblo Nuevo, La esmeralda) y Ricaurte 1 (Antonio Ricaurte. .realiza asistencia tecnica para la formulacion de los planes de trabajajo Anolaima  paratebueno</t>
  </si>
  <si>
    <t>Queda conformada la Mesa Departamental de seguimiento a la malnutrición en donde un componente fuerte es el seguimiento al estado nutricional de las gestantes, siendo este uno de los factores de riesgo para el Bajo peso al nacer. Durante el periodo se realizó acompañamiento continuo en los 116 municipios del Departamento, en las 52 ESES Departamentales con el fin de fortalecer conocimientos en cuanto a la Resolución 3280/18 y dar línea técnica a las Entidades territoriales como parte de los actores que deben ser garantes del cumplimiento de la Resolución.</t>
  </si>
  <si>
    <t>• Se construyó y socializo plan de acción para reducción de la morbilidad materna extrema en Cundinamarca en articulación con las direcciones que hacen parte de la secretaria de salud, una vez aprobado por cada uno de sus directores se socializo al secretario para aprobación y firma. La implementación se hará por fases, una primera fase fue la de alistamiento identificando barreras y facilitadores, como respaldo a la propuesta realizada por el Departamento, una segunda fase de revisión y aprobación por los directores y secretario para firma, una tercera fase socialización e implementación a través de circular departamental, una cuarta fase de evaluación que se desarrollaran durante este cuatrenio.
• A 2021 se desarrollaron las tres primeras fases alistamiento, revisión y aprobación, socialización e implementación; para 2022 se realizará fase de evaluación</t>
  </si>
  <si>
    <t>• Se realizan procesos de asistencias tecnicas para IPS Publicas y privadas, EAPBS y direcciones territoriales de salud en la implementacion de la RIA MATERNO PERINATAL, GESTION DEL RIESGO OBSTETRICO, con el fin de garantizar la captación temprana de la gestante para así lograr la garantía a los controles prenatales completos durante el proceso de gestación
• En indicadores el departamento a la fecha tiene 0 casos de Transmisión Materno Infantil de VIH, Hepatitis B hasta octubre de 2021.
• Fortalecimiento de competencias del persona de salud de las EAPB (FAMISANAR, NUEVA EPS, COMPENSAR,ECOOPSOS,SANITAS,SALUD TOTAL, CONVIDA), las 53 ESEs Departamentales y las 116 entidades territoriales del departamento en la Implementación de la Estrategia de Eliminación de la Transmisión Materno Infantil ETMIplus 2019</t>
  </si>
  <si>
    <t>Se beneficiaron a 130 madres gestantes con complementos nutricional (Ensure plus), en los municipios de La Palma, La Peña, Caparrapí, Guaduas, Villeta, Topaipi y Sasaima.</t>
  </si>
  <si>
    <t>• A través de las intervenciones del  programa PAI se ha logrado  disminuir la morbi mortalidad  infantil por enfermedades prevenibles por vacuna (difteria, Tosferina y sarampión) en la población menor de cinco años en 1% con relación al mismo periodo del 2021, pero para el 2021 se evidencio el aumento de la notificación siendo estos negativos.
• El Departamento ha estado liderando esfuerzos para hacer frente a la COVID-19 por medio de diversas medidas, en especial medidas de salud pública; incluyendo la adopción del Plan Nacional para la Vacunación contra COVID-19, el cual tiene como objetivo principal evitar la muerte por COVID-19, buscando así ser garante del derecho a la vida y a la integridad personal de la población cundinamarqués  
• Departamento líder en talento humano idóneo y calificado, en la aplicación de biológicos logrando coberturas por encima del xxxx%  debido a la coordinación y distribución del biológico en los 116 municipios con mínimos de pérdida.
• Trabajo articulado con la red de prestadores de servicios de salud público y privado de las catorce (14) regiones de salud fortalecido a partir de las visitas a las IPS vacunadoras de los diferentes municipios.
• La secretaria de salud cuenta con un programa PAI (Programa Ampliado de Inmunización)  con  capacidad de equipos municipales que permiten cubrir zonas rurales; con compromiso y disponibilidad 24/7 . 
• Desarrollo de capacidades en lineamientos del Plan Nacional para la Vacunación contra COVID-19, esto permite que los 6 referentes de vacunación departamental este continuamente apoyando a los equipos 116 equipos municipales.
• Se realizaron 16 reuniones “Plan Unificado de Mando” en los municipios con mayor incidencia de casos positivos realizando un plan de choque en cada uno de ellos, con el fin de disminuir la incidencia de casos positivos y las mortalidades.
• Fortalecimiento de   la coordinación Secretaría –municipios, para lograr las metas del plan de vacunación contra la covid-19 en   Departamento de Cundinamarca para la población de los 116 municipios.</t>
  </si>
  <si>
    <t>Se logra el mantenimiento de la estrategia AIEPI (Atención de las Enfermedades Prevalentes de la Infancia) en el departamento con seguimiento a los sistemas de información para orientar y fortalecer las acciones dirigidas a la primera infancia.
Socialización de bases de datos, generado lineamientos, establecido comunicación a traves de correos electronicos y la generación de grupo WhatsApp Departamental donde se dan tips necesarios para generación de actividades dirigidas a la población de primera infancia e infancia.
Se logró aplicar 134,725 fichas AIEPI Comunitario a menores de 5 años, 11 meses  29 dias del departamento, lo cual se realiza mediante la valoración integral de los menores en el entorno hogar y comunitario logrando identificar diferentes riesgos en salud los cuales posteriormente con apoyo de los municipios se ha realizado la gestión necesaria para garantizar la atención integral de estos menores.
1 Jornada de capacitación en articulación con el ICBF logrando capacitar a 227 personas responsables de la atención en los CDI de las 14 regionales del ICBF para Cundinamarca.
28 Jornadas de capacitación en donde se abordaron temas relacionados a la primera infancia en infancia de las cuales se logró beneficiar  a 6,022personas.
39 municipios con ejecución de concurrencia quienes realizaron acciones para el fortalecimiento de acciones de promoción y prevención para la primera infancia e infancia.
Se lograron 537 visitas integrales  realizando asistencias técnicas a Instituciones Prestadoras de Servicios y Entidades territoriales en los 116 munipios para desarrollar capacidades y adoptar, adaptar e implementar RPMS a Primera mediante la estrategia AIEPI.
Se lograron 297 visitas integrales  realizando asistencias técnicas a Instituciones Prestadoras de Servicios y Entidades territoriales en 82 munipios para implementar programa de prevención, manejo y control de las IRA.</t>
  </si>
  <si>
    <t>Se inicia el proceso de implementación en el año 2020 con el Hospital Mario Gaitan Yanguas, en el año 2021 se continua con el proceso en el  Hospitales Mario Gaitán Yanguas de Soacha y se inicia con el Hospital San Rafael de Fusagasugá. Se construyen herramientas para el seguimiento a la implementación de la Estrategia, se socializa el lineamiento y la ruta departamental para el manejo integral de la desnutrición aguda, se consolida el seguimiento semanal municipal a los menores de 5 años con desnutrición aguda y la gestión con las EAPB para la atención y tratamiento oportuno. 
Se consolida la mesa Departamental de trabajo con las EAPB para el seguimiento a la desnutrición. Se avanza en la capacitación en la Resolución 2350/20 dirigida a los profesionales de la salud que atienden menores de 5 años. 
Se generan recursos adicionales para el fortalecimiento del proceso de Centros de Manejo Integral de la DNT Aguda en los Hospitales Mario Gaitan Yanguas de Soacha y San Rafael de Fusagasuga, mediante Convenio de asociación con la Fundación CEGES.
Para el año 2022 se continua el proceso con Soacha, Fusagasugá y se inicia en el Hospital San rafael de Facatativá y La Samaritana UF Zipaquira.</t>
  </si>
  <si>
    <t xml:space="preserve">Con el proyecto MIMI "Mi casa, Mi escuela" a través de los componentes Pedagógico y psicosocial, se trabajaron las acciones para el fortalecimiento de los Proyectos Educativos Institucionales del 68% de las IED programadas, correspondiente a 188 Instituciones Educativas del Departamento. 
A través de la Ruta de Acompañamiento Pedagógico se apoyan y fortalecen
los aspectos pedagógicos relacionados con la planeación educativa,
la flexibilización curricular y la práctica pedagógica articulado con
el proceso de formación y cualificación, esenciales en la Gestión académica y componente pedagógico del PEI. Para el mes de junio, se integró al equipo de la Dirección de Calidad una OPS para el acompañamiento a las IED en la revisión y retroalimentación de los proyectos Educativos Institucionales.  Para el mes de junio, se integró al equipo de la Dirección de Calidad una OPS para el acompañamiento a las IED en la revisión y retroalimentación de los proyectos Educativos Institucionales. </t>
  </si>
  <si>
    <t xml:space="preserve">Se logró la elaboración del documento diagnóstico de la educación rural en Cundinamarca que representa el 20% de la implementación del  Plan de Educación Rural, estableciendo las principales acciones emprendidas desde el departamento y el diagnostico del  estado de cada Institución Educativa Departamental Rural.  </t>
  </si>
  <si>
    <t xml:space="preserve">Se culmina con la revisión de los manuales de convivencia y se hacen las respectivas retroalimentaciones.  Se hace acompañamiento y apoyo  por parte del ministerio de educación nacional  en el  proceso de formación para la implementación del sistema de información unificada de convivencia escolar SIUCE. Se realiza proceso de formación con las  instituciones oficial  y no oficial del Departamento en temas de Rutas de atención para la prevención de la ideación, intento y suicidio y prevención de consumo de sustancias psicoactivas. Se hace seguimiento a 40 instituciones educativas respecto a la catedra de paz. Se realiza seguimiento a los casos reportados en el SIUCE de los municipios de Alban y Guachetá, generando informe para el Ministerio de Educación Nacional y requerimiento a las instituciones educativas. se hace seguimiento y acompañamiento a los casos de convivencia escolar reportados en la secretaria de Educación. En cuanto a escuela de familia se cerro el ciclo II  con un total de 1.294 participantes  de las IED  del programa psicosocial "  Cultivando familias en las IED  de Cundinamarca". Así mismo termino la Asistencia Técnica de la ley 2025 de 2020, para 81 IED,  El resultado final fue exitoso. Logrando así la cobertura en el 73% de las IED que corresponde a 218 IED. </t>
  </si>
  <si>
    <t>Durante las vigencias 2020 y 2021, se logro consolidar el equipo territorial de las 9 Escuelas Normales Superiores y avanzar en el fortalecimiento de los procesos en línea con las gestiones institucionales,  con acompañamiento financiero, académico, directivo y  administrativo.</t>
  </si>
  <si>
    <t>Se logró mantener el servicio de  conectividad a internet de 1294 sedes educativas, a través de la Autopista Digital de Cundinamarca, permitiendo mejor conectividad y apropiación de las Tic  estas sedes han podido cumplir con procesos administrativos y académicos exigidos  por la secretaría de Educación, por el MEN y otro procesos educativos en los que están vinculados.</t>
  </si>
  <si>
    <t xml:space="preserve">Durante la vigencia 2020 y 2021 se ha entrenado al 100% de los estudiantes focalizados  de grado para la presentación de las pruebas de estado </t>
  </si>
  <si>
    <t xml:space="preserve">Se ha implementado la estrategia de Bilingüismo en el 48.63% de las IED de los municipios no certificados del Departamento </t>
  </si>
  <si>
    <t>alianza entre el Municipito de Soacha y la Secretaria de desarrollo e inclusión Social para la atención integral de habitante en calle y de calle presente en el Municipio</t>
  </si>
  <si>
    <t>Articulación con el ministerio de trabajo para capacitación y sensibilización institucional  para la compresión de la problemática trabajo infantil.conmoración del día internacional contra la explotación sexual y trafico de mujeres niños niñas y adolescentesactivación del comité CIETI departamentalEl personal contratado para el desarrollo de las actividades de esta meta con vigencia del plan de desarrollo 2016-2020</t>
  </si>
  <si>
    <t xml:space="preserve">Puesta en operación de 19 CILAB centro interactivos, crea, innova en convenio con Colsubsidio  </t>
  </si>
  <si>
    <t>activación y coordinación de la submesa de infancia y adolescenciaAsistencia técnica  a los municipios que no cuentan con política publica de de Niños niñas y adolescentesTrabajo coordinado con la fundación Juego y Niñez El personal contratado para el desarrollo de las actividades de esta meta con vigencia del plan de desarrollo 2016-2020</t>
  </si>
  <si>
    <t xml:space="preserve">Colsubsidio </t>
  </si>
  <si>
    <t>Por condiciones asociadas a la pandemia, la programación de los juegos escolares del año 2020, extendieron su ejecución hasta el año 2021. Por directrices del Ministerio del Deporte, para el año 2021, se dio prioridad a los juegos Intercolegiados, vinculando las categorías pre juvenil y juvenil, entre los 12 y 17 años. De acuerdo con la programación del Plan Indicativo, es necesario programar la ejecución de esta meta para los años 2022 y 2023.</t>
  </si>
  <si>
    <t xml:space="preserve">Se ha logrado la atención anualmente de   200.000 niños niñas y adolescentes con complemento alimentario dentro de la estrategia de permanencia del Programa de alimentación Escolar </t>
  </si>
  <si>
    <t xml:space="preserve">Cota y Tocancipa </t>
  </si>
  <si>
    <t>Se  adelantó el proceso precontractual para iniciar las firmas de los convenios con 101 municipios no certificados, para beneficiar 45234 estudiantes de las IED oficiales del departamento</t>
  </si>
  <si>
    <t xml:space="preserve">Se logró la construcción  del colegio IED NORMAL SUPERIOR - sede PRINCIPAL, municipio de  UBATÉ y  de la IED Fidel Cano del municipio de Tena Cundinamarca </t>
  </si>
  <si>
    <t>Se ha logrado la intervención y entrega a la comunidad de   120  ambientes educativos  priorizando la infraestructura rural y las instituciones de jornada única, a través del mejoramiento de  aulas,  comedores, cocinas y baterías sanitarias con lo cual, se mejoran las condiciones de  infraestructura de las IED.</t>
  </si>
  <si>
    <t>MINISTERIO DE EDUCACIÓN - FFIE</t>
  </si>
  <si>
    <t xml:space="preserve">Se ha garantizado la prestación del servicio educativo en el 100% de las IED de los municipios no certificados del Departamento. </t>
  </si>
  <si>
    <t>Socialización de la estrategia de Pienso pienso en progreso todo tiene su tiempo en los municipioCelebración semana andina (semana de prevención del embarazo en adolescentes) activación y coordinación de la submesa de infancia y adolescenciaAsistencia  técnica en promoción de los derechos sexualesEl personal contratado para el desarrollo de las actividades de esta meta con vigencia del plan de desarrollo 2016-2020</t>
  </si>
  <si>
    <t xml:space="preserve">Durante la vigencia 2021. Se realizo capacitación para los informadores de los puntos de información turístico de los Pits de la Red Nacional Fontur y la red departamental sobre el programa de Escnna por parte del Viceministerio, beneficiando a 33 PITS en los municipios de Agua de Dios, Anapoima, Arbeláez, Bojacá, Cajicá, Chía, Cachipay, Cota, Fusagasugá, Girardot, Guaduas, Guasca, Guatavita, La Mesa, La Vega, Mesitas del Colegio, Nemocón, Nimaima-Tobia, Nocaima, Soacha-Salto del Tequendama , San Antonio del Tequendama, Sesquilé, Sopó, Subachoque, Suesca, Tabio, Tenjo, Tocaima, Tocancipa, Ubaté, Vergara, Villeta y Zipaquirá. Durante el año 2022 se realiza la primera campaña por las redes sociales del Idecut para sensibilizar a los ciudadanos de la importancia de tener #ojos en todos lados, sobre la Explotación Sexual Comercial de niños, niñas y adolescentes. https://www.instagram.com/tv/CdrA1fxjrpi/?igshid=YzAyZWRlMzg= 
</t>
  </si>
  <si>
    <t>Esta meta inicia su ejecución a través del Comité Olímpico Colombiano, con la realización del curso de fundamentos en la gestión deportiva. Se tiene programado para ser impartido a 120 personas las cuales serán beneficiadas con la transferencia de conocimiento con ponentes nacionales e internacionales</t>
  </si>
  <si>
    <t>Durante el año 2021, hemos invertido cerca de dos noventa y cinco millones de pesos ($2.095.807.675) para brindar apoyo a nuestros deportistas de alto rendimiento, quienes nos representan a través de las diferentes ligas y federaciones con presencia en el departamento, para garantizar su participación en eventos nacionales e internacionales. En total hemos realizado 34 apoyos distribuidos en 25 disciplinas deportivas.</t>
  </si>
  <si>
    <t>El Plan Estrellas es el reconocimiento económico que reciben los atletas, entrenadores, atletas guías y asistentes, que representen al departamento de Cundinamarca conforme a lo estipulado en el Acuerdo 006 del 28 de mayo de 2018. Durante el año 2021 nuestros deportistas recibieron beneficios en recurso humano contando para su preparación deportiva con metodólogos, entrenadores, nutricionistas, preparadores físicos, fisioterapeutas, área biomédica y psicólogos. De igual forma entregamos un total de 281 apoyos económicos de manera mensual a atletas, entrenadores, atletas guías y asistentes, que representen al departamento de Cundinamarca en deportes convocados a juegos deportivos nacionales y paranacionales para garantizar su proceso deportivo con una inversión superior a los dos mil ciento ochenta millones de pesos ($2.180.000.000).</t>
  </si>
  <si>
    <t>Entre julio y agosto de 2021 se realizó la inscripción a través de la plataforma dispuesta por el Ministerio del Deporte. La meta era inscribir 24.000 deportistas, pero por diferentes factores externos logramos inscribir 11.923 deportistas y 513 entrenadores en 109 municipios con una cobertura de 561 Instituciones Educativas Departamentales y organizaciones de personas en situación de discapacidad. Se inscribieron en 5 categorías, a saber, iniciación, preinfantil, infantil prejuvenil y juvenil.
Los juegos intercolegiados tienen diferentes fases, durante el mes de septiembre los Municipios realizaron su fase municipal, en deportes de conjunto e individuales para definir a los equipos campeones municipales. Durante el mes de octubre se realizaron las finales departamentales en cuatro municipios. En la categoría prejuvenil, disputamos la final de Baloncesto en Anapoima, Futbol sala en Ubaté, Futbol en Mosquera y Voleibol en el municipio del Colegio. En estas finales departamentales participaron 740 personas entre deportistas y entrenadores. En la categoría juvenil, disputamos la final de Baloncesto en La Mesa, Futbol de salón en Anapoima, Voleibol en el municipio del Colegio y Futbol en Mosquera. En esta categoría participaron 825 personas entre deportistas y entrenadores.
De los equipos campeones en cada deporte, rama y categoría, van a representar al departamento de Cundinamarca, en la fase regional nacional que se llevará a cabo en el municipio de Fusagasugá del 9 al 15 de diciembre y competiremos con los departamentos de Putumayo, Caquetá, Huila y Tolima.
El Ministerio del Deporte tiene contemplado realizar la fase final nacional en el mes de abril de la versión 2021 en la ciudad de Bogotá.
La fase final departamental en deportes individuales (atletismo, ajedrez, Boxeo, Ciclismo BMX ruta y pista, esgrima, gimnasia, judo, Karate Do, Levantamiento de pesas, lucha, natación, para atletismo, patinaje, Taekwondo, tejo, tenis, y tenis de mesa) se desarrollará durante los meses de febrero y marzo del año 2022.</t>
  </si>
  <si>
    <t>En el componente de alto rendimiento se ha realizado la contratación de 114 personas, con una inversión de $4.684.430.133 distribuido de la siguiente manera: 
94 entrenadores para el deporte de alto rendimiento del departamento, 18 en el sistema paralímpico y 76 en el deporte convencional.
10 profesionales del área metodológica
8 profesionales del área biomédica.
6 profesionales de apoyo administrativo y técnico.
En el componente administrativo y técnico para el desarrollo de los diferentes programas a cargo del instituto se realizó la contratación de 51 personas.</t>
  </si>
  <si>
    <t xml:space="preserve"> Mediante el proceso de Articulación con apoyo del Sena, para la Vigencia 2021 se logró articular 199 Instituciones Educativas  Oficiales de 103 municipios no certificados  en programas técnicos que permiten brindar doble titulación a los estudiantes de grado 10 y 11.</t>
  </si>
  <si>
    <t xml:space="preserve">Se ha  logrado entregar 16.000 beneficios a jóvenes  de los municipios de Cundinamarca que han permitido el acceso y la permanencia a la educación superior </t>
  </si>
  <si>
    <t>Desde el cuatrenio para la vigencia 2020-2023 Cundinamarca Región Que Progresa se proyectó implementar los 16 servicios amigables restantes de la siguiente manera: 2020 implementación de 1 Servicios amigable en la IPS del municipio de La Palma y 13 municipios para el mantenimiento de la estrategia los cuales son El Colegio, Guayabetal, La Palma, Puerto Salgar, Guaduas, Choconta, La Mesa, Sibaté, Medina, Gacheta, Ubaté, Tocaima, Sasaima, 2021 implementación de 7 servicios amigables en las IPS de los municipios de Suesca, Guatavita, Une, Nemocón, Sopo, Carmen De Carupa, Tausa y 11 municipios para el mantenimiento de la estrategia que son Madrid, Arbeláez, Chocontá, Medina, Girardot, Ubaté, Cajicá, Cáqueza, La Mesa, Villeta, Pacho.   Para 2022 implementación de otros 7 servicios amigables y 2023 1 servicios amigables así se dará cumplimiento al 100% de esta meta.</t>
  </si>
  <si>
    <t xml:space="preserve">Durante la vigencia 2020 se brindó acompañamiento técnico a 7 procesos bandísticos.	Sección o familia de las maderas agudas: bandas infantiles y juveniles 2. sección o familia de las maderas graves: bandas infantiles y juveniles 3. sección o familia de bronces agudos: bandas infantiles y juveniles 4. sección o familia de bronces graves: bandas infantiles y juveniles 5. sección o familia de percusión latina y folclórica: bandas infantiles y juveniles. 6. sección o familia de percusion sinfónica: bandas infantiles y juveniles 7. sección o familia de cuerdas frotadas) en  60 municipios, beneficiando a 1.000 integrantes de las agrupaciones bandísticas y sus 60 maestros formadores, a través de la conformación de la banda sinfónica juvenil de Cundinamarca, la cual se dio mediante Resoluciones 155 de 28 de julio 2020 y 190 del 11 de septiembre de 2020  y se dio la contratación de cuarenta (40) músicos instrumentistas, siete (7) músicos profesionales, un (1) director y demás equipo de apoyo para su funcionamiento. Igualmente, la banda acompañó algunos eventos culturales desarrollados en el departamento y en entidades donde fue invitada. 
En lo corrido de 2021. Acompañamiento en 8 procesos bandisticos musicales:
Bandas muestra o prebandas
Bandas infantiles
Bandas juveniles
Bandas libres o mayores
Bandas fiesteras
Bandas sinfónicas y especiales
Orquesta de cuerdas pulsadas
Coros 
Beneficiando a 75 municipios de 6, 5 y 4 categoría. A la fecha hemos atendido a más de 2000 personas con la Banda Sinfónica Juvenil de Cundinamarca. 35 municipios de Cundinamarca beneficiados con el director del Orfeón de Cundinamarca.   Durante la vigencia 2022  Se ha realizado la contratación y puesta en funcionamiento de la Banda Sinfónica de Cundinamarca conformada por 47 músicos, contratación de su director musical.  1.	Contratación y puesta en funcionamiento de la Banda Sinfónica de Cundinamarca conformada por 47 músicos, contratación de su director musical. 
Contratación del equipo de apoyo para el funcionamiento de la Banda Sinfónica de Cundinamarca: utileros, conductor, coordinador logístico, banco de partituras, compositor y arreglista.  Organización de agendas e inicio de asesorías técnicas en territorio. 
</t>
  </si>
  <si>
    <t>Con una inversión sin precedentes, superior a los diez mil millones de pesos ($10.034.192.049) logramos garantizar la presencia de 444 formadores en los 116 municipios del departamento, beneficiando a más de 22.000 niños y niñas cundinamarqueses a través del programa de Escuelas de Formación Deportiva.</t>
  </si>
  <si>
    <t>De acuerdo con el Plan de Acción formulado para el cumplimiento de esta meta de producto, y los recursos disponibles, se tiene programado realizar 1 festival deportivo durante la clausura de las actividades durante los días 13 y 14 de diciembre en los 116 municipios del departamento.</t>
  </si>
  <si>
    <t>encuentros de arte y cultura urbano se impacto municipios de 14 provinciasarticulación con entidades del sector privado para ampliar la oferta institucionalCaracterización de la población beneficiada.El personal profesional contratado para las actividades de esta meta se realizo con recursos del plan de desarrollo unidos podemos mas</t>
  </si>
  <si>
    <t>identificación de municipios que están interesados en el proyectopreparación de proyectos tipo de casas de integración juvenilEl personal profesional contratado para las actividades de esta meta se realizo con recursos del plan de desarrollo unidos podemos mas</t>
  </si>
  <si>
    <t>3 Redes departamentales activadas y funcionadoEl personal profesional contratado para las actividades de esta meta se realizo con recursos del plan de desarrollo unidos podemos mas</t>
  </si>
  <si>
    <t>452 jóvenes vinculados a la estrategia juntos hacemos combo recargadoIntercambios de vivencias y experiencias juveniles en los eventosEl personal profesional contratado para las actividades de esta meta se realizo con recursos del plan de desarrollo unidos podemos mas</t>
  </si>
  <si>
    <t>Seguimiento a las iniciativas del año 2019Socialización en los municipios del decreto que reglamenta el banco de iniciativas juvenilesEl personal profesional contratado para las actividades de esta meta se realizo con recursos del plan de desarrollo unidos podemos mas</t>
  </si>
  <si>
    <t>Asesoria virtual y presencial a comunidad general y entes territoriales de 54 municipios del departamento de Cundinamarca brindando información sobre el reconocimiento de prestaciones, programa BEPS, actualización del pasivo pensional y recursos del FONPET .</t>
  </si>
  <si>
    <t>Se han realizado 5 eventos de capacitación en seguridad social con enfoque diferencial a mujeres lideresas y agricultoras del departamento. Para lograr un mayor impacto en las jornadas de capacitación se invitó a otras secretaías a participar con su oferta institucional y brindar capacitaciones en temas de importancia para la mujer y actividades de recreación.</t>
  </si>
  <si>
    <t>Hemos realizado actividades online y presenciales como clases de Yoga, charlas de psicología entre otras, y hemos implementado diferentes estrategias como el acompañamiento psicosocial por parte de una trabajadora social y los mensajes de cumpleaños, buscando beneficiar y generar una comunicación permanente con el 100% de los afiliados al Club del Pensionado.</t>
  </si>
  <si>
    <t>La implementación de la Estrategia “Conoce Tu riesgo, Peso saludable” permitió detectar tempranamente el Riesgo Cardiovascular (Hipertensión) en 22.363  hombres y mujeres en edades desde los 18 años, así como “Cundinamarca vive Saludable” y “Cundinamarca más sonriente”, promocionaron en esta población estilos de vida saludables como factores protectores generadores de una Cultura de Autocuidado, en el marco de La Ruta de Promoción y Mantenimiento de la Salud</t>
  </si>
  <si>
    <t>La implementación de la Estrategia “Conoce Tu riesgo, Peso saludable” permitió detectar tempranamente el Riesgo Metabólico (Diabetes) en 21.186  hombres y mujeres en edades desde los 18 años, así como “Cundinamarca vive Saludable” y “Cundinamarca más sonriente”, promocionaron en esta población estilos de vida saludables como factores protectores generadores de una Cultura de Autocuidado, en el marco de La Ruta de Promoción y Mantenimiento de la Salud</t>
  </si>
  <si>
    <t xml:space="preserve">996 personas adultas mayores de 60 años, víctimas de una o más violencias, viviendo en medio seguro y con el disfrute de sus derechos fundamentales en 5 centros de la Beneficencia </t>
  </si>
  <si>
    <t>Se realizaron mesas técnicas al interior del Instituto, con el apoyo del equipo de gestores provinciales y se definió la participación de 30 adultos mayores por Municipio, para realizar los encuentros provinciales intergeneracionales, esto con el fin de garantizar los protocolos de bioseguridad.	Realizamos 15 encuentros intergeneracionales en las 15 provincias del departamento, logrando beneficiar a 3.350 adultos mayores a través de actividades lúdicas, recreativas, deportivas, narración de vivencias y experiencias, entre muchas otras actividades. Durante los dias 22 y 23 de noviembre, se desarrolló el encuentro departamental de adulto mayor en el Municipio de Ricaurte, con la participación de 320 adultos mayores, provenientes de 40 municipios de nuestro Departamento.</t>
  </si>
  <si>
    <t>El pago de subsidios pendientes del periodo mayo y junio  del programa de gobierno Unidos Podemos masSe elaboro el proyecto de Ordenanza para la continuidad de los subsidios de Adulto Mayor y persona con discapacidad</t>
  </si>
  <si>
    <t>Capacitación dirigida a los MunicipiosReglamento  de convocatoria para proyectos productivosCircular de convocatoriaCronograma de ejecución de la meta para 2020</t>
  </si>
  <si>
    <t>Liquidación convenios de estampilla 2019 (51 de 116)Proyección de los 116 convenios del año 2020Elaboración de resolución de asignación de recursos</t>
  </si>
  <si>
    <t>Identificación de los centros vida día y la población beneficiaria Diagnostico del estado actual y las necesidades de dotación de los centros vida día</t>
  </si>
  <si>
    <t>Conmemoración de la semana del adulto mayor: Actividades recreativas, deportivas, culturales, experiencias de vida, musicales y conferencias.Capacitaciones en temas de covid dirigidas a los centros de protección y centros vida díaTrabajo interdisciplinario con secretaria de salud en tema de red de apoyoEl personal contratado para el desarrollo de las actividades de esta meta con vigencia del plan de desarrollo 2016-2020</t>
  </si>
  <si>
    <t xml:space="preserve">Se ha realizado el pago oportuno al 100% del  personal que pertenece a la nómina de pensionados del magisterio que corresponde a  3.867 pensionados del magisterio en el Departamento. </t>
  </si>
  <si>
    <t>• fortalecimiento de comités gerontológicos como instancias institucionales para la población mayor,  conformación de redes sociales de apoyo a la población mayor, estrategias de APS para cuidadores de personas mayores y cuidados paliativos, estrategias institucionales en los municipios para la no violencia contra la persona mayor.
• Se realiza a 20 municipios acompañamiento en la implementación de la política municipal de envejecimiento y vejez, con el objetivo de garantizar a las personas mayores el acceso a servicios y/o programas promoviendo el envejecimiento activo, articulando con las diferentes secretarias, oficinas a nivel municipal y departamental.
• Los municipios de choachi y chipaque adoptaron la estrategia DEJALO para el reconocimiento a la persona mayor, identificación de estereotipos hacia la vejez y reaprendizajes hacia el reconocimiento de la persona mayor.</t>
  </si>
  <si>
    <t>Se logro implementar la La estrategia preventiva: " Mi fortaleza mi familia" en 40 municipios, entre los que se encuentran Anolaima, Apulo, Cachipay, Chaguaní, Chipaque,El colegio,EL peñon, Fomeque, Guaduas,Guataqui, Guayabal de siquima, Gutierrez, La palma, La Peña, Leguazaque, Medina,Nariño, Pandi, Paratebueno,Ricaurte,  San Antonio del Tequendama, San Cayetano Sasaima, Supata,  Tausa,Tibacuy, Tocaima,Utica, Villa Gomez, Villapinzón,  Vergara,    Venecia, Yacopi, Zipacon , cabrera. 
Se desarrollo el proyecto Scala: Deteccion del riesgo de consumo de alcohol y depresiòn asociada en 5 municipios: Funza, Madrid, Nemocon Soachay  Suesca, donde se hicieron 11.821 tamizaje e intervenciones breves, Total de capacitaciones realizadas 147. 
Se apoyo  implementacion  Zoec en 5 municipios: Cogua, Silvania, Ubate, Chia y Tocancipà.En el mes de octubre se recibiò reconocimiento por parte del Min de salud y proteccion social como entidad comprometida con la prevenciòn de consumo, abuso y adicciòn a las sustancias psicoactivas. Ley 1566 de 2012. 
Se realizò la semana de la salud mental, con una participacion de 800 personas.Se brindò lineamientos del PAS a los 116 municipios del depto</t>
  </si>
  <si>
    <t>. Se implementaron las Fases de Alistamiento (con sus componentes: caracterización situacional, levantamiento de barreras) y el Desarrollo de Capacidades con los actores del sistema General de Salud a nivel departamental y municipal, lográndose un avance del 45% en la Implementación de las Rutas Integrales de Atención del cáncer.
POBLACION BENEFICIADA: 116 Entes Territoriales Municipales con sus IPS 
9 EAPB y 1033 Hombres y mujeres capacitados. 
. Se inicia el desarrollo  de la Fase de Gestión Estratégica para la Implementacion de las Rutas integrales de Atención del Cancer mediante acciones de coordinacion sectorial con 10 EAPBs del Departamento</t>
  </si>
  <si>
    <t>Se garantiza el funcionamiento de 2 casas de acogida las cuales tienen como propósito garantizar a las mujeres que viven situaciones de violencia o que han vivido hechos victimizantes, cuenten con un lugar para salvaguardarse temporalmente en el que les sea posible a ellas y a sus personas dependientes proteger su vida e integridad personal. Hasta la fecha han sido beneficiados 123 personas, entre ellos 40 mujeres y 73 niños, niñas y adolescentes. Adicional a ello, se ha logrado aumentar el número a 25 cupos más con relación al cuatrienio anterior de las casas de acogida, propiciando entornos de bienestar en el territorio en pro de las mujeres y fortalecimiento a la dignidad e integridad personal de las mismas. Adicional a ello, se benefician 73 niños, niñas y adolescentes hijos de estas mamás víctimas de violencia. La casa de acogida, presta servicios de alojamiento, alimentación, kit de aseo, traslado, vestuario de ser necesario, seguridad, orientación psicológica, jurídica y de trabajo social, además de disponibilidad de área de enfermería. El funcionamiento de las casas se realiza mediante el convenio de la Cruz Roja el cual se suscribió en el mes del 10 de junio de 6 meses y 20 días por lo cual el funcionamiento se garantiza hasta el 31 de diciembre de la presente vigencia (convenio 175 de 2020). Adicional a ello se brinda asistencia técnica para la ruta y servicio de la casa de acogida a 33 municipios de 10 provincias asesorando a los mismos a cómo funciona el servicio brindado. Actualmente en 2021 tiene 25 cupos.
Para el año 2021  el convenio ya se encuentra firmado, bajo el siguiente número de convenio  SGO-CDCASO-298-2021, este convenio  de asociación se encuentra firmado con la cruz roja colombiana seccional Cundinamarca y Bogotá para el programa en la vigencia 2021. Se disponen de dos inmuebles para el funcionamientos de Casa de Acogida, uno de los inmuebles se dispone por parte de la Secretaria General y el otro por parte del asociado. Los dos inmuebles cumplen con los requisitos minimos de infraestructura contemplados en la resolución 595 del 2020 mediante la operación del convenio 175 del 2020 se han atendido de enero al mes de abril del 2021, 33 casos.
Se remite certificacion a ministerio de salud para solicitar focalizacion del departamento en asignacion de recursos para medidas de atencion en la vigencia 2021 (actividad que se desarrolla en un solo momento del año).</t>
  </si>
  <si>
    <t>Cruz Roja Colombiana -Seccional Cundinamarca y Bogotá</t>
  </si>
  <si>
    <t>Durante el proceso de rendición de cuentas del Instituto, se rindio un sentido homenaje a las muejres que por su contribución han puesto en alto el nombre del deporte Cundinamarques, en total, se reconocieron a las mujeres más influyentes durante el año 2021, en cada una de las 5 categorias.</t>
  </si>
  <si>
    <t>Se firmo contrato interadministrativo con el Municipio de Sopó, por un valor de $10.000.000 para desarrollar la carrera de la mujer durante el mes de julio. Durante el mes de noviembre se suscribieron los siguientes contratos interadministrativos:
 Zipaquirá por un valor de $20.000.000, para la realización de la carrera atlética de la mujer.
Fusagasugá por un valor de $24.000.000, para la realización de la carrera atlética de la mujer.
San Juan de Rioseco por un valor de $10.000.000, para la realización de la carrera atlética de la mujer.
Adicional a los convenios suscritos anteriormente, se ha brindado la cofinanciación a través de la entrega de camisetas, gorras y diferentes implementos deportivos a los municipios de Guaduas inspección La Paz, Guaduas centro, Cachipay, San Antonio del Tequendama, Apulo, Nemocón, y Guasca.</t>
  </si>
  <si>
    <t>SE LLEVA UN ACUMULADO DE 15 CONSEJOS CONSULTIVOS</t>
  </si>
  <si>
    <t>Corporación Unificada de Educación Superior - CUN</t>
  </si>
  <si>
    <t>Creación de mesas en diferentes municipios para construcción del proyecto</t>
  </si>
  <si>
    <t>Vinculación de la Gobernación de Cundinamarca a la estrategia laboral de la comunidad LGBTI del Min Interior.articulación con el SENA para formación y cualificación del Sector SocialArticulación con la agencia de empleo del Sena en temas de LGBTICapacitación en normatividad LGBTI a los 116 Municipios y personerías</t>
  </si>
  <si>
    <t>se realizó asistencia técnica para la conformación de los CMPRC en las provincias del DepartamentoSe inicio articulación con la provincia de magdalena centro para la recuperación de la memoria histórica Se avanzó en el diseño metodológico del sistema de monitoreo y análisis de conflictividades.se elaboró justificación de la formulación de la política pública de paz y se sustentó esta ante el CODEPS y se recibió visto bueno de este para realizar formulación. Se diseñó plan de trabajo para la formulación.</t>
  </si>
  <si>
    <t>No aplica</t>
  </si>
  <si>
    <t>Se diseñó proyecto de formación Se estableció articulación con JEP y FARC para la implementación de los TOAR con el acompañamiento de la ARN y misión de observación de la ONU.</t>
  </si>
  <si>
    <t>En el mes de septiembre realizamos reunión con la mesa departamental de participación de víctimas del conflicto armado, para definir el cronograma de ejecución de la meta de producto.
El 9 de septiembre se realizó evento dirigido a los niños y niñas víctimas del conflicto armado en el parque Mundo Aventura, con una participación de 250 niños, niñas jóvenes y adolescentes, provenientes de los municipios de: San Juan de Rioseco, Sesquilé, Agua de Dios, Guaduas, Fómeque, Nocaima, Pacho, Vergara, Viotá y Vianí.
En el mes de octubre realizamos eventos deportivos y recreativos con la población víctima del conflicto armado de los municipios de Gama, Chocontá, San Juan de Rioseco y Cambao, Une, Zipacón, Supatá, Beltrán, Guataquí y Caparrapí.
En el mes de noviembre realizamos eventos deportivos y recreativos con la población víctima del conflicto armado de los municipios de Quipile, Cabrera y Silvania. Se tiene programado realizar el último evento en el municipio del Peñón el 09 de diciembre.</t>
  </si>
  <si>
    <t>Se ha logrado a través de actividades y expresiones artístico culturales orientadas a los procesos de construcción y reivindicación de la memoria histórica individual y colectiva contribuir en la reconstrucción del tejido social en las provincias de Alto Magdalena, Magdalena Centro, Bajo Magdalena y Medina.</t>
  </si>
  <si>
    <t xml:space="preserve">Se ha realizado  asistencia técnica a funcionarios de los 116 municipios del departamento en las plataformas de información de la política pública de víctimas, dando a conocer los lineamientos de la política e impartiendo directrices normativas y el acompañamiento a los planes de prevención y protección, actualización del plan de contigencia del departamento y se han canalizado solicitudes de atención a presuntas amenazas. </t>
  </si>
  <si>
    <t>Se han antendido las solicitudes de ayudas humanitarias a población víctima del conflicto armado lo cual ha beneficiado a cerca de  4000 familias en más de 50 municipios del departamento.</t>
  </si>
  <si>
    <t xml:space="preserve">Se han atendido solicitudes de proyectos de generación de ingresos lo que ha garantizado la participación de las victimas en estos proyectos, siendo un avance en el proceso de reparación integral a las victimas de conformidad con lo dispuesto en la Ley 1448/2011. Asimismo se ha atendido y acompañado mesas tecnicas, solicitudes de asistencia técnica sobre los fallos de restitución de tierras en el departamento, lograndó beneficios a la población víctima del departamento como los bonos económicos. </t>
  </si>
  <si>
    <t>Municipio de Gutierrez</t>
  </si>
  <si>
    <t>Se ha logrado el reconocimiento y garantía frente a los escenarios de participación a las víctimas enmarcados en las disposiciones legales. Asimismo se realizó la Conmemoración del Día de la Memoria y la Solidaridad de las Víctimas de Conflicto armado, y se ha brindado apoyo, asistencia técnica, asesorías y capacitación a los 25 miembros de la mesa de participación. Se han pagado las garantias de participacion de las actividades de los miembros de la Mesa Departamental de Participación efectiva de victimas. Se adelantó la adqusicion de equipos de computo (portatiles),  carnes y chalecos para la identificacion de los miembros de la MDPEV.</t>
  </si>
  <si>
    <t>Se implementaron las cuatro primeras fases del protocolo de atención integral en salud con enfoque psicosocial en los municipios priorizados mediante la articulación de los distintos actores del SGSSS presentes en cada territorio (30 personas), para lo cual se logró avanzar concretamente en la formulación del plan de implementación, en la conformación de mesas de trabajo y gestión para la atención en salud de la PVCA y 15 profesionales formados y cualificados que atiende a población víctima con el apoyo del Sena y del Ministerio de Salud en los municipios de Soacha, Fusagasugá, listos para iniciar atención.</t>
  </si>
  <si>
    <t xml:space="preserve">1311 personas con discapacidad mental y cognitiva mayores de 18 años, víctimas de una o más violencias, viviendo en medio seguro y con el disfrute de sus derechos fundamentales en tres centros de la Beneficencia </t>
  </si>
  <si>
    <t xml:space="preserve">En el 2020 se aunaron esfuerzos con el municipio de Fusagasugá para el fortalecimiento de los procesos de formación artística dirigida a la población en condición de discapacidad a través de la suscripción de un convenio para la dotación de elementos acorde con las necesidades de las áreas artísticas, con el cual se benefició a 278 personas en condición de discapacidad física, sensorial auditiva, sensorial visual, sistémica, cognitiva, mental, psicosocial y múltiple. 
En la vigencia 2021, con el municipio de Funza se ha culminado el proceso de convocatoria y trámite administrativo para su posterior suscripción que tiene como objeto la creación de un proyecto llamado "el vuelo de las aves" para la creación de artes escénicas y medios de comunicación con personas en discapacidad.
</t>
  </si>
  <si>
    <t>Se suscribieron convenios con los Municipios de San Juan de Rioseco, Guayabal de Síquima, Machetá y Chaguaní.
Se entregaron dotaciones compuestas de balones medicinales, mancuernas, balón de futbol de salón laminado, balón de baloncesto, Ula Ula, pelotas de caucho, conos de 20 cm, escaleras de agilidad, vallas de saltabilidad y colchonetas a las escuelas de formación deportiva discapacidad de Cota, Silvania, Soacha, Sibaté, Fusagasugá, Fúquene y Ubaté.</t>
  </si>
  <si>
    <t>Diagnostico del funcionamiento de los consejos de discapacidadCapacitación en el tema de registro de localización y caracterización de personas con discapacidad.El personal contratado para el desarrollo de las actividades de esta meta con vigencia del plan de desarrollo 2016-2020</t>
  </si>
  <si>
    <t>Se garantizo el giro del periodo de mayo y junio Caracterización de los beneficiariosDiagnostico del funcionamiento de los consejos de discapacidadCapacitación en el tema de registro de localización y caracterización de personas con discapacidad.El personal contratado para el desarrollo de las actividades de esta meta con vigencia del plan de desarrollo 2016-2020</t>
  </si>
  <si>
    <t>Socialización del formato de ayudas técnicaslevantamiento de ayudas técnicas disponibleEl personal contratado para el desarrollo de las actividades de esta meta con vigencia del plan de desarrollo 2016-2020</t>
  </si>
  <si>
    <t>De otra parte se gestionó la prótesis de miembro inferior a 6 personas de los municipios de Villeta, Quebradanegra, Arbeláez, Caparrapí  y Cabrera, en articulación con la secretaria general fueron trasladados a la ciudad de Medellín para la implantación de las prótesis. Se ha venido haciendo acompañamiento a las personas en el proceso de adaptación a la protesis.</t>
  </si>
  <si>
    <t>Reglamentación del proceso de selección de los proyectos productivos de personas con discapacidadEl personal contratado para el desarrollo de las actividades de esta meta con vigencia del plan de desarrollo 2016-2020</t>
  </si>
  <si>
    <t>Se logró la contratatación de dos  profesionales para conformar el  equipo de inclusión educativa de la Secretaría de Educación para apoyar  en la organización y debida ejecución  del programa  y el  acompañamiento a las IED con asistencias técnicas  para la atención de estudiantes con discapacidad, capacidades y talentos excepcionales, igualmente Se   logrado dar inicio a asistencias técnicas a las IED, con el fin de orientar a los directivos y personal administrativo sobre el registro de los estudiantes en SIMAT de acuerdo a la nueva  categorizacion de discapacidad y trastornos del aprendizaje y del comportamiento.  Se inicia con el proceso público para contratación de operador para el desarrollo del programa de educación inclusiva.Se logra continuar con las asistencias tecnicas a las IED, con el fin de oriengtar a los directivos y personal administrativo sobre el registro de los estudiantes en "SIMAT" de acuedo a la nueva categorización de discapacidad y trastornos de la apredizaje y de comportamineto , se logro la articulacion con "CARC" para capacitar a 30 docentes IED que reportan estudiantes con discapacidad visual se logro articulacion para adelantar el proceso de adopción mediante adminsitrativos  de la planta temporal de docentes de apoyo para el acompañamiento de 29 IED en educacion inclusiva. Se logra dar repuesta oportuna a los requerimiento interpuestos por parte de la IED ciudadanos y  entes de control. continua con las  asistencias técnicas a las IED, con el fin de orientar a los directivos y personal administrativo sobre el registro de los estudiantes en SIMAT de acuerdo a la nueva  categorizacion de discapacidad y trastornos del aprendizaje y del comportamiento. Se adelanto el proceso de adopción de la planta temporal de docentes de apoyo mediante la resolución 001366 de 14 de abril de 2021 y se está en el proceso de convocatoria y seleccion de 29 docentres de apoyo pedagógico, adicional a esto, la  Secretaría  de  Educación  se  encuentra  en espera de que la unidd de contratación de de viabilidad al procesode licitación pública para seleccionar el oferente idóneo para  la  prestación  del  servicio  de  profesionales  de apoyo  que  se  encargarán  de  asesorar  pedagógicamente  a  los  docentes  de aula  frente  a  la atención de los estudiantes con discapacidad, capacidades y/o talentos excepcionales en 247 establecimientos educativos oficiales del Departamento.  Se realizó taller de capacitacion orientado por el El Centro de Rehabilitación para Adultos Ciegos- CRAC,dirgido  a 30 docentes de IE que atienden estudiantes con discapacidad visual.  en el mes de julio El logro significativo fue el iniciar el acompañamientoa 23 IED  con docentes de apoyo pedagógico,  nombrados por planta temporal en las IE con el mayor número de estudiantes con discapacidad, beneficiando a 1650 niños, niñas jovenes y adultos.  Se logra dar acompañamiento a 13 con asistencias tecnicas orientando a los rectores, orientadores y personal encargado del registro en el SIMAT  sobre sobre historia escolar, PIAR, registro de estudiantes con discapacidad,  trastornos del aprendizaje y del comportamiento, talentos excepcionales.</t>
  </si>
  <si>
    <t>INCI</t>
  </si>
  <si>
    <t xml:space="preserve">Se garantiza el cumplimiento de la política pública de discapacidad Ordenanza No. 0266 de 2015, garantizando el correcto funcionamiento de los comités municipales en pro de los derechos de la población en condición de discapacidad a través de la asistencia técnica. De acuerdo a las actividades del plan de trabajo, se cumplen los instrumentos que acrediten a las personas con discapacidad, mecanismos que prioricen acceso a la justicia de personas con discapacidad, se han facilitado espacios y dotación a personas con discapacidad, se han realizado acciones de rehabilitación integral, garantizando salud y cobertura a dichas personas, y a su vez, desde la secretaría de Gobierno como secretaría técnica de la política, se realizan los comités de discapacidad departamental y se realiza el acompañamiento y asistencia técnica a los consejos municipales de discapacidad. Asimismo, se han realizado jornadas de capacitación inclusión laboral para personas con discapacidad en el sector público. Actualmente se ajusta el plan de implementación de la política pública de discapacidad y se realizo el primer comite departamental de discapacidad. </t>
  </si>
  <si>
    <t>Capacitación a 4 resguardos indígenas para la presentación de proyectos productivos</t>
  </si>
  <si>
    <t>Encuentro de intercambio cultural indígenaCapacitación en emprendimiento con los 3 resguardos indígenasCapacitación en política y consejo de juventudesCapacitación a los tres resguardos en sistema general de regalíasAcompañamiento en la formulación de proyectos a los 4 resguardos indígenasEl personal profesional contratado para el desarrollo de actividades se realizo con el plan de desarrollo juntos podemos mas</t>
  </si>
  <si>
    <t>Empresa Petroseismic.</t>
  </si>
  <si>
    <t>intercambio cultural de los resguardos indígenas del departamento con muestras ancestralesEl personal profesional contratado para el desarrollo de actividades se realizo con el plan de desarrollo juntos podemos mas</t>
  </si>
  <si>
    <t>Formación de 100 integrantes dela comunidad NARP pertinentes a 9 municipios.Encuentro de la conmemoración de la mujer NARP</t>
  </si>
  <si>
    <t>Encuentros con las delegaciones afro para delimitar el tipo de proyecto productivo, los beneficiarios y la necesidad de formación</t>
  </si>
  <si>
    <t>Capacitación en la presentación de proyectos productivos</t>
  </si>
  <si>
    <t>En el marco del fortalecimiento de las acciones y estrategias que dignifiquen la cultura Rrom, gracias a la alianza de responsabilidad social y empresarial con la empresa Petroseismic se entregó la donación de 10 kits escolares a la comunidad.</t>
  </si>
  <si>
    <t>En el 2020 se cumplió con las tres estrategias y en el 2021 hemos ejecutado dos de las tres, debido a que no se han realizado convenios con otras entidades.</t>
  </si>
  <si>
    <t xml:space="preserve">346 familias víctimas del conflicto armado cundinamarquesas poseedoras de predios rurales beneficiadas a través del fortalecimiento de sus sistemas productivos con equipos y elementos para sus proyectos permitiendo disminuir sus costos de producción y volviéndolos más competitivos en el mercado. Se hizo entrega de: Guadañadoras, fumigadoras de espalda a motor, fumigadoras estacionarias,  tejas de zinc, comederos, bebederos para aves, rollos de malla, tanques plásticos, electrobomba periférica, aisladores, bandejas de germinación, estibas plásticas, entre   otros y por parte de los municipios acompañamiento técnico. 
El total acumulado de beneficiarios ha sido de 346 familias (202 familias en el 2020 y 144 familias en el 2021) con una inversión de recursos a la fecha de $  674.980.956  (año 2020 $269.998.509 y 2021 $ 404.982.447)
</t>
  </si>
  <si>
    <t>Para la vigencia 2021 la Secretaría adelantó acciones en el sector cafetero para la promoción de aglomeraciones a través de la articulación de todos los eslabones de la cadena , lo cual incluyó la caracterización de asociaciones, la entrega de equuipos, insumos, certificaciones acompañamiento tecnico  a  800 cafeteros de  42  municipios.</t>
  </si>
  <si>
    <t xml:space="preserve">Se han entregado 144 kits de maquinaria, equipos y herramientas tanto pecuarias como agrícolas apoyando a los diferentes sistemas productivos del departamento. Estos kits permiten al agricultor obtener un mayor rendimiento en su producción, mejorando en tiempo la preparación y manejo de sus cultivos y  ahorrando en costos de mano de obra. en la vigencia 2020 Se entregado 13 Bancos de Maquinaria de los cuales 5 fueron gestionados con el Ministerio de Agricultura los cuales fueron entregados en: Cachipay, Nemocón, Tibirita, Ubate, Villeta, Gachancipa, La Calera, La Palma, Sesquilé, Simijaca, Suesca y Zipaquirá. en la vigencia 2021 los Kits entregados se distribuyeron de la siguiente manera: Por parte de la Secretaría de Agricultura y Desarrollo Rural se hizo una entrega de 83 Kits beneficiando a 20 Juntas de Acción Comunal de 9 municipios con una inversión de $ 293.415.225 a 42 Asociaciones de 25 municipios con una inversión de $ 1.651.232.708 y a 21 Alcaldías con una inversión de $ 1.641.502.230. El total de personas beneficiadas 4.374 personas con una inversión total de $ 3.586.150.163. Así mismo por parte de la Secretaría de Competitividad y Desarrollo Económico se hizo la entrega de 57 tractores beneficiando a 52 alcaldías y a 5 asociaciones.
El total de inversión acumulada ha sido de $ 6.585.372.318 (2020 $ 1.999.318.687 por el departamento y $ 999.903.468 gestionados con el Ministerio de Agricultura y 2021 $ 3.586.150.163). El total de Kits entregados acumulado es de 144 (2020: 13 y 2021: 131) para 81 municipios del departamento.
</t>
  </si>
  <si>
    <t xml:space="preserve">La meta de producto para el cuatrienio, esta programada para potencializar 600 proyectos productivos, en la vigencia 2021, la Secretaría de Competitividad ejecuto 173 proyectos y la Agencia 148, cumpliendo la meta por encima de los 300 programados para 2021 y para la vigencia 2022, se programo ejecutar 150 proyectos productivos </t>
  </si>
  <si>
    <t xml:space="preserve">Meta de producto es potencializar 3.000 proyectos productivos para el cuatrienio, para  la vigencia 2022, se tiene programado cumplir con 1.740 proyectos productivos, de los cuales se han ejecutado 1962 con entrega de tarjetas agropecuarias de la meta 197, a población con enfoque diferencial, V.C.A.
</t>
  </si>
  <si>
    <t>Asistencia técnica a 421 actores mineros en temas interdisciplinares en las Unidades de Producción Minera priorizada</t>
  </si>
  <si>
    <t>7 espacios especializados para la promoción e intercambio de conocimeintos de la actividad minera.</t>
  </si>
  <si>
    <t>TRABAJO ARTICULADO CON LAS EMPRESAS MINERAS PARA ASISTIRLOS ADMINSITRATIVA Y CONTABLEMENTE FORTALECIENDO SU PRODUCTIVIDAD.</t>
  </si>
  <si>
    <t>En el mes de abril de 2021 se llevó a cabo reunión con la Secretaria de Ciencia Tecnología e Innovación, la Universidad de los Andes y el Subgerente General de EPC, con el fin de revisar los recursos que posiblemente se van a usar para financiar el proyecto de investigación e innovación, adicional se presentó la actualización del proyecto.</t>
  </si>
  <si>
    <t>Se avanza en la formulación del acto administrativo para la creación del Centro de Innovación donde se muestran los programas y estrategias que permitirán su creación y puesta en funcionamiento.</t>
  </si>
  <si>
    <t xml:space="preserve">Apertura de nuevos mercados, aumento de participación, precios justos sin intermediarios, mayor cantidad de producto  colocado en la despensa  de Bogotá y generación de mayores ingresos con la estrategia de circuitos cortos de comercialización con mercados campesinos en varias localidades del Distrito Capital </t>
  </si>
  <si>
    <t>Entrega de 40 becas condonables en Formación de alto nivel en maestrías para jóvenes Cundinamarqueses, beneficiando a jóvenes de 27 municipios y 14 provincias del departamento en los siguientes programas: 
Nueve (9) Maestrías en ingeniería y afines, Veintiún (21) Maestría en áreas de ciencias, sostenibilidad, ambiente, desarrollo rural y afines, una (1) Maestría en matemáticas, Nueve (9) Maestrías en áreas de ciencias sociales y educación.
100 becas maestrías docentes que se encuentran en proceso contractual del convenio por parte del ministerio de CTeI y el ministerio de Educación.</t>
  </si>
  <si>
    <t xml:space="preserve">Fundación CEIBA, </t>
  </si>
  <si>
    <t>A través del Proyecto Cundinamarca Apropia la Ciencia, Tecnología e Innovación (CACTI) y el grupo de investigación de la Secretaría de CTeI se realizó la identificación y selección de semilleros de formación temprana en las 15 provincias del departamento de Cundinamarca con la conformación de comunidades de aprendizaje, se realizó fortalecimiento y transferencia de conocimiento a seis Semilleros de investigación conformados por docentes y estudiantes de los municipios de Ubaté, Sopo, Girardot, Zipaquirá, Soacha y Madrid.</t>
  </si>
  <si>
    <t xml:space="preserve">Universidad  Minuto de Dios -Parque Cientifico de Innovacion Social </t>
  </si>
  <si>
    <t>Con el proyecto Innovación sistema de producción de frutas/hortalizas frescas/procesadas tipo exportación con tecnología biológica /integral inocua de Cundinamarca, “FRUTAS Y HORTALIZAS". Se realizo la entrega Seis paquetes tecnológicos (Uchuva, Granadilla, Gulupa, Tomate, Aguacate Hass y Limón Tahity) y artículos de investigación y transferencia de tecnología a 1750 productores agrícolas de frutas y hortalizas del departamento de Cundinamarca. Se conformó la red de laboratorios Agrolabs de Cundinamarca que les permitirá a productores realizar pruebas analíticas autorizadas, pruebas acreditadas y pruebas con reconocimiento de Buenas Prácticas de Laboratorio en forma detallada, actualizada, consolidada, fácil de comprender y de fácil acceso a través de tecnología informática que llegue al usuario. Se gestionaron los recurso del Fondo CTeI SGR para  los convenios Fortalecimiento de la competitividad de la cadena productiva de la Guadua por medio del desarrollo e implementación de dos (2) paquetes tecnológicos para la generación de productos con valor agregado a base de carbón activado y laminados en el departamento de Cundinamarca y el proyecto Fortalecimiento de Capacidades de CTeI para la Reactivación Económica y la Transformación Productiva en Cundinamarca.
Se encuentra en proceso de ejecución el proyecto “Análisis de factores genéticos sanitarios y medio ambientales que afectan las tasas de preñez a partir de embriones invitro en el departamento de Cundinamarca. - "EMBRIONES DE GANADERÍA", beneficiando pequeños productores del sector pecuario.</t>
  </si>
  <si>
    <t>UNIMINUTO, UNIVERSIDAD NACIONAL DE COLOMBIA, EMBRIOVET, ASOCEBÚ</t>
  </si>
  <si>
    <t>Se logró la vinculación de 1811 nuevos usuarios de la comunidad educativa de Cundinamarca, buscando la visibilizacion proyectos académicos del departamento.</t>
  </si>
  <si>
    <t>35 jovenes participaron en el semillero del Departamento en 2021, en 2022 seguiran con la capacitación en módulos mas especializados</t>
  </si>
  <si>
    <t>LA  AUTOPISTA DIGITAL Y LA ESTRATEGIA RAV1, BRINDAN SERVICIO DE CONECTIVIDAD PERMANENTE A 116 SEDES PUBLICAS DE SALUD.</t>
  </si>
  <si>
    <t>Se han capacitado 33.502 Cundinamarqueses, pertencientes a 6 sectores de desarrollo (Acción Comunal; Mipymes;  Jóvenes;  Estudiantes; Funcionarios; Discapacidad) en apropiación de herramientas tecnológicas de forma presencial y virtual</t>
  </si>
  <si>
    <t xml:space="preserve">El proyecto regional "Regiobici Cundinamarca" resultó ganador entre los presentados por la región de centro-oriente, en la convocatoria del MinTIC. La Secretaría de Movilidad y la Universidad Nacional de Colombia, suscribieron convenio  para realizar los "ESTUDIOS DE DEMANDA PARA LA IMPLEMENTACIÓN DEL SISTEMA PÚBLICO DE BICICLETAS – REGIOBICI – EN LOS MUNICIPIOS DE MOSQUERA Y FUNZA", y así avanzar con la implementación del proyecto. De otra parte en el 2022, se realizaron las tres encuestas (Percepción, Resultados y Capacidades) solicitadas por MINTIC en el marco de la convocatoria 2022 de Ciudades y Territorios Inteligentes.
</t>
  </si>
  <si>
    <t>Creación del primer actor CTeI, con la estructuración del grupo de investigación de la Secretaria de CTeI del departamento, quien a su vez  ha participado en eventos de CTeI a nivel nacional e internacional como el WEA-CITINF, OPEN INNOVATION SUMMIT 2021, se capacito a los integrantes del grupo en cuanto a metodologías y tipos de investigación, además del diseño y puesta en marcha del programa radial "Cundinamarca avanza en I+D" proyecto de generación de contenidos de comunicación social del conocimiento a través de la emisora el Dorado radio, presentando los avances de los productos que desarrolla el grupo de investigación. Se llevo a cabo la publicación de un capítulo del libro "Productos relevantes del proyecto Fortalecimiento de la competitividad del sector floricultor colombiano mediante el uso de ciencia, tecnología e innovación aplicadas en Cundinamarca. Para la creación del segundo actor se realizó el Cumplimiento de requisitos previos para el inicio, estudio previo y suscripción del Convenio del Proyecto Generación de espacios de encuentro de la sociedad con la ciencia y la tecnología “Un viaje con la ciencia en el departamento de Cundinamarca” (Centro de ciencia itinerante).</t>
  </si>
  <si>
    <t>Universidad Nacional</t>
  </si>
  <si>
    <t>Con la ejecución del proyecto Implementación de Estrategias de Fomento a la Cultura y Servicios de Innovación, se beneficiaron 147 pequeñas y medianas empresas de las provincias de Sumapaz, sabana centro, Soacha y sábana occidente a través de bonos de innovación que permitieron impulsar y transformar las Mipymes del departamento los cuales ofrecieron servicios de innovación como: Prototipos y Pruebas Especializadas, Desarrollo  de Productos o Servicios Nuevos, Vigilancia Tecnológica e Inteligencia Competitiva, Servicios de Extensión Tecnológica y Propiedad Intelectual y Transferencia de Tecnología. 
Con el proyecto "Innovación mas País" se benefició a 30 empresas del sector industrial con un entrenamiento especializado y la implementación de un sistema de innovación para el mejoramiento de su competitividad, así como la vinculación a una red de confianza colaborativa y apoyada por ANDI. 
A través de la secretaría se gestionó la firma del convenio para el proyecto Fortalecimiento de Capacidades de CTeI para la Reactivación Económica y la Transformación Productiva en Cundinamarca que busca fortalecimiento de capacidades de innovación para micro y pequeñas empresas, asociaciones productivas, pequeños productores de los sectores seleccionados incrementado su nivel de innovación.</t>
  </si>
  <si>
    <t>SAJE MONTRÉAL METRO/ÉCOLE DES ENTEPRENEURS DU QUEBEC – EEQ</t>
  </si>
  <si>
    <t>A través de la secretaría se gestionó los recursos de proyecto “Fortalecer y mejorar las capacidades de CTeI de los municipios del departamento de Cundinamarca para comprender, prevenir, atender y/o mitigar problemáticas sociales con enfoque diferencial de violencias basadas en género, derivadas por el Covid 19”, que nos permite el diseño de la herramienta denominada "Factores de Análisis Basados en la Equidad de Género (Mujer)".
 Se realizo la estructuración del proyecto para la construcción de la herramienta Índice Provincial CTeI en el marco de la convocatoria de Fortalecimiento territorial ofertada por Minciencias. Proyecto que se encuentra en cumplimiento de requisitos.</t>
  </si>
  <si>
    <t>FUNDACION CABILA</t>
  </si>
  <si>
    <t>Participación activa en las sesiones del CODEPS con el objetivo recibir la aprobación para la formulación y actualización de la Política Pública de CTeI, de acuerdo a la metodología de gestión de PP de la secretaria de Planeación se realizaron las siguientes acciones: Activación de mesa institucional CTeI de la gobernación de Cundinamarca con la socialización del Plan Operativo, Activación de instancias de participación como el CODECTI y Consejo Regional CTeI de Sabana Centro, divulgación de la Política Pública CTeI a través de la emisora el Dorado radio, Pagina de la Gobernación y redes sociales. Inicio del Diagnostico Participativo a través del desarrollo de la mesa provincial de Medina Cundinamarca.</t>
  </si>
  <si>
    <t>La Secretaría de CTeI participo en el II conversatorio” Hablemos de CTeI en Sabana Centro” realizado en el municipio de Sopó, Conto con la participación de la Exministra de ciencia, tecnología e innovación Dra. Mabel Torres Torres y la Dra. Nelly Russi Secretaria de Ciencia, Tecnología e Innovación del departamento de Cundinamarca quien socializó las acciones a desarrollar en el marco de la actualización de la Política Pública CTeI, avance en proceso de Apropiación social del conocimiento, entrega de becas en estudios de alto nivel para jóvenes cundinamarqueses, consolidación y desarrollo de proyectos que respaldan los agricultores y ganaderos para mejorar sus procesos productivos y el trabajo articulado interinstitucional identificando las capacidades y desarrollo de los actores del Ecosistema Departamental.
La Secretaría de CTeI participa como co-organizador del evento Open Innovation Summit (OISummit) 2021, Evento que busca generar relacionamiento entre los emprendedores e investigadores con empresarios e inversionistas, con el fin de generar nuevas alianzas y negocios entre las partes a través de un formato de speed dating o citas rápidas. Cundinamarca participó con 20 emprendimientos que incorporan CTeI, tuvieron la oportunidad de participar en citas de 20 minutos para presentar sus emprendimientos con inversionistas y representantes de 30 empresas nacionales e internacionales. También La Secretaría de CTeI Participo como coorganizador  con la escuela de Infantería del ejército nacional del evento internacional CITINF 2021 el cual permitió la participación de estudiantes, docentes, investigadores, miembros de las fuerzas militares, emprendedores y empresarios en un encuentro que consintió en la presentación de ponencias magistrales, artículos de revista, posters y stands que muestran el avance en ciencia, tecnología e innovación en la industria militar y el ecosistema de CTeI.</t>
  </si>
  <si>
    <t> Durante el cuatrienio se han realizado el mejoramiento de 174,65 Km de vías de primer orden, mejorando la transitabilidad y seguridad en las vías con tercer carril y segunda calzada, que propician mayor conectividad y reducción en los tiempos de desplazamiento.</t>
  </si>
  <si>
    <t> Durante el cuatrienio se han realizado estudios y diseños a 124,86 Km de vías en el Departamento para proyectos de infraestructura víal.</t>
  </si>
  <si>
    <t xml:space="preserve">Durante el cuatrienio se han adelantado obras de infraestructura en 52,47 Km de vías de segundo orden contribuyendo a la ejecución del proyecto memorable Plan 500, adicionalmente se han puesto en operación 4 casetas de recaudo para la financiación de proyectos de infraestructura operadas directamente por el Departamento, y se adelantó la reversión de la concesión Tequendama, permitiendo un recaudo directo para la ejecución de obras de mejoramiento, mantenimiento y rehabilitación que permitiran mejorar las condiciones de la red vial de segundo orden. </t>
  </si>
  <si>
    <t> Durante el cuatrienio se han rehabilitado de 3.63 Km de vías de segundo orden, realizando obras de mitigación en los sitios inestables que contribuyen a la seguridad vial del Departamento.</t>
  </si>
  <si>
    <t>Durante el cuatrienio se ha mantenido la ejecución anual de 1000 km de vías pavimentadas a través de los tres contratos de concesion.</t>
  </si>
  <si>
    <t> Durante el cuatrenio se ha realizado mantenimiento de 6.078,45 Km de vías de segundo y tercer orden en afirmado, con la atención y prevención de emergencias viales, así mismo, la operación de combos de maquinaria que contribuyen al mantenimiento de las vías existentes en afirmado en las diferentes provincias del Departamento.</t>
  </si>
  <si>
    <t xml:space="preserve">Durante el cuatrienio se han intervenido 62 puentes en el departamento con obras de construcción y mejoramiento, permitiendo mejorar las condiciones de conectividad y reduciendo los tiempos de desplazamiento. </t>
  </si>
  <si>
    <t xml:space="preserve">Durante el cuatrienio se han atendido el 100% de las emeregencias viales presentadas en el Departamento, garantizando la transitabilidad y mejorando la seguridad vial. </t>
  </si>
  <si>
    <t xml:space="preserve">Durante el cuatrienio se han ejecutado obras de mejoramiento en 28.509,14 m2 de vías urbanas mejorando las condiciones de la infraestructura vial en el casco urbano de los municipios del Departamento, y permitiendo una mejor transitabilidad al interior de cada entidad territorial. </t>
  </si>
  <si>
    <t xml:space="preserve">Durante el cuatrienio se han construido 309.743,04 m2 de placa huella en las diferentes provincias del Departamento, mejorando las condiciones de la red terciaria Departamental y contribuyendo así en la mejora de las condiciones de conectividad y transitabilidad, fomentando las dinámicas competitivas y mejorando la calidad de vida de los habitantes de Cundinamarca. </t>
  </si>
  <si>
    <t xml:space="preserve">La meta 234, Implementar la estrategia "CuidaVía" para la intervención vial con dotación, demarcación, señalización y logística de vanguardia mundial; de nuestro plan de desarrollo, orienta sus objetivos específicos a la reducción de los índices de accidentalidad, mejorar el comportamiento de los actores viales, disminuir los tiempos de recorridos, sin que se traduzca en favorecer la velocidad, sobre la seguridad vial. Esta estrategia orienta sus acciones a permitir que los actores viales fortalezcan la cultura del uso adecuado de la vía y reducción en el tiempo de reacción por parte de las autoridades a los incidentes y accidentes presentados.
Se logró la articulación  con la meta 234 en las campañas de prevención y previsión vial en la reducción de la siniestralidad vial
a. Sistematización GPS 
b. Sistematización biciusuarios y proyecto Bicicar
c. Apoyo estructuración campaña “si, si podemos”.
</t>
  </si>
  <si>
    <t xml:space="preserve">Se definió la propuesta de color para el embellecimiento del centro histórico del municipio de Sesquilé, con la Fundación Pintuco, a su vez se gestionó con la Empresa Energía los avisos para los establecimientos comerciales, con el fin de tener unificado todo este espacio turístico y cultural. Estas decisiones se trabajaron en conjunto con la comunidad como parte fundamental en la determinación de Pueblo Dorado.
Se firmo convenio con el municipio de Tena para el embellecimiento del centro histórico con el fin de embellecer fachadas y mejoramiento de espacios públicos de la zona. Así mismo con el convenio con Pintuco entraran hacer reformas de color. 
Se firmó convenio con el municipio de Choachí para el embellecimiento del parque principal del municipio con un mural artístico. Con el fin de apoyar la Reactivación económica del municipio a través de un turismo sostenible embelleciendo fachadas de viviendas urbanas del municipio y así lograr el fortalecimiento del ARTE y la CULTURA, posicionando al municipio como un lugar turístico, reconocido en el área de las artes plásticas a nivel municipal, departamental y nacional.  
Este proyecto propone la producción de obras monumentales para el municipio en las que se retrata aspectos de su historia, naturaleza, costumbres, entre otras. Cada intervención (mural) se basó en una temática que corresponde al desarrollo histórico, identitario y social del sector respectivo.
</t>
  </si>
  <si>
    <t>de la meta de producto, apoyar la edecacion y funcionamiento de 100 unidades agroindustriales para el cuatrienio, la agencia logro 39 de los 34 programados para 2021, los cuales se reprogramaron 1 para 2021 y 33 para 2022 mas los 50 de 2022, total 83</t>
  </si>
  <si>
    <t>la meta de producto intervenir 30 infraestructuras productivas (ejecutada por el ( ICCU) para el cuatrienio, fueron intervenidas tres (choachi, tocaima y ubate).</t>
  </si>
  <si>
    <t>Estudios y diseños del centro de formación minero energético. Mediante resolución No. 40137 del 30 de abril de 2021 el Ministerio de Minas y Energía adjudica recursos para la construcción del Centro minero energético de Cundinamarca</t>
  </si>
  <si>
    <t>523 viviendas conectadas al servicio de energía eléctrica en zona rural del departamento.</t>
  </si>
  <si>
    <t>CODENSA SA ESP</t>
  </si>
  <si>
    <t>Para el año 2020, Veinte (20) municipios asistencia técnica para la optimización operacional y reducción de pérdidas en los sistemas de distribución en los municipios de: Agua de Dios, Cáqueza, El Colegio, Fómeque, Gachetá, Jerusalén, La Mesa, La Vega, Manta, Nocaima, Pasca, Quetame, San Antonio del Tequendama, San Cayetano, Supatá, Tocaima, Topaipí, Vianí, Viotá, Yacopí. En septiembre de 2021 se elaboraron veinte (20) diagnósticos técnico-operativos de plantas de tratamiento de agua potable - PTAP a  los prestadores priorizados los cuales son: Carmen de Carupa, Quipile, Tibiritá, Apulo, Chipaque, Cachipay, Nariño, Cáqueza, Nimaima, Quebradanegra, Guatavita, San Cayetano, Lenguazaque, Pulí, Machetá, Albán, Gachalá, Sibaté, San Bernardo, Puerto Salgar. En el mismo mes se suscribieron 20 planes de acción en los municipios.
En noviembre de 2021 se realizó implementación de buenas prácticas operativas en sistemas de tratamiento de agua potable: se ha realizado la asistencia técnica y traducida en acompañamiento para el mejoramiento en la gestión operacional en los municipios de Carmen de Carupa, Quipile, Tibiritá, Apulo, Chipaque, Cachipay, Nariño, Cáqueza, Nimaima, Quebradanegra, Guatavita, San Cayetano, Lenguazaque, Pulí, Machetá, Albán, Gachalá, Sibaté, San Bernardo, Puerto Salgar.</t>
  </si>
  <si>
    <t>Se conectaron 24.186 nuevos habitantes en Cundinamarca para el año 2020, los cuales fueron gestionados de manera conjunta con los municipios de Departamento. El proyecto Construcción de las redes de acueducto y alcantarillado de la urbanización de La Colina Centro Poblado Paquiló y La Popa del municipio de Beltrán, fue terminado al 100%, beneficiando a 46 nuevas conexiones para un total de 92 nuevos habitantes conectados, con 230 predios con conexión sin vivienda construida. El proyecto Optimización redes principales y construcción de redes secundarias acueducto regional Pandi Fase III, fue terminado al 100%, beneficiando a 832 nuevas personas conectadas.
Proyectos Terminados:
Construcción de obras para la optimización y ampliación del sistema de acueducto del centro poblado de Santandercito, municipio de San Antonio del Tequendama – Fase I: optimización de redes de acueducto 80 usuarios nuevos conectados, beneficiando a 176 personas.
Construcción para la optimización del sistema de acueducto y alcantarillado del centro poblado El Puente, municipio de Villeta, 75 usuarios nuevos conectados, beneficiando a 170 personas
Construcción de las obras de captación, conducción, tratamiento, almacenamiento y distribución del nuevo sistema de acueducto del río Teusaca para beneficio del casco urbano y centros poblados del municipio de Sopó. Al terminar la primera convocatoria del programa agua a la vereda como resultado de los 80 acueductos beneficiados se conectaron al servicio de acueducto rural 4.973 nuevos usuarios</t>
  </si>
  <si>
    <t>SGP Municipio</t>
  </si>
  <si>
    <t>Ochenta prestadores rurales con el componente de fortalecimiento técnico en un 100%
Se abrió convocatoria pública para la selección de 150 prestadores rurales, se presentaron 340 prestadores y se encuentran en proceso de revisión documental y visitas de campo para la selección final de los acueductos.</t>
  </si>
  <si>
    <t xml:space="preserve">El proyecto Construcción de la PTAP de Villagómez, fue terminado al 100%, beneficiando a 248 nuevas conexiones para un total de 568 nuevos habitantes conectados. El proyecto Construcción de obras para la optimización del acueducto de la cabecera municipal de San Antonio del Tequendama Fase II PTAP, fue terminado al 100%, donde se benefician a 471 conexiones nuevas para un total de 1034 personas nuevas conectadas. El proyecto Construcción del Acueducto para la Urbanización Villa de Jesús del municipio de Guaduas, fue terminado al 100%, el cual beneficia a 302 conexiones nuevas, para un total de 655 habitantes nuevos conectados. Se analizaron los datos arrojados por la Gran encuesta Integrada de hogares del DANE, junto con la proyección de la población departamental del DANE, donde se obtuvo como resultado que se conectaron 148.313 nuevos habitantes en Cundinamarca para el año 2020, los cuales fueron gestionados de manera conjunta con los municipios de Departamento.
Nuevas conexiones: Al hacer seguimiento a los nuevos usuarios del servicio de acueducto urbano conectados a través de los prestadores, se realiza una encuesta a los prestadores del Departamento, la cual arroja el siguiente resultado:  62.443 nuevas personas beneficiadas con  el servicio de acueducto.
Proyectos terminados:  se logró la terminación del proyecto optimización del acueducto de manta por un valor de $2.370 conectando a 12 usuarios nuevos al servicio, conectando a 21 habitantes nuevos.
Se logró la culminación del proyecto de Facatativá cuyo objeto es "Reposición del pozo subterráneo Deudoro Aponte del Sistema de acueducto del casco urbano del municipio de Facatativá 
Construcción de las Obras del Plan Maestro del Acueducto y Alcantarillado Municipio De Arbeláez no conecta usuarios nuevos al servicio. </t>
  </si>
  <si>
    <t>SGP Municipio
Saldos por ejecutar</t>
  </si>
  <si>
    <t>Terminación de 6 proyectos de construcción de unidades sanitarias, de los cuales se han entregado 294 unidades, con certificación por parte del municipio de Villapinzón (25, 61), Guachetá (40, 79), Guataquí (120, 271), Guatavita (35, 73), La Vega (42, 67), Fúquene (32, 61), beneficiando a 612 nuevos habitantes. El proyecto Construcción de las redes de acueducto y alcantarillado de la urbanización de La Colina Centro Poblado Paquiló y La Popa del municipio de Beltrán, fue terminado al 100%, beneficiando a 46 nuevas conexiones para un total de 92 nuevos habitantes conectados. En complemento a lo anterior se analizaron los datos arrojados por la Gran encuesta Integrada de hogares del DANE, junto con la proyección de la población departamental del DANE, donde se obtuvo como resultado que se conectaron 22.507 nuevos habitantes en Cundinamarca para el año 2020, los cuales fueron gestionados de manera conjunta con los municipios de Departamento.
Proyectos Terminados:
Emisario final en alcantarillado pluvial en el Municipio de Cachipay, el cual beneficio a 585 personas al servicio. (el proyecto no realiza conexiones)
Construcción de colectores y emisarios final fase 2 (alcantarillado residual) para el centro poblado Peña Negra municipio de Cachipay, con el cual se realizaron 50 conexiones nuevas para un total de 90 nuevas personas con acceso al servicio de alcantarillado
Construcción para la optimización del sistema de acueducto y alcantarillado del centro poblado El Puente, municipio de Villeta, 75 usuarios nuevos conectados, beneficiando a 170 personas
Construcción de las Redes de Alcantarillado Sector Niño, Vereda Pueblo Viejo del Municipio De Sopó, Cundinamarca, beneficiando a 634 nuevos habitantes
Unidades terminadas:
Fúquene 32 Unidades Sanitarias beneficiando a 52 personas
Fosca 30 Unidades Sanitarias beneficiando a 74 personas
La Palma 50 Unidades Sanitarias beneficiando a 115 personas
Tibirita 31 Unidades Sanitarias beneficiando a 47 personas
Villapinzón 25 Unidades Sanitarias beneficiando a 74 personas
Vergara 75 Unidades Sanitarias beneficiando a 198 personas 
Se logro la conexión con proyectos de unidades sanitarias en los municipios de: 
La Palma 47 Unidades Sanitarias beneficiando a 
Guaduas 100 Unidades Sanitarias beneficiando a 258 personas
Quetame 50 Unidades Sanitarias beneficiando a 104 personas
Junín 38 Unidades Sanitarias beneficiando a 59 personas
Granada 65 Unidades Sanitarias beneficiando a 165 personas
Zipacón 90 Unidades Sanitarias beneficiando a 189 personas
Paime 47 Unidades Sanitarias beneficiando a 110 personas
Viotá 223 Unidades Sanitarias beneficiando a 427 personas
Machetá 47 Unidades Sanitarias beneficiando a 77 personas
proyecto se Soacha 20 unidades con un total de 48 personas beneficiadas
proyecto de Yacopí 200 unidades sanitarias con un total de 400 personas
Proyecto de Pulí 50 unidades con un total de beneficiarios de 85 personas.</t>
  </si>
  <si>
    <t>Se han conectado 53.251 nuevas personas al servicio de acueducto rural. (fuente de información prestadores de servicios públicos).
El proyecto Construcción de acueducto y alcantarillado del municipio de Guayabal de Siquima, fue terminado al 100%, beneficiando a 16 nuevas conexiones para un total de 35 nuevos habitantes conectados. 
Proyectos terminados: 
PTAR de Junín y conexiones al alcantarillado conectando a 322 usuarios nuevos al servicio, 606 nuevos habitantes conectados
Construcción de alcantarillado de aguas lluvias emergencia municipio de Pacho (Sin nuevas conexiones)
Construcción de las obras del plan maestro de alcantarillado del municipio de Pandi, conectando a 810 usuarios, beneficiando a 1450 nuevas personas
Construcción de las Obras Del Plan Maestro Del Acueducto Y Alcantarillado Municipio De Arbeláez, el proyecto no conecta usuarios nuevos al servicio.
Alcantarillado Vergara conectando a 91 persona nuevas al servicio.</t>
  </si>
  <si>
    <t>SGP Municipio
Saldos por ejecutar
Otros aportes de la nación 
Crédito</t>
  </si>
  <si>
    <t>Nuevas conexiones: Al hacer seguimiento a los nuevos usuarios que se les presta el servicio de aseo a través de los prestadores; se realiza una encuesta a los prestadores del Departamento, la cual arroja el siguiente resultado: 87.667 nuevas personas con acceso al servicio de aseo.</t>
  </si>
  <si>
    <t>Se conectaron 11.674 usuarios al servicio de gas mejorando la calidad de vida y beneficiando la comunidad.</t>
  </si>
  <si>
    <t>KEOPS Y OP&amp;S- ALCANOS DE COLOMBIA S.A E.SP-REDNOVA S.A E.S.P</t>
  </si>
  <si>
    <t>Durante el mes de septiembre de 2020 se logró la terminación del proyecto Construcción de la Fase I de acueducto (PTA) del casco urbano del municipio de Villagómez por un valor de $1.001.219.418 con 248 conexiones nuevas, para un total de 992 habitantes. El proyecto Construcción de obras para la optimización del acueducto de la cabecera municipal de San Antonio del Tequendama Fase II Incluye PTAP, fue terminado al 100%, donde se benefician a 471 conexiones nuevas para un total de 1884 personas nuevas conectadas. Se han implementado estrategias para mejorar la calidad del agua en los municipios de Anolaima, Arbeláez, Caparrapí, Chaguaní, El Peñón, Guataquí, Guayabal de Síquima, Jerusalén, Junín, La Palma, Medina, Nocaima, Pasca, Silvania, Tena, Topaipí, Venecia, Viotá, Yacopí, Zipacón.
En 2021, se ejecutó el programa de Buenas prácticas sanitarias dentro el programa de Fortalecimiento técnico Operativo PTAP con el fin de reducir el Índice de Riesgo de Calidad del Agua, para los municipios de Carmen de Carupa, Quipile, Chipaque, Nariño, Quebradanegra, San Cayetano, Gachalá, Sibaté, San Bernardo y Puerto Salgar.
En el período, se realizaron 20 capacitaciones a los operadores PTAP en el monitoreo y control de la calidad del agua, así como el mejoramiento en cada una de las Buenas Prácticas Sanitarias.
En el mes de agosto, se realizó diagnósticos técnico operativo a 12 PTAP del departamento de Cundinamarca, que se encuentran priorizadas en el Plan de Aseguramiento 2021.</t>
  </si>
  <si>
    <t xml:space="preserve">Durante 2020 se ejecutó el plan de incentivos, beneficiando a 346 emprendedores turísticos de 74 municipios, a través de la estrategia "Touremprender", contribuyendo a la reactivación económica de micronegocios empresariales y/o asociativos y/o solidarios del turismo. A través de convocatoria pública se entregaron incentivos por valor de $4.500.000 a emprendedores turísticos del departamento para la reactivación económica del turismo 2020, como compromiso de la gobernación con el sector afectados por el aislamiento físico a causa de la emergencia. 
En 2021, se brindó acompañamiento a los empresarios turísticos incentivándolos a certificarse con el fin de fidelizar mayor número de turistas para reactivar su economía.
Apoyo en la participación en Expocundinamarca para la reactivación de la economía Cundinamarqués en 23.000 metros cuadrados y los 116 Municipios representados en un solo escenario fueron los protagonistas, con artesanías, mercados campesinos, granja, gastronomía y conciertos con más de 900 artistas en tarima.  
Apoyo en la participación de operadores turísticos en la carpa Casa de la Cultura en Expocundinamarca de los municipios de Silvania, Mosquera, Guatavita, Tabio, Ubaté, Guaduas, Gacheta, Choachi, Viotá, Pacho, Facatativá, San Bernardo, Fusagasugá, Guayabetal, Nimaima, Ubaté, Zipaquirá, Guatavita, Anapoima, Villeta, Tocancipa; para que promocionaran sus productos e hicieran alianza con otros actores del Turismo.
Con el propósito de avanzar en la promoción artesanal, el desarrollo empresarial y la inclusión productiva, Cundinamarca participo en Expoartesanías que es la feria artesanal de América Latina que busca promover la conservación de los oficios tradicionales con altos estándares de calidad en los productos artesanales para dinamizar y fortalecer el sector artesanal. En el stand de Cundinamarca se dio a conocer trabajos únicos elaborados en madera, talla en madera, en yute, cuero, fieltro; cestería, tejeduría, cerámica, joyería, vidrio soplado, decoración para el hogar, entre otros. Beneficiando a 55 artesanos de los municipios de Cucunuba, Sutatausa, Cota, Facatativá, Mosquera, La Mesa, Guaduas, La Calera, Zipaquirá, Cajicá, Chía Y Tenjo
</t>
  </si>
  <si>
    <t xml:space="preserve">2500 emprendimientos apoyados  en el marco de las acciones para la reactivación económica con la dotación de kits, maquinaria, equipos e insumos  fortaleciendo los procesos productivos 
</t>
  </si>
  <si>
    <t>8580 Mipymes de 102 municipios apoyadas en: Rutas de fortalecimiento (460); Compra de productos para reactivación económica del departamento (6309) ; crédito con tasa de intereses compensada (1330) cuyo objetivo es fortalecer el crecimiento y consolidación de las empresas, potencializar su incursión en los mercados lo anterior obedeció a contratación del GR4 Firma de 47 convenios con municipios para la implementación de estrategias de recuperación económica y el fortalecimiento del sector comercial afectado por las consecuencias de la Pandemia del COVID-19 .</t>
  </si>
  <si>
    <t>La secretaría de Competitividad y Desarrollo Económico - S.C.D.E. ha fortalecido los 12 Centros de Integración y Productividad Unidos Por el Desarrollo - CIPUEDO, a través de contratación de  gestores   . Profesionales que apoyan en las provincias los  diagnósticos , asistencias técnica;  socialización de la información para acceder a las convocatorias tanto departamentales como nacionales,  créditos ofertados a Mipymes .  Acompañamiento en asuntos jurídicos, capacitación a empresarios en temas relacionados con las formas jurídicas para la creación de empresa, emprendimiento y modelo CANVAS, mercadeo y posicionamiento y  asesoría en estructuración de proyectos.</t>
  </si>
  <si>
    <t xml:space="preserve">Por el componente de Crédito se han beneficiado a la fecha 3.357 productores agropecuarios con incentivos y subsidios por valor de $4.824.888.575 que representan una inversión en el sector de $37.068.429.534, de los cuales 52 se reportaron en la vigencia 2020, 3.144 en el 2021 y lo va de la vigencia 2022 se han reportado 161 productores
El 98% de los beneficiados han sido pequeños productores (3.134) y el 2% medianos productores (62).
A través del Incentivo Territorial ICRCUND se ha beneficiado 351 productores con una inversión de $895.607.824 que apalancan operaciones de crédito por la suma de $4.391.428.534. Con toda la inversión de los 403 productores por valor de $1.020.348.854 que apalancan operaciones de crédito por la suma de $5.017.420.534. Entre los destinos con mayor demanda se encuentra: Retención de vientres, caña panelera, café, compra de animales de labor entre otros, siendo los municipios con mayor apropiación de este instrumento Caparrapí, Vergara, Cabrera, Villeta y Guaduas entre los 57 primeros beneficiados con este incentivo. 
Con relación al componente de LECCUND – Subsidio a la tasa, se tiene una ejecución de recursos por la suma de $3.804.539.721 que apalancan 2.793 operaciones de crédito por valor de $32.051.009.000, cuyos destinos con mayor participación son: Capital de trabajo UPC, papa, sostenimiento ceba bovina, fríjol, caña panelera, cebolla cabezona, frutales, siendo los municipios con mayor colocación Yacopí, La Peña, Villapinzón, Gutiérrez, Fosca, Guaduas, La Mesa, Caparrapí, Vergara, entre otros. El programa de crédito con mayor representación es la LEC EL CAMPO NO PARA, línea dirigida a la atención de la emergencia sanitaria por Covid, con 1.418 operaciones de crédito, seguida de SECTORES ESTRATÉGICOS con 469 y Mujer y Joven Rural con 170.
Con relación al componente de Educación Financiera, se realizó la entrega a las 116 Umata municipales de los Kits requeridos para el inicio de los ciclos de capacitaciones, los cuales están programados para su realización entre el 09 de septiembre y el 14 de octubre. La modalidad será virtual mediante la plataforma TEAMS a través de los links creados por FINAGRO. La intensidad horaria comprende 24 horas, 8 horas por cada taller, de las cuales 12 horas se realizarán a través del aprendizaje sincrónico y 12 horas en aprendizaje asincrónico.
</t>
  </si>
  <si>
    <t xml:space="preserve">Durante la vigencia 2020 se estructuró una estrategia para promover la cultura y el turismo cultural de la sabana centro a través de una pauta publicitaria, articulación para el apoyo a las estrategias de marketing promoción y comercialización de los artesanos en el marco de la reactivación económica y transmisión del programa radial "de tour por Cundinamarca" y divulgación de las actividades y convocatorias realizadas por el IDECUT a través de emisoras municipales y "El Dorado Radio". 
Durante la vigencia 2021. Se logró mantener y continuar con el desarrollo del plan de medios, dando una mayor cabida a la publicidad con artesanos, implementando una campaña de sesión de fotos, realización de catálogo, creación de contenidos para la comercialización de sus productos y capacitación para los artesanos en medios digitales.  Acompañamiento con el desarrollo del plan de medios para apoyar el evento de EXPOCUNDINAMARCA . Durante la vigencia 2022 Se dio inicio a la implementación del plan de medios a través de la conformación del equipo de profesionales destinados a ampliar el rango de medios alcanzados por provincia. Se consolido el grupo para la implementación del plan de medios mediante la contratación de 3 profesionales. A la fecha se ha ampliado el espectro de difusión de Tour por Cundinamarca.
</t>
  </si>
  <si>
    <t xml:space="preserve">En el 2021. La implementación del modelo de pueblo Dorado se encuentra en proceso de firma del convenio con los municipios de Tena y Sesquilé, para que estos sean incluidos dentro de los pueblos dorados del Departamento. De igual manera, se ha llevado a cabo la revisión de los avances el proyecto de Pueblos Dorados y se han desarrollado reuniones con la concesión Devisab para concretar su vinculación al proyecto. Por último, se han llevado a cabo capacitaciones por parte de Procolombia dirigidas a  la provincia de Almeidas en temas turísticos.
Apoyo en el cambio de fachadas y de avisos de 35 establecimientos y el cambio de fachada en diferentes casas en color blanco, dorado y color arena de igual manera el cambio del colegio de varones de Sesquilé.
Se logró la intervención e interés de dos entidades (UNIVERSIDAD DE LOS ANDES – EMPRESA DE ENERGÍA): de 2 voluntarios de la universidad de los andes con la parte literaria para la línea 4 renacer el dorado. Se da a conocer los atractivos turísticos del municipio, el impacto que se llevó con esta alianza es conocer los adelantos del proyecto en la línea 1 “todos a decorar y hacer parte” con el mural que cuenta la historia del dorado, conocer más sobre la historia de Sesquilé para los voluntarios de la universidad los Andes, y así continuar con su voluntariado en literatura.
Se logró la interacción con la finalización del mural que va estar situada en la escuela de varones y se comienza con el cambio de afiches. Donados por la empresa de energía.
</t>
  </si>
  <si>
    <t xml:space="preserve">En el 2021. Se ha impulsado el reconocimiento gastronómico mediante la realizacion de diferentes visitas de producción, de entrevistas y de recopilación  de la historia, preparación y fotografias de cada una de las  recetas tradicionales que se publicaran en el libro "Sabores de Cundinamarca". Las visitas se llevaron a cabo por personal tecnico y profesional. Esta iniciativa beneficia a la población y el reconocimiento gastronómico y cultural de los municipios de Guasca, Zipaquirá, Gachancipá, Chía, Sibaté, La Calera, Albán, Cota, Tena, Manta. Soacha, Sibaté, Silvania, Tausa, Ubaté, Guachetá, Pacho, La Palma, Yacopí, La Calera, Guasca y Manta, Chía, Pasca, Arbeláez, Pandi, Junín, Ubalá, Anapoima, Tocaima, Girardot, Zipaquirá, Cogua, Gachancipá, Anapoima, Tocaima,Tena,Girardot,El Colegio,facatativa,Mosquera, Sesquilé y Villa Pinzón, Tabio. 
Posteriormente, se realizaron las visitas correspondientes en coordinación del Idecut, en acompañamiento de la chef Jennifer Rodríguez y de la escritora y el fotógrafo de la Editorial Planeta. A la fecha, falta visitar 6 establecimientos y se encuentran en redacción de las primeras páginas y diseño de las propuestas del diseño del libro. Se da  inicio de proceso de edición e impresión, de la entrega de los ejemplares al Gobierno Departamental para el mes de diciembre del presente año.
En el marco de Expocundinamarca se llevó a cabo la presentación del libro “Sabores de Cundinamarca”, una obra que recopila lo mejor de la gastronomía del departamento. La publicación es producto de un trabajo de investigación a diferentes lugares de los 116 municipios del territorio, en especial a las cocinas de sectores rurales y restaurantes, artífices de recetas, con insumos originarios de cada finca, en medio de relatos extraordinarios y estudiando todas las variantes. Un grupo de expertos en cocina realizó la selección de 60 recetas que hacen parte, junto a excelentes fotografías. Desde la subgerencia de Turismo se acompañó a la feria Expo Malocas 2022 en la ciudad de Villavicencio, donde aportamos al desarrollo del pabellón Sabores de Cundinamarca que expone los principales platos tanto fuertes, entradas y postres del departamento, dejando en lo alto la gastronomía Cundinamarquesa, con ventas sobre los 56 millones de pesos, beneficiando a los siguientes restaurantes: El Cordero Sesquileño (Sesquilé); Qué delicias de postres (Chía); El Guanabanazo (Sasaima); Delicias de La Vega (La Vega); María T (Tocaima), Paletas Gluck (Soacha) y D” Gust( Chipaque), estos siete restaurantes obtuvieron beneficios en cuanto a su posicionamiento como prestadores de servios en el departamento
</t>
  </si>
  <si>
    <t xml:space="preserve">En 2020 se llevó a cabo la implementación de las estrategias de reactivación económica del turismo tales como capacitación en los protocolos de bioseguridad en articulación con los gremios ANATO y COTELCO, programas de incentivos para artesanos y la implementación del programa de bilingüismo dirigida a prestadores de servicios turísticos. A través de la Resolución 283 de 2020 le dio apertura a la convocatoria denominada "Incentivos para la reactivación económica de los artesanos" beneficiando a 288 personas con un estímulo de 1.000.000 de pesos cada uno. En 2020 se empiezó a divulgar a través de encuesta en google a los municipiosy en acuerdo con los directores de turismo para la recolección de datos de prestadores turísticos en el departamento, la cual busca tener la mayor cantidad de datos posibles para que estos actores del turismo puedan aplicar a convocatorias y ser legalizados. 
Durante el año 2021.  Se han impulsado operadores turísticos con capacitaciones en comercialización, promoción y marketing turístico; y apoyo a través de canales de comunicación y difusión con el desarrollo de 30 recorridos de los Fam trip los cuales tuvieron una participación activa de 378 personas, donde se presentó el  recorrido de  6 diferentes rutas turísticas por el departamento de Cundinamarca, contribuyendo a la reactivación económica en el sector turismo. Se logro la certificación de 21 prestadores de servicios turísticos a la fecha en el sello de Bioseguridad, Check in Certificado y actualmente se continua el proceso de apoyo a los prestadores que tienen pendiente alguna documentación, para poderse certificar en sello Check in. De esta manera se han beneficiado los municipios de:  Bojaca, Cachipay, Cajica, Chía, Chipaque, Choachi, Choconta, Cogua, El Colegio, El Rosal, Facatativá, Fómeque, Funza, Fuquene, Gachalá, Girardot , Guachetá, Guaduas, Guatavita, Guaduas, La Calera, La Mesa, la vega, Madrid, Mosquera, Neiva, San Antonio del Tequendama, San francisco, San Juan de Rioseco, Sasaima , Soacha, Subachoque, Sutatausa, Tibacuy, Tocancipá, Ubaque, Zipaquirá. Agua de dios, Alban,Anapoima, Arbelaez, Bojaca, Cajica, Caqueza , Chia, Choachi, Cota, El Colegio, El Rosal, Facatativa, Gacheta, Girardot, Guaduas, Guasca, Guatavita, Junin, La Mesa, La Vega, Mosquera, Medina, Nemcón,  Ricaurte, San Antonio del Tequendama, San Juan de Rioseco, Silvania, Suesca, Soacha, Subachoque, Tabio, Tenjo, Utica, Ubate, Ubaque.   Garantizar la participación de dos (2) artesanos en L’Artigiano in Fiera como una oportunidad excepcional en términos de dimensión, visibilidad y presencia de público, que servirá de vitrina para el Departamento. Desarrollo de 32 recorridos de los Fam trip, con una participación de 423 personas, donde se han recorrido 5 diferentes rutas por el departamento de Cundinamarca, contribuyendo a la reactivación económica en el sector turismo. Se logro la certificación de 33 prestadores de servicios turísticos a la fecha en el sello de Bioseguridad, Check in Certificado. En las instalaciones de Icontec, se llevó a cabo la entrega de certificados del Sello Check In a prestadores de servicios turísticos de Cundinamarca y Bogotá, por parte de Fontur, Viceministerio de Turismo, ICONTEC, IDT Bogota e Idecut. 56 prestadores para el departamento de Cundinamarca. https://twitter.com/IDECUTCundi/status/1527018287464431624?s=20&amp;t=f8M5Oz-qFkjNOa9F7nvoGQ
Se desarrollaron 67 recorridos de viajes de familiarización-Fam trip, con una participación de 873 personas, donde se recorrieron 2 rutas turísticas (Ruta de Dulce y Aventura, y Ruta de Origen Ancestral) dentro de las cuales se visitó 6 destinos diferentes (Facatativá-La Vega; Villeta-Nimaima; Guaduas; Sutatausa-Cucunuba-Ubaté; Suesca-Nemocon; Guatavita-Zipaquirá), contribuyendo a la reactivación económica en el sector turismo. Se ha logrado una reactivación turística, para las empresas que prestan los diferentes servicios de alimentación, recorridos, Guianza y demás en el desarrollo de cada uno de los Fam trip. Se ha logrado generar reconocimiento del departamento y los diferentes atractivos que componen cada una de las rutas, en las personas que han participado de los Fam trip. Se logró intercambio de conocimientos y alianzas estratégicas entre operadores y prestadores de servicios turísticos del departamento. Durante la vigencia 2022 Se aumentó el número de prestadores certificados en sello check in a 83 prestadores.  Avance de 84 empresarios certificados, de los 315 cupos con los que cuenta el departamento.  Nuevas estrategias para contactar y apoyar de forma personalizada a los empresarios del departamento para certificarse en el sello de bioseguridad sello check in.
*Participación de 14 Prestadores de servicios turísticos, atractivos y empresarios de Cundinamarca en el marco de Expomalocas 2022 del 29 de marzo al 3 de abril de 2022, Villavicencio Meta, como estrategia de fortalecimiento de las rutas y productos turísticos
</t>
  </si>
  <si>
    <t xml:space="preserve">Se acompañó al municipio de Chaguaní en la implementación del Plan De Desarrollo Turístico que fue asesorado en el 2019, aprobado por parte del concejo municipal en el año 2020, para toda la comunidad y se organiza el acompañamiento para la implementación con los operadores y prestadores de servicios turísticos del municipio. Se realiza visita a los municipios de Mosquera y Madrid para brindar apoyo en la actualización y elaboración del plan de desarrollo turístico municipal.  Se dio asesoría y acompañamiento territorial a los municipios de, Madrid, Suesca, Junín, Villeta, La Mesa y Guasca para, revisión de plan de desarrollo turístico de estos municipios.  
Se dio asesoría y acompañamiento territorial a los municipios de, Madrid, Suesca, Junín, Villeta, La Mesa y Guasca para, revisión de plan de desarrollo turístico de estos municipios.  Durante el año 2022 Se sigue apoyando a los consultores de Guatavita en la implementación del Plan de Desarrollo Turístico, Se hizo asistencia a técnica Madrid y Gachancipá con el apoyo del Viceministerio de turismo y su asistencia técnica de planificación turística.
Se tiene constante seguimiento con Suesca, Cáqueza, Choachí y Madrid para la elaboración del plan. Acompañamiento a 17  municipios para la implementación, actualización o elaboración del plan de desarrollo turístico, 
</t>
  </si>
  <si>
    <t xml:space="preserve">En 2020 Se logró aunar esfuerzos entre el centro Colombo Americano, la embajada de EEUU y el IDECUT para implementar la estrategia de biligüismo dirigida a los promotores de turismo del departamento de Cundinamarca. Se dio inicio al programa de bilingüismo dirigido a prestadores de servicios turísticos a través  de convocatoria, mediante la cual se recibieron  237 postulaciones,  quedando admitidos formalmente y con el lleno de los requisitos 140 personas. Dentro de este programa está contemplado que los participantes cursen de los niveles A0 a A2. Se firma convenio 400-2021 entre Idecut y Centro Colombo americano, donde se capacitarán en idioma ingles a 80 personas en nivel B1 y 40 en nivel A2. Se busca dar continuidad el programa dándole la oportunidad a quienes lograron graduarse de seguir formándose en inglés como segunda lengua.
En lo corrido de 2021, se gestionó ante El Centro Colombo Americano $243.229.500 como tipo de aporte académico para el curso de Bilingüismo. Se dio inicio con el ciclo 4 de ingles con 115 estudiantes de la siguiente manera: 
 B1.3 = 55 estudiantes 
 A2.2 = 22 estudiantes 
 A2.1 = 18 estudiantes 
 A1.1 = 20 estudiantes 
Total = 115 estudiantes 
Se gestionó con CENCOSISTEMAS  capacitación a 45 beneficiarios turísticos de Cundinamarca en habilidades tecnológicas y marketing digita
</t>
  </si>
  <si>
    <t>17 eventos  de ventas directas reduciendo la intermediación lo cual genera un mayor ingreso a los productores por sus productos</t>
  </si>
  <si>
    <t xml:space="preserve">Se logró el diagnóstico de valoración de la marca territorial y la actualización de la narrativa de la misma, se elaboró el plan de acción y comunicaciones de la Marca Territorial, como hoja de ruta para el cuatrienio. 
Dentro de las acciones de promoción de la marca, se ejecutó la campaña de promoción en redes sociales “Imperdibles de Cundinamarca”, aportando a la reactivación económica del sector turístico, logrando un alcance a 1.800.000 cuentas/personas en Instagram y un aumento de aproximadamente 600 seguidores nuevos en nuestras redes sociales.
Así mismo destacamos la presencia de la Marca Cundinamarca en los proyectos estratégicos del Departamento (sabores Cundinamarca) siendo protagonistas de dos capítulos del reality de televisión Master Chef Celebrity, con un alcance aproximado de 3.5 millones de personas visto en el país
Se otorgó la autorización de “Uso de la Marca” a productos agroindustriales, prestadores de servicios turísticos y artesanos. Se cuenta con 41 productos agroindustriales, pertenecientes a 12 empresas y asociaciones del departamento; 13 artesanos y 7 operadores de servicios turísticos licenciados.
Como estrategia de difusión de la marca se creó la página web www.marcacundinamarca.com que permitió la promoción, posicionamiento y difusión de la Marca Territorial, la página destaca los atributos de Cundinamarca y el esfuerzo de productores y empresarios logrando una visibilidad global lo que permite consolidar la identidad de la marca, así como un contacto directo con las empresas que quieran portar la marca. 
Los resultados de la estrategia de la implementación de la marca han logrado generar procesos interinstitucionales con IDECUT, Lotería de Cundinamarca, Empresa de Licores de Cundinamarca, Agencia de Comercialización e Innovación de Cundinamarca, Secretaría de Prensa, Secretaría de Competitividad y Desarrollo Económico y Secretaría de Salud, permitiendo un Incremento del 333% en los seguidores en Instagram, más de veinte millones de usuarios en el alcance de las publicaciones relacionadas con figuras públicas de alcance nacional en generación de contenidos digitales, presencia en la liga profesional colombiana femenina y masculina, así como en la copa libertadores femenina. 
Visibilizamos la marca territorial en el escenario internacional con la participación en la feria artesanal Lártigiano in fiera 2021 en la ciudad de Milán, Italia.  Se contó con un stand propio, participaron 6 empresas que realizaron su exportación con apoyo y gestión de la Secretaría de Asuntos Internacionales. Durante la feria se lograron ventas de aproximadamente 98 millones de pesos y la difusión internacional de los productos del departamento.
Dentro de las actividades de fortalecimiento institucional hemos gestionado diferentes transferencias de conocimientos compartiendo experiencias de municipios y regiones del orden nacional e internacional en las que se abordan temas sobre estrategias de promoción, apropiación, licenciamiento y las experiencias más relevantes de la marca Cundinamarca.
Se estructuró el marco normativo de la marca que permita garantizar la sostenibilidad administrativa de las acciones institucionales de la misma en virtud de las Ordenanzas 213 de 2014 y 043 de 2017, así como las resoluciones vigentes expedidas por la Superintendencia de Industria y Comercio.
Se formuló el plan estratégico de la marca en la que se definieron los lineamientos administrativos, técnicos y procedimentales para la consolidación de la marca territorial y gestión del conocimiento a fin de desarrollar estrategias que permiten el intercambio de saberes y la generación de nuevos modelos de trabajo.
Se estructuró el procedimiento para definir el paso a paso de la entrega del “uso personal y no exclusivo de la marca” dentro del SIGC. 
Se elaboró documento de plan estratégico para la promoción de la Marca Cundinamarca a fin de documentar el proceso desde el inicio de la marca hasta la identificación de los componentes para su implementación. 
Con la participación de la marca en los diferentes eventos de carácter nacional, se continúa dando a conocer los tributos del territorio desde la gastronomía, sus productos frescos y agroindustriales, licores y oferta turística logrando ventas por más de 5.100.000 millones de pesos, beneficiando a más de 80 empresarios.
</t>
  </si>
  <si>
    <t xml:space="preserve">Durante la realización de la tercera edición de Expo Cundinamarca los días 2 al 5 de diciembre del 2021 en el Centro de Eventos Briceño 18 del municipio de Sopó- Cundinamarca se obtuvieron los siguientes resultados: Se gestionaron recursos con aliados estratégicos por un valor de $1.689.389.523, lo que representa aproximadamente un 33% del presupuesto total de Expo Cundinamarca. Asistieron aproximadamente 40.000 espectadores durante los 4 días de realización de la Feria  Expo Cundinamarca, así como se tuvo una afluencia de 7.834 vehículos. Se tuvo una participación directa de 536 personas para la realización de Expo Cundinamarca, de los cuales el 87% (464) fueron expositores de los municipios participantes, el 6% (30) fueron artesanos, el 5% (27) operadores turísticos y el 3% (15) productores asociados a mercados campesinos.
En las dos tarimas para realización de espectáculos públicos de las artes escénicas participaron 1.009 artistas provenientes de los 116 municipios. En el marco de la Expo Cundinamarca, se realizaron ventas por $429.620.750, de los cuales el 32% ($136.645.000) corresponden a las ventas efectuadas por los municipios, el 5% ($22.641.800) a artesanos, el 21% ($88.686.850) a Kuna Mya, el 39% ($167.529.400) a Sabores de Cundinamarca y el 3% ($14.117.700) a mercados campesinos.
De esta forma; mediante el desarrollo y puesta en marcha de la Feria el departamento de Cundinamarca apunta a la estrategia de contribuir a la reactivación economía del departamento, mostrando cada una de  las bondades del territorio; con la participación de los 116 municipios del departamento, entidades del orden central y descentralizado y empresas privadas, ofertando la gastronomía del departamento, sus rutas turísticas y gran parte de los productos producidos y transformados del departamento.
</t>
  </si>
  <si>
    <t xml:space="preserve">A través de convenios interadministrativos se apoyaron eventos culturales y artísticos en actividades como soporte operativo, premiación, promoción y difusión, como parte de la reactivación del sector promoviendo y estimulando el talento local, la creación, producción, formulación y circulación artística. Durante el 2021.  Se confinanciaron 14 eventos beneficiando a los municipios de San Antonio de Tequendama, Sutatausa, El Colegio,  Anolaima, Bituima, Ubaque, Medina, Vianí, Gama, San Bernardo, Facatativá, Gachancipá, Tabio, Nemocón
Los eventos generan un gran impacto en la reactivación económica y crea espacios de recreación y aprendizaje en los participantes.
A través de convenios interadministrativos se apoyaron eventos culturales y artísticos en actividades como soporte operativo, premiación, promoción y difusión, como parte de la reactivación del sector promoviendo y estimulando el talento local, la creación, producción, formulación y circulación artística. 
Durante el 2021.  Se cofinanciaron 25 eventos beneficiando a los municipios de San Antonio del Tequendama, Sutatausa, El Colegio,  Anolaima, Bituima, Ubaque, Medina, Vianí, Gama, San Bernardo, Facatativá, Gachancipá, Tabio, Nemocón, Pandi, Simijaca, Venecia, Guayabal de Siquima, Supata, Villapinzón, Caqueza, Cachipay, El Colegio, Une y San Juan de Rioseco. Los eventos generan un gran impacto en la reactivación económica y crea espacios de recreación y aprendizaje en los participantes. Durante la vigencia 2022 Se apoyo la participación de artistas del departamento de Cundinamarca en el carnaval de Barranquilla y Expomaloca en Villavicencio.
</t>
  </si>
  <si>
    <t xml:space="preserve">Durante la vigencia 2020, en el marco de la emergencia el IDECUT trabajó en estrategias para brindar apoyo a los creadores, gestores y artistas cundinamarqueses  dentro de las cuales se resalta el portafolio de estímulos "corazonarte. inspírese y eche pa la casa" el cual dio inicio en el primer semestre de 2020 y continuó su etapa de implementación y entrega durante lo corrido del segundo  semestre de 2020. Adicionalmente,  a través de la Resolución N 193 del 15 de septiembre de 2020, se dio apertura a la convocatoria "CORAZONARTE cultura para cuidarte 2020", en las modalidades de bibliotecas, artes plásticas y visuales, música, teatro y circo, danza, patrimonio, literatura, cinematografía y artes audiovisuales, industrias creativas y culturales, gestión cultural y comunicaciones. 
Durante la vigencia 2021.  Se entregaron 160 estímulos a agentes culturales de las áreas artísticas de artes plásticas y visuales, música, teatro y circo, danzas, literatura, patrimonio, bibliotecas, comunicaciones, cinematografía y artes audiovisuales, gestión cultural e industrias creativas y culturales en los municipios de Chía, Soacha, Funza, Sibaté, Fusagasugá, Mosquera, Zipaquirá, Facatativá, Cajicá, Tabio, La Calera, Guasca, Madrid, Tocancipá, Sesquilé, Subachoque, Guaduas, Tenjo, Ubaté, Cogua, Silvania, Sasaima, Gachancipá, Gutiérrez, Viotá, Topaipí, Choachí, Anolaima, Chocontá, Nimaima, Venecia, Sopó, Yacopí, Caparrapí, Medina, Suesca, Sutatausa, Vianí, San Francisco, Cota, San Juan de Rio Seco, Paratebueno y Puerto Salgar, apoyando la reactivación de los proyectos artísticos y culturales que se vienen desarrollando desde el inicio de la pandemia hasta la fecha.
</t>
  </si>
  <si>
    <t xml:space="preserve">Durante el 2020 se realizó la implementación de estrategia que ayudó a contrarrestar el impacto social y económico de los artesanos de Cundinamarca a través de marketing, promoción y comercialización; emprendimiento social y productivo e incentivos económicos, impulsando principalmente la línea artesanal de cestería.  
Durante la vigencia 2021. Se impulsaron 10 líneas artesanales Cestería, Tejeduría, Cerámica, Trabajo en madera, Joyería, Alfarería, Orfebrería, Totumo, Trabajo en cuero, Marroquinería, 350 Artesanos del departamento de Cundinamarca en 33 Municipios beneficiados con Fortalecimiento artesanal, módulos de producción, diseño y comercialización. Durante la vigencia 2022 Se impulsaron 9 líneas artesanales:
Cestería, Tejeduría, Trabajo en madera, Joyería, Alfarería, Orfebrería, Totumo, Trabajo en cuero, Marroquinería a través de 30 artesanos de 16 municipios del departamento.
Generación de espacios de comercialización: ANATO, Estereo Picnic y Expomalocas con la participación de MANAR y 8 artesanos en proceso de fortalecimiento en Expomalocas.
Selección e inicio de 30 artesanos que conforman el grupo elite para la segunda fase del proceso de fortalecimiento, en 2 componentes: 
1.	plan de negocio y formalización del artesano,
2.	innovación, diseño, calidad del producto y proceso artesanal.
Inicio del proceso de visita en los talleres de artesanos del grupo elite, para crear la reseña del artesano y su historia de vida.
</t>
  </si>
  <si>
    <t>Se han realizado en total 174 eventos así: 26 eventos en la vigencia 2020 ayudando a la reactivación económica de los productores cundinamarqueses a mejorar los ingresos en el productor por la eliminación de intermediarios, se promovió la organización social y la asociatividad y se contribuyó a la Seguridad Alimentaria: Mercaton (792 -24 municipios) – 8 Mercados Campesinos–  11 Ferias Ganaderas y 6 Ferias Pesqueras. Así mismo En la vigencia 2021 se han realizado 60 mercados campesinos en 20 localidades de Bogotá, beneficiando a 376 productores de 37 municipios cundinamarqueses con ventas de $ 456.364.802 representado en 57.679 kilos de producto entre hortalizas, verduras, frutas, tubérculos y plátano. 
Así mismo se han generado 4 ruedas de negocios 
• A través de la Estrategia de Compras Públicas de Alimentos del Distrito Capital actividad desarrollada en articulación entre la SDDE, la SDIS y la Gobernación de Cundinamarca, Este evento estuvo dirigido a operadores de los programas alimentarios de la SDIS, principalmente de Comedores Comunitarios y CI. Alliance como operador de canasta. Como producto de esta jornada se generaron acuerdos de negociación cuyo valor se estima en más de 100 Millones de pesos mensuales, comercializando productos como: frutas, verduras, hortalizas, tubérculos, lácteos, panela, frijol, arroz, entre otros beneficiando a 18 organizaciones con 76 asociados de 14 municipios (Madrid, Carmen de Carupa, Zipaquirá, Chocontá, La Calera, Susa, Subachoque, Zipacón, Nocaima, Ubalá, Sasaima, Villeta, Silvania, Gutiérrez)
• El 9 de septiembre desde el Centro de Innovación y Desarrollo – CID  en el municipio de Funza se desarrolló otra rueda de negocios en homenaje  al día internacional de la agricultura con el objetivo de brindar a los pequeños productores la oferta de  sus productos sin intermediación y que sus ventas sean directamente al consumidor final beneficiando a 881productores de 11 municipios (Gutiérrez, Tena, Chipaque, Sasaima, Tocaima, Nocaima, Ubalá, Zipaquirá, Guasca, Villeta y La Mesa).
• El 17 de septiembre se realizó rueda de negocios en el municipio de la Mesa en el Polideportivo Luis Carlos Galán Sarmiento  ofertando productos como aguacate, mango, plátano, banano, cítricos entre otros también como una oportunidad de acercar a los demandantes a productos típicos de la región y a precios justos beneficiando a 180 productores 9 municipios (Cachipay, Anolaima, Anapoima, Tena, Apulo, El Colegio, Viotá, San Antonio de Tequendama y Quipile.
•	El 23 de noviembre en la plaza de artesanos se realizó rueda de negocios con la Secretaria de Desarrollo Económico como fortalecimiento en mercados de proximidad y circuitos de comercialización a las familias participantes de ZODAS convenio con la RAPE beneficiando a 162 productores
Circuitos Cortos 1 evento
• Como  ayuda a todo el proceso de reactivación económica el 10 de septiembre de 2021 en la Central de Abastos del Municipio de Villeta se realizó circuitos cortos de comercialización en productos  como espárragos, mix de berrys, zarzamora, frambuesas rojas y amarillas europeas, uvilla, arándanos, quesos gourmet, semillas de chía y finas hierbas, orellanas, yogurt griego de frambuesa y otros como una muestra de productos poco convencionales pero que han venido ganando territorio en el departamento de Cundinamarca y como apuesta al rescate de nuestros productores agropecuarios donde se benefició a 6 productores de 3 municipios cundinamarqueses (Villeta, Madrid y Bojacá)
Agro vitrina: 29 eventos realizados de mercados campesinos, realizados en las instalaciones de la Gobernación de Cundinamarca donde se han beneficiado a 587 productores de 30 municipios del departamento.
Agroexpo realizado en Corferias del 22 de octubre al 1 de noviembre beneficiando a 254 productores de 19 municipios (Chipaque, La Mesa, Sasaima, Pacho, Carmen de Carupa, Zipaquirá, Chocontá, La Calera, Susa, Subachoque Zipacón, Ubalá, San Antonio de Tequendama, Sibaté, Madrid, Facatativá, Sutatáusa, Silvania y Apulo)
Expolana realizado en el municipio de Cucunubá donde realizamos un acompañamiento al evento.
2 eventos e iniciativas empresariales que fomentan la asociatividad como preámbulo al apoyo en la comercialización de productos generados por asociaciones a través de:
* Capacitación en Medina en temas organizacionales, administrativos  y psicosociales beneficiando a 15 productores del sector agropecuario.
* Capacitación en Gobernanza efectiva en las asociaciones agropecuarias de Cundinamarca apoyando a asociaciones de 35 municipios del departamento Sasaima, Ubaté, El Rosal, Caparrapí, Chipaque, Villeta, Chocontá, Pacho, Nimaima, Bituima, San Juan de Rio seco, mesitas del colegio, la mesa, Gutiérrez, Arbeláez, Madrid, Facatativá, Cabrera, Soacha, Fusagasugá, Supatá, Utica, Chaguaní, Chía, Silvania, Guasca, Zipaquirá, Venecia, Cota, Carmen de Carupa, la Palma, Tocaima, Cáqueza y Subachoque de manera virtual beneficiando a 59 productores y en Fómeque la capacitación fue presencial beneficiando a 25 productores.
Como apoyo al fomento organizativo y asociativo  de la agricultura campesina, familiar y comunitaria y para el fortalecimiento de canales de mercado para el sector agropecuario promoviendo la reactivación económica, se realizó la entrega de Kits para mercados campesinos y  ferias ganaderas así:
Kits de mercados campesinos (30 eventos): beneficiando a 30 municipios con Kits que contenían elementos como: carpas, mueble stand, canastillas, mesas plegables,	caretas de protección facial, trajes anti fluidos, delantales, manteles entre otros, beneficiando a 521 productores y 24 alcaldías con una inversión de $ 665.611.096
Ferias Ganaderas (20 eventos): Se apoyó a 18 municipios con Kits que contenían elementos como: multipen, oxitetraciclina, fenbercur, ivermectina solucion inyectable, vermectin horse, jeringa, antihistamínico, fluxin meglumina, dipirona, streptoland, gluconato de calcio, pomada alfa, hemoparasiticida, vitaminas complejo b, reconstruyente, vitaminas y minerales, antiparasitarios, tula sublimación, oxitetraciclina vicar, penicilina, B12 oral, albendazole, dextromin b, butazinol, ivermectina solucion inyectable, jeringa 5 ml, manila o lazo ganadero, jaquimon riata ganado, jaquimon riata caballo, jaquimon en cuero para ganado, capa con capucha impermeable, maletin térmico, prenda poncho, gorra, canguro de pierna, kit de aseo equino, kit basico de herrera, Kit tereque, portadiablo, alicate diablo, tijera yunque, tabla destetadora entre otros, beneficiando a 170 productores y 15 alcaldías con una inversión de $ 235.915.281
Total de eventos vigencias 2020 y 2021: 174 (26 año 2020 y 148 año 2021)
La inversión total realizada por el departamento ha sido de $ 2.077.666.529 y $ 604.000 gestionados para temas de capacitaciones.
Vigencia 2020 $ 401.121.880 y Vigencia 2021 $ 1.676.544.649 y por gestión $ 604.000.</t>
  </si>
  <si>
    <t xml:space="preserve">Se logró para la vigencia 2020,  la construcción de la Estrategia de Internacionalización del departamento de Cundinamarca a partir de la identificación de dos ejes estratégicos; Promoción del comercio internacional y promoción y consolidación de la inversión extranjera directa. Apoyo y Acompañamiento 63 empresas de Cundinamarca que cuenta con potencial exportador a partir de dos convenios;   Amcham para la promoción de los productos de Cundinamarca en el mercado de Estados Unidos,  se obtuvieron recursos no incorporados por valor de $16.140.000 y un segundo convenio con Pro Colombia en el que realizamos un diagnóstico empresarial para identificar el potencial de las empresas y, apoyo a las empresas del departamento en su plan exportador con el fin de promocionar los productos del territorio en el mercado internacional, se obtuvieron recursos no incorporados por valor de $71.775.000.
Para la vigencia 2021, se realizó socialización e implementación de la estrategia de internacionalización. Partiendo del eje de comercio internacional, con  un total de 199 participantes del sector empresarial de Cundinamarca, entre los que se encuentran representantes de entidades del orden nacional, alcaldes, Secretarios de Desarrollo Económico, Cámaras de Comercio, Cámaras binacionales, entidades académicas, gremios, empresas y asociaciones productivas.
La implementación se ha desarrollado a través de dos grandes estrategias: La intervención empresarial uno a uno, consistente en el acompañamiento a cada una de las empresas y asociaciones con potencial exportador, a través de actividades de asesoría en internacionalización, Diagnósticos a 76 empresas,  inteligencia de mercados, vinculación a actividades de fortalecimiento y promoción en el mercado internacional (a través de convenios y acompañamiento para la postulación a oportunidades del orden nacional e internacional), entre otros. Actualmente, 109 empresas y asociaciones del departamento cuentan con un asesor encargado de su acompañamiento uno a uno. Y la intervención a aglomeraciones productivas priorizadas de acuerdo a la identificación y caracterización de la oferta exportable del departamento, que se compone de aproximadamente treinta (30) productos del sector de agro alimentos, incluyendo subsectores como: frutas exóticas y tropicales, hortalizas y tubérculos, lácteos, pescados, especias, aromáticas y alimentos procesados. 
La Secretaría de Asuntos Internacionales, en alianza con entidades estratégicas como; (Innpulsa, Amcham, Min comercio, Industria y comercio, ICA) desarrolló cinco (5) webinars y eventos en materia de fortalecimiento empresarial y/o asociativo de acuerdo a las tendencias comerciales que exigen fortalecimiento para acceder a nuevos mercados y adelantar procesos de internacionalización.(1.540 participantes)
Se lograron  alianzas estratégicas mediante 3 convenios, el primero con  Euro Cámaras: promoción del tejido empresarial del Departamento en el mercado europeo, se logra realizar servicios de asistencia técnica a 10 empresas de Cundinamarca, se obtuvieron recursos no incorporados por valor de $48.000.000
Convenio con Analdex, en el cual se desarrolló de un curso de formación destinado a un grupo de cuarenta (40) empresas, de forma asincrónica y virtual para el fortalecimiento de los empresarios cundinamarqueses en materia de requisitos técnicos, costos y financiamiento y gestión aduanera y logística para las agro exportaciones, logrando adquirir los conocimientos que permitan desarrollar planes y procesos para la comercialización de sus productos en el exterior, así como aumentar su competitividad en el escenario global. . Se obtuvieron recursos no incorporados por valor de $ 18.595.986.
Diseño y creación del Plan Exportador a un grupo de once (11) empresas, como herramienta que permita mejorar la competitividad  de las empresas en los mercados internacionales,  a partir de una hoja de ruta con metas y acciones a mediano y largo plazo, identificación de su potencial exportable, mercados promisorios y plan de mejoramiento para lograr cerrar brechas a las exigencias del comercio internacional.
Convenio con ICONTEC en las que se beneficiaron; - 23 empresas y 4 asociaciones certificadas en proceso de formación virtual en requisitos para certificaciones internacionales.  56 participantes en sensibilizaciones virtuales.  14 empresas y 1 asociación beneficiarias de pre auditorio, para la certificación en estándares de calidad e inocuidad para la exportación de alimentos. Se obtuvieron recursos no incorporados por valor de $ 42.857.142.
Consolidación de propuesta de valor, donde se identifican los incentivos tributarios y usos del suelo por parte de los municipios del departamento, Elaboración del mapeo de la Inversión Extranjera asentada en el  Departamento como acciones para la promoción del territorio para la atracción de Inversión Extranjera. 
A la fecha la SAI, ha logrado gestionar recursos por valor de $197.368.128, logrando fortalecer  a empresas de diferentes Municipios del Cundinamarca.
En lo transcurrido de la vigencia 2022, Se identificó dentro de la apuesta estratégica del departamento la cadena del mango como una oportunidad en los mercados internacionales, lo que nos permitió generar compromisos con entidades aliadas al proceso de internacionalización para el fortalecimiento y promoción de la cadena productiva , que llevó a iniciar un proceso de caracterización real y oportuna a los productores de frescos del departamento y dar trazabilidad al plan de trabajo para lograr la exportación de calidad.
Se generó  compromiso de las entidades aliadas al proceso de internacionalización para el fortalecimiento y promoción de nuevas cadenas productivas entre las que se destacan frutas, cebolla y puerros, acuicultura- trucha y tilapia, entre otras.  
Se consolidó el proceso de internacionalización empresarial fortaleciendo las iniciativas de 43  empresas entorno a nuevos negocios. 
Para las empresas TroutCo, Xie y Krumer Chips, se articuló el licenciamiento de la Marca Cundinamarca.
Logramos la participación de 33 empresas del tejido empresarial en la Macro Rueda 90 de Pro Colombia permitiendo el aprovechamiento de los Tratados de Libre Comercio, diversificación de mercados y de promoción de la oferta exportable de las empresas para la consolidación de expectativas y cierres de negocio.
De la articulación con Icontec se logró el proceso de auditoría y certificación en Global Gap o ISO/TS 22002-1 a la fecha de 4 empresas del departamento que cuentan con el potencial para exportación. 
Identificación y posterior caracterización para planear un trabajo conjunto entre la Gobernación y las 26 ZFP y las ZFPE.  
Se ha logrado el trabajo interadministrativo para la formulación del proyecto entre la Secretaría de Asuntos Internacionales, la Agencia de Comercialización e Innovación para el Desarrollo de Cundinamarca, Fede Panela, la Secretaria de Competitividad y Desarrollo Económico y la Secretaria de Agricultura y Desarrollo Rural. 
Acompañamiento a empresas para la internacionalización.  En los casos de Clover Center, Neyibia Cuellar y PYP Sabana la herramienta de planeación. 
La caracterización realizada a los diferentes sectores de productos agrícolas es resultado de un ejercicio de inteligencia de mercado que permitirá la toma de decisiones para la gestión comercial en pro de la internacionalización. 
De la articulación con Icontec se logró el proceso de auditoría y certificación en  ISO 2200011 para las empresas, estas certificaciones permiten al tejido empresarial de departamento contar con un reconocimiento en el cumplimiento de buenas prácticas agrícolas facilitando el proceso de internacionalización y el acceso a nuevos mercados. 
Para la promoción de canales digitales las empresas del sector agroindustrial con producción de alimentos no perecederos y que tengan un alto potencial de exportación tiene la oportunidad de incursionar en plataformas de Marketplace transfronterizos, apoyándolos en los procesos de logística internacional y en su proceso de posicionamiento y soporte para ventas. 
Se presentó propuesta de valor que permita potenciar las 21 zonas francas del territorio, y a su vez lograr la consolidación de la inversión existente en ellas y la atracción de nuevas empresas nacionales y extranjeras. 
</t>
  </si>
  <si>
    <t xml:space="preserve">
Mediante las dos líneas efectivas de Cooperación a lo largo del cuatrienio se han establecido 19 alianzas estratégicas con entidades nacionales e internacionales, entre los que se encuentran; convenios, proyectos cofinanciados, memorandos de entendimiento,  acuerdos, etc., a través de la cooperación técnica y financiera, los cuales logran generar nuevos espacios y alianzas que contribuyen al desarrollo de diferentes sectores sociales y económicos del Departamento, beneficiando a los 116 municipios y a la población cundinamarquesa. A la fecha y gracias al esfuerzo conjunto con nuestros cooperantes hemos gestionado recursos no incorporados; en la vigencia 2020 $1.187.885.812, vigencia 2021, $1.701.500.598 y en lo transcurrido de la vigencia 2022 se ha gestionado $551.870.000, para un valor total aproximado a la fecha por valor de $3.441.256.410
Se han realizado 42 transferencias de conocimiento que aportan al fortalecimiento las capacidades y competencias del territorio cundinamarqués y diferentes departamentos.
</t>
  </si>
  <si>
    <t>451910000
99960000</t>
  </si>
  <si>
    <t>Fundación Exito
Tika</t>
  </si>
  <si>
    <t>Actualmente el departamento y la secretaria de transporte y movilidad viene elaborado el documento técnico en la fase de diagnóstico y formulación la Política pública de movilidad en Cundinamarca.” es la apuesta del gobierno Departamental para construir un marco rector de acción que permita la configuración de una mejor realidad social, basados en los objetivos socioculturales de la región, y buscando una potencialización de la funcionalidad estratégica del territorio, para generar un mayor bienestar colectivo y de esta manera demarcar hacia dónde va orientado el desarrollo departamental en materia de movilidad.</t>
  </si>
  <si>
    <t>Se han reforestado 51 hectareas de las 150 programadas, obteniendo un avance de cumplimiento del 34%, con lo cual se han beneficiado cinco municipios (Factataivá, Tausa, Sesquile, Guatavita y San Antonio del Tequendama).    Mediante el convenio 166 del 2021, se identificaron y priorizaron 20 hectáreas para efectuar plantación con fines de restauración activa en la cuenca del Rio Bogotá y las actividades iniciaran en el mes de mayo.</t>
  </si>
  <si>
    <t>Se implementaron 4 viveros forestales en los municipios de Nocaima, Caparrapí, Sutatausa y Villapinzón.</t>
  </si>
  <si>
    <t>Se logró la limpieza de 35.853 m2 de espejo de agua del humedal CACAHUAL La Vega y de 5.000 m2 del espejo de agua de la LAGUNA UBAQUE, cumpliendo en un 100% con la meta implementación de 2 proyectos de recuperación d ecosistemas lagunares.</t>
  </si>
  <si>
    <t>Se realizó la implementación de una estrategia mediante la entrega de 80 Toneladas de alimento en 4 zoologicos del departamento, beneficiando a 2.646 animales.</t>
  </si>
  <si>
    <t>Se ha logrado la conservación de 4680.50 hectareas localizadas en áreas de importancia hidrica; 1037 hectáreas conservadas en relación a Apiarios, 48,05 hectáreas en cuerpos lagunares, 123.20 Hectáreas con la adquisición de predios,  1540.75 Ha con el Programa de Pago por Servicios Ambientales y 1828.06 Ha con la firma de acuerdos del convenio Más Bosques.</t>
  </si>
  <si>
    <t>Se ha logrado el reporte de 720.468  árboles sembrados por compensación y a través de las diferentes jornadas de siembra realizadas en diferentes municipios, personas y entidades del Departamento (CAR Universidad de Cundinamarca, ENEL, EMGESA,  Ejercito Nacional y Policía Nacional).</t>
  </si>
  <si>
    <t>Se ha logrado la formulación de diferentes PUEAA contribuyendo al proyecto del buen uso de los recursos naturales, beneficiando a los municipios de Pandi, Bituima, Vianí, Apulo, San Francisco, Vergara, Zipacón y Guaduas.</t>
  </si>
  <si>
    <t xml:space="preserve">Se han intervenido 28 distritos de riego en su totalidad: en la vigencia 2020 se intervinieron  17 distritos de riego con la adquisición y entrega de elementos requeridos por ellos técnicamente como tuberías y accesorios para rehabilitación por suministros, así mismo para la vigencia 2021 tambien se han rehabilitado 11 distritos de riego por suministros y se entrego a 8 distritos más atendidos en la vigencia 2020 con otros elementos que requerian pero que por temas presupuestales no se pudo atender en su totalidad en esa vigencia
La inversión total ha sido de $  1.312.997.554  ($ 249.998.802 de la vigencia 2020 y $ 1.062.998.752 de la vigencia 2021)
</t>
  </si>
  <si>
    <t>Meta que esta programada para la vigencia 2023</t>
  </si>
  <si>
    <t>Para las vigencias 2020 y 2021 se logró el 100$ de la transferencia de los recursos destinados a agua potable y saneamiento básico en el marco del PDA</t>
  </si>
  <si>
    <t>Se formularon y aprobaron los siete (7) planes de acción propuestos de las mesas técnicas de agua, aire, alimentos seguridad alimentaria y nutrición, zoonosis, sustancias químicas, residuos sólidos y entornos saludables durante el primer trimestre de las vigencias 2020, 2021 y 2022. Posteriormente se realiza el seguimiento de forma trimestral a la ejecución de los planes de acción de las mesas técnicas de agua, aire, alimentos seguridad alimentaria y nutrición, zoonosis, sustancias químicas, residuos sólidos y entornos saludables,  logrando un cumplimiento del 100% de la meta.</t>
  </si>
  <si>
    <t>Se han elaboraron 24 mapas de riesgo de fuentes de abastecimiento de los sistemas de acueducto ubicados en los municipios  de Choconta (6), El Colegio (1), Anolaima (1),  La Mesa (2), Suesca (4) , La Calera (2), Subachoque (5), Sesquile (1) , Anapoima (1) y Guasca (1)</t>
  </si>
  <si>
    <t>PTAR en operación
6 PTAR en operación:  Manta, Tenjo, Mosquera, Junín, Tena PTAR y Emisario final urbanización sueños del Castillo, Nilo La Esmeralda
Proyecto de Colectores Terminados
Construcción de colectores y emisarios final fase 2 (alcantarillado residual) para el centro poblado La Peña Negra municipio de Cachipay.</t>
  </si>
  <si>
    <t>Embalse Pantano de arce: Actualización de los Estudios y diseños de Pantano de Arce aprobados por la Interventoría. El proyecto Pantano de Arce ya cuenta con Licencia Ambiental, Otorgada por la Corporación Autónoma Regional de Cundinamarca en el año 2006. El proyecto se debe radicar a la Corporación autónoma Regional de Cundinamarca, para ser evaluado en el cumplimiento de los requisitos técnicos y una vez aprobados se podrá obtener el documento de financiación de la Construcción Embalse Pantano de Arce. Los Estudios y Diseños pertenecientes a la Actualización del Embalse Pantano de Arce II, se alistan de la manera como lo solicita la CAR, por lo tanto se debe solicitar mesa de trabajo con la entidad para su posterior radicación.
Pozos en Ejecución:
El Rosal: 90.5% de ejecución, Suspendido por certificación Codensa, se aprobó reformulación
Deudoro Aponte Facatativá: 100% proyecto terminado
Guanguita 2%: Contrato en proceso de liquidación anticipada, se espera contar con ajustes a los diseños, con lo que se procederá a reformulación del proyecto y posterior proceso de contratación de obra.</t>
  </si>
  <si>
    <t>Elaboración de documento en su primera versión con las especificaciones técnicas mínimas requeridas del sistema de información, diagnostico Sistema de Gestión de Calidad procesos Misionales y herramienta de gestión y administración del SGC
Entrega y socialización al Director de Planeación, del documento con el diagnóstico y la propuesta con el alcance del sistema de información de Gestión de Proyectos para EPC, el día el 19/05/2020
Elaboración solicitud a la Gerencia para la asignación de recursos para la contratación del Sistema de Información de Gestión de Proyectos en la vigencia 2022, por valor de $800 millones</t>
  </si>
  <si>
    <t>Por solicitud de la CAR, el día 23 de julio de 2021 se hace entrega nuevamente del contenido de las alternativas de los Embalses Sumapaz, Gualivá y Ubaté.
Se termina el contrato EPC-PDA-C-256-2018 ACTUALIZACIÓN DE LOS ESTUDIOS Y DISEÑOS A DETALLE EMBALSE PANTANO DE ARCE II, avance 100% de ejecución, los diseños fueron aprobados por interventoría, Los Estudios y Diseños pertenecientes a la Actualización del Embalse Pantano de Arce II.</t>
  </si>
  <si>
    <t>Se diseñaron 5 líneas de acción: Manejo Humanitario de Poblaciones, Protección Ante la Crueldad Animal, Gestión del Bienestar Animal, Fortalecimiento del Vínculo Humano – Animal y Política Pública PYBAC. Con las cuales se ha logrado la atención de 892 casos de presunto maltrato animal, se realizaron 74 Jornadas de Bienestar Animal donde se atendieron 2908 animales en consulta médica veterinaria prioritaria y se realizaron 14300 esterilizaciones para el control de poblaciones. Además, se realizó la entrega de 26.407 kilogramos de concentrado a los 116 municipios del Departamento. Se entregaron 116 kits de medicamentos veterinarios a las UMATAS y/o las Secretarias del Departamento. Se realizaron 2 charlas virtuales a los 116 municipios del Departamento sobre la necesidad de la atención articulada en los temas de Protección y Bienestar Animal, las competencias del Instituto de Protección y Bienestar Animal de Cundinamarca – IPYBAC y las competencias de los diferentes actores del municipio. De igual manera realizaron 145 capacitaciones a 100 municipios del Departamento sobre la ruta de atención de casos por presunto maltrato animal, tenencia responsable desde el concepto de “Un Solo Bienestar”, Bienestar Animal en las Cabalgatas, entre otros temas. Se sensibilizaron 6252 personas en los temas relacionados a la Protección y el Bienestar Animal. Se realizó el Primer Simposio de Protección Ante la Crueldad Animal en el mes de Agosto 2021 y en noviembre 2021 inició el Primer Diplomado en Medicina Veterinaria Legal y Forense donde se capacitaron 30 médicos veterinarios que trabajan con las alcaldías del Departamento para fortalecer la protección ante la crueldad animal. En diciembre 2021, se realizó el 1º Curso de Capacitación en Atención en Primeros Auxilios y Atención de Desastres para fortalecer estos servicios desde la Junta Defensora de Animales y los entes territoriales.</t>
  </si>
  <si>
    <t>2020: Frente a la formulación de la Política Pública de Bienestar Animal y sus diferentes fases se dio cumplimiento a la Fase 1 de la Agenda Pública donde se realizó el documento de justificación de la política, se socializó la decisión de la formulación frente al CODEPS y así mismo esta instancia la validó y aprobaron la continuidad del proceso de formulación. Se generó el decreto de creación de las instancias de participación institucional y técnica el cual se socializará a la comunidad a inicios de la vigencia 2021 para que los mismos hagan los aportes que estimen necesarios y de esa manera lograr la aprobación final del mismo por parte de la Secretaria Jurídica de la Gobernación y su expedición final, así mismo se generó el plan de trabajo de la formulación de la política con la matriz PPPYBA (Política Pública de Protección y Bienestar Animal) el cual está pendiente por revisión por parte del nuevo gerente que se designará para el Instituto.
2021: Se suscribió el convenio de asociación IPYBAC-CASO-037-2021, para lo cual se solicitaron vigencias futuras a la Asamblea Departamental por $270.000.000 para finalizar la etapa de formulación a finales del 1º semestre del 2023. En el marco del convenio se generó el documento Estado del Arte para la construcción de la Política Publica de Protección y Bienestar Animal de Cundinamarca.
2022: Se encuentra ejecución el convenio de asociación IPYBAC-CASO-037-2021, para esta vigencia se ha conformado el equipo técnico, y se ha trabajado en la propuesta de estrategia de divulgación para el proceso de formulación, ya se cuenta con el diseño metodológico para el diagnóstico junto a la Secretaria de Planeación del Departamento y se está preparando la etapa previa a la instalación de las mesas de participación que harán la validación de la política pública.
En el mes de mayo de 2022 se convocaron las instancias para socializar y aprobar el plan.</t>
  </si>
  <si>
    <t>Ourofino Salud Animal</t>
  </si>
  <si>
    <t>• Se implementó un cambio en la estructura  organizacional del componente de zoonosis, donde las intervenciones directas han venido fortaleciendo procesos de seguimiento y custodia de los insumos, verificando procesos en los territorios y evaluando las necesidades reales con relación a la inmunización antirrábica de perros y gatos.
• Para el año 2021 a corte del mes de noviembre se registra  la inmunización antirrábica de perros y gatos de 457.372 animales en los 116 municipios, con un porcentaje de ejecución del  75,06% de un total de 675.788 animales. 
• Es importante deducir que el número denominador del indicador este año aumentó un 25.4 % en comparación con año anterior; con relación al número total de animales vacunados a este mismo periodo tenemos un aumento de 14.5% . 
• Las actividades de gestión de la salud a través de la estregia integral de ETV-Zoonosis nos permiten unir esfuerzos municipales para alcanzar a cubrir territorios locales de difícil acceso, buscar la complementariedad  institucional y lograr el acceso del servicio en todos los niveles. laborales y la garantía de la mejora en la prestación de los servicios.</t>
  </si>
  <si>
    <t>Se priorizaron municipios objeto de estudio para Construir, optimizar y/o poner en funcionamiento  estaciones de transferencia y/o sistemas de aprovechamiento de residuos sólidos
Se encuentra en ejecución el contrato de obra pública de la PARSO San Juan Rio Seco Avance de obra 20% y se encuentra en trámite la  cuenta de cobro del anticipo por parte del municipio, por parte del municipio y del MVCT se suscribió el Otro sí al convenio interadministrativo de uso de recursos No. 722 hasta el 30 de junio de 2022.</t>
  </si>
  <si>
    <t xml:space="preserve">Se terminó el contrato 046-2020 con el cual se logró determinar el  cumplimiento a las obligaciones contempladas en la licencia ambiental. Así  mismo, para 2021 se suscribe   contrato de consultoría 115-2021 para realizar el análisis de la ampliación de la capacidad del relleno sanitario Nuevo Mondoñedo. Se encuentra en proceso de la entrega del concepto de ampliación del Relleno Sanitario y modificación del contrato de Concesión.                                                                                                                                       </t>
  </si>
  <si>
    <t>Se potencializaron 15 asociaciones provinciales de recuperadores ambientales con la entrega de equipos y elementos de seguridad en diferentes municipios del Departamento (Bituima, Albán, Madird, Cajicá, Nimaima, San Bernardo, Caqueza, Villapinzón, Fusagasugá y Caguaní). D igual manera se continua realizando acompañamiento y seguimiento para las mismas.</t>
  </si>
  <si>
    <t>Durante las vigencias 2021 y 2022 se garantizó la interventoría a la disposición final de residuos sólidos ene l relleno sanitario Nuevo Mondoñedo.
Se suscribe el contrato SA-CM-172-2022, por $ 356.597.442, plazo de 8 meses y fecha de finalización Diciembre 7 de 2022 para garantizar la interventoría.</t>
  </si>
  <si>
    <t>FIDUCIARIA BOGOTÁ S.A.</t>
  </si>
  <si>
    <t>Se han apoyado 13 municipios  con el ajuste, actualización e implementación de los PGIRS.a través de la entrega de equipos y elementos de seguridad en diferentes municipios del Departamento (Bituima, Albán, Madird, Cajicá, Nimaima, San Bernardo, Caqueza, Villapinzón, Fusagasugá y Caguaní).</t>
  </si>
  <si>
    <t>Se desarrolló el Primer Concurso virtual de educación ambiental, reconociendo 7 proyectos de los municipios de Granada, Medina, Sasaima, Sibaté, Anolaima, Tabio y Junín, en temáticas de Ahorro y uso eficiente del agua, manejo de residuos sólidos, siembra de árboles, viveros, compostaje, sustitución de empaques, cambio climático, ECOTIENDAS.</t>
  </si>
  <si>
    <t>Planes de emergencia y contingencia Formulados: Por parte de los municipios se tienen formulados 9 documentos en los municipios de La Mesa, San Antonio del Tequendama, Subachoque, Villeta, Zipacón.
ASUARTELAM - Tena / La Mesa, AGUAS MARAKATA S.A. Empresa de servicios públicos - Ricaurte. 30 formulados, Agua de Dios, Tocaima, Central Colombiana De Aseo S.A ESP; Anapoima, El Colegio, Asociación de Usuarios del Acueducto Regional El Triunfo La Paz; Anolaima, Asociación De Usuarios del Acueducto de Mesitas De Caballero; Arbeláez, Asociación de Acueducto Regional Veredas San Miguel, Santa Rosa, San José; Cota, Facatativá, Iglesia Cristiana De Los Testigos De Jehová; Cota, Funza, Girardot, Madrid, Mosquera, Soacha, Tocancipá, Ekoplanet S.A.S. E.S.P.; El Colegio, Asociación Acueducto Los Ocobos; Fusagasugá, Asociación de Usuarios del Acueducto Leonardo Hoyos De Fusagasugá; Gachancipá, Asociación de Usuarios Del Acueducto de La Vereda San Martin de Gachancipá; Granada, Asociación de Afiliados del Acueducto Regional  De Granada Cundinamarca, Subachoque, Asociación de Suscriptores del Acueducto de La Vereda Cascajal; Granada, Sibaté, Soacha, Asociación De Afiliados Acueducto Regional Veredas Y Sectores De Los Municipios De Sibaté  Soacha Y Granada; Soacha, Empresa De Acueducto Y Alcantarillado El Rincón S A, Pacho, Asociación De Usuarios Del Acueducto  De Las Veredas De Pajonales, Llano De La Hacienda y La Ramada; Facatativá, Funza, Madrid, Mosquera, Eco procesos Hábitat Limpio S. En C.A. E.S.P.; Sasaima Asociación De Usuarios Acueducto Regional Sur Occidente Del Municipio De Sasaima Departamento De Cundinamarca; Nimaima, Asociación De Usuarios Acueducto, Alcantarillado Y Otros Servicios De Tobia Municipio De Nimaima; Chía, Guasca, La Calera, Sopo, asociación de usuarios prestadora de servicios públicos del teusaca: Guachetá, Asociación De Usuarios Del Acueducto Regional De La Vereda Punta Grande Guachetá, Chía, Guasca, La Calera, Sopo, Junta Administradora Del Acueducto De La Vereda San José-JAAVSJ-; Pasca, Asociación De Usuarios Del Acueducto Interveredal El Retiro Y Otras Asuainro; Agua De Dios, Tocaima, Ingeniería Y Gestión Del Agua SAS ESP; Subachoque, Asociación De Suscriptores Del Acueducto El  Tobal; La Calera, Iwm Agua &amp; Saneamiento SAS; Subachoque, Asociación De Suscriptores Del Acueducto Y Saneamiento Básico De La Pradera Municipio De Subachoque, Subachoque, Asociación De Suscriptores Del Acueducto Lagunitas; Tocancipá, Zipaquirá, Aquapolis Sociedad Anónima E.S.P.; Guayabetal, Medina, Paratebueno, Quetame, Ubalá, Bioagricola Del Llano S.A  Empresa De Servicios Públicos; El Colegio, Asociación De Usuarios Del Acueducto Regional De La Victoria Y Las Veredas La Pítala, Subia, Santa Isabel, Santa Cruz, San Miguel, Santa Rita, El Carmen.</t>
  </si>
  <si>
    <t xml:space="preserve">Se han certificado 600 personas de los municipios del departamento en el 1er. seminario taller gestión integral del riesgo de desastres en Cundinamarca “NUESTRO TERRITORIO, NUESTRO PROGRESO, RESPONSABILIDAD DE TODOS” en donde se capacitaron a las personas en relación a la política publica para la gestión del riesgo, el plan departamental para la gestión del riesgo y la estrategia departamental de respuesta a emergencias; de igual manera, se ha realizado acompañamiento y asesoría a los municipios mediante las asistencias técnicas con el fin de fomentar el conocimiento del riesgo, la reducción del riesgo y el manejo de desastres en aras de lograr la implementación de la política pública lo que ha permitido fortalecer las acciones mediante las capacitaciones a más de 4.784 personas sobre la política publica, el plan departamental para la gestión del riesgo y la estrategia de respuesta. Asimismo, se cuenta a la fecha con la instalación del 100% de los comités provinciales para la gestión del riesgo de acuerdo a la ordenanza 066 de 2018. Por otra parte, se ha implementado el plan padrino por parte de la UAEGRD con el fin de poder realizar asesoría y seguimiento a las necesidades y acciones de los municipios en el marco de la implementación de la política publica. Se logró llevar a cabo el reporte a la Unidad Nacional para la Gestión del Riesgo del 100% de los municipios del departamento frente a la implementación de la política pública mediante los planes municipales para la gestión del riesgo y las estrategias municipales de respuesta. Se cuenta con plan operativo de la política publica para validación y ejecución.
Finalmente, se han presentado avances mediante las circulares orientadas a los municipios con el fin de establecer el diagnostico y fortalecer la gestión municipal para que cuenten con los instrumentos de planificación acorde a lo estipulado en la política publica departamental para la gestión del riesgo, logrando que el 86% de los municipios del departamento cuenten con plan municipal de gestión del riesgo de desastres, 42% cuenten con estrategia municipal para la respuesta ante eventos de desastres, 82% cuentan con acto administrativo de fondo municipal de gestión de riesgo de desastres y 88% cuentan al día de hoy con acuerdo municipal sobre tasa bomberil, se ha logrado  la inclusión de las juntas de acción comunal a los Consejos Municipales para la Gestión del Riesgo de Desastres de 60 municipios del Departamento, lo que representa un avance del 52% del total de municipios. </t>
  </si>
  <si>
    <t>Definición de agendas y rutas para el desarrollo de las primeras 60 jornadas de fortalecimiento de las capacidades de gestión de riesgo.
8 Mesas de trabajo llevadas a cabo con los directivos de la corporación Maloka para la planeación del evento. 
Comités técnicos y directivos para el cumplimiento de meta 
Asistencia y socialización de proyecto con los integrantes del consejo municipal de gestión de riesgo de desastres del proyecto “unidad móvil para la gestión del riesgo”, verificación del lugar de instalación y plan de trabajo. 
Visitas técnicas a seis municipios de la avanzada con un total de 106 personas relacionadas con el plan de trabajo en los municipios de Paratebueno, Medina, Ubalá, Guatavita, Guasca, Gachetá.
Fortalecimiento de las capacidades para la gestión del riesgo mediante la unidad móvil con un total de 31.753 personas entre estudiantes, docentes, servidores públicos, cuerpos operativos, miembros de los consejos municipales para la gestión del riesgo y comunidad en general, logrando llevar la unidad móvil a los municipios de Ubaté, Zipaquirá, Sopo, Tausa, Medina, Guatavita , Cajicá, Gobernación de Cundinamarca, Paratebueno, Gacheta, Guasca, Guaduas, Simijaca, Suesca, Villapinzón, Chocontá, Machetá, Lenguazaqué, Chía, Villeta, La Vega, Sasaima, Vergara, Anolaima, San Antonio del Tequendama, El Colegio  . Se destaca que, del total de participantes de municipios beneficiados, 26.950 han sido niños, niñas y adolescentes de instituciones educativas, artísticas, deportivas y culturales que se beneficiaron con jornadas de fortalecimiento de las capacidades para la gestión del riesgo.</t>
  </si>
  <si>
    <t>Se han certificado 600 personas de los municipios del departamento en el 1er. seminario taller gestión integral del riesgo de desastres en Cundinamarca “NUESTRO TERRITORIO, NUESTRO PROGRESO, RESPONSABILIDAD DE TODOS” en donde se capacitaron a las personas en relación a la política publica para la gestión del riesgo, el plan departamental para la gestión del riesgo y la estrategia departamental de respuesta a emergencias; de igual manera, se ha realizado acompañamiento y asesoría a los municipios mediante las asistencias técnicas con el fin de fomentar el diseño e implementación de los planes municipales para la gestión del riesgo; asimismo, a la fecha se cuenta con la instalación del 100% de los comités provinciales para la gestión del riesgo.  Por otra parte, se ha implementado el plan padrino por parte de la UAEGRD con el fin de poder realizar asesoría y seguimiento a las necesidades y acciones de los municipios en el marco de la implementación de la política publica, el plan departamental y la estrategia departamental de respuesta. Finalmente, se cuenta con el plan de capacitación y plan de divulgación el cual se ha ejecutado a partir de las asistencias técnicas mediante la implementación del plan padrino; asimismo, se ha logrado contar con el diagnostico de los instrumentos de planificación de los 116 municipios mediante la articulación entre la subdirección de conocimiento y manejo y se presenta un avance del 60% de los municipios frente al diligenciamiento de la matriz de evaluación de la política publica y los instrumentos de planificación.</t>
  </si>
  <si>
    <t xml:space="preserve">Se han beneficiado un total de 22.241 productores de los cuales en la vigencia 2020 se atendieron 7.562 productores que presentaron afectaciones agroclimáticas (sequias y heladas) de los cuales 7.162 de 60 municipios fueron con insumos y semillas para el fortalecimiento de los sistemas productivos agroalimentarios y 400 pequeños productores ganaderos de 4 municipios se beneficiaron con miel pura de caña. así mismo en la vigencia 2021 Se realizó la entrega de insumos y semillas en 85 municipios del departamento con el propósito de reactivar la economía de 13.934 productores afectados por heladas, lluvias y sequías. Así mismo se fortaleció la agricultura campesina, familiar y comunitaria del departamento en las cadenas productivas de papa, maíz, arveja, frijol, pastos de clima frio y cálido, nutrición ganadera, frutales y hortalizas.
Se hizo la entrega de:
Insumos: 1.433 toneladas de fertilizantes orgánicos, químicos y enmiendas (Cal que acondiciona el suelo, regulan su acides y estabilizan el PH)
Semillas: 2.4 toneladas de semillas 
Nutrición Ganadera: 120 toneladas de concentrado, sal y melaza
La inversión total que se ha realizado en ambos años ha sido de $ 7.533.660.780 (año 2020 $ 3.533.999.918 – incluye los recursos que se destinaron en ambos planes de desarrollo y año 2021 $ 3.999.660.862 
•Se apoyó a los productores con el Incentivo al Seguro Agropecuario Territorial Cundinamarca (ISACUND) beneficiando a 745 productores rurales de 14 municipios, con un valor asegurado por la suma de $25.902.916.000, cuyo costo de la prima de seguro asciende a $2.944.346.040, de los cuales, a través del ISACUND se cubrieron $1.487.641.560. Proagro y Mapfre son las compañías aseguradoras con mayor participación en la cobertura del seguro agropecuario. De esta población 686 fueron pequeños productores con una inversión de $ 1.071.823.080 con un valor asegurado de $ 19.020.316.000 y 59 medianos productores  con una inversión  de $ 415.818.480 con un valor asegurado  de $ 6.882.400.000. Se dio cobertura con este beneficio a 1.397 hectáreas en pastos de corte  que representan a 447 productores y 1468 hectáreas en papa  en 298 productores cundinamarqueses
</t>
  </si>
  <si>
    <t xml:space="preserve">* Se han certificado 600 personas de los municipios del departamento en el 1er. seminario taller gestión integral del riesgo de desastres en Cundinamarca “NUESTRO TERRITORIO, NUESTRO PROGRESO, RESPONSABILIDAD DE TODOS” en donde se capacitaron a las personas en relación a la política publica para la gestión del riesgo, el plan departamental para la gestión del riesgo y la estrategia departamental de respuesta a emergencias. 
* Se ha realizado acompañamiento y asesoría a los municipios mediante las asistencias técnicas con el fin de fomentar el diseño e implementación de la estrategia municipal para la respuesta aemergencias. 
*Se formularon protocolos para orientar a los municipios frente a la ruta para declarar emergencias y fortalecer el sistema de alertas tempranas. 
* Se ha implementado el plan padrino por parte de la UAEGRD con el fin de poder realizar asesoría y seguimiento a las necesidades y acciones de los municipios en el marco de la implementación de la política publica, el plan departamental y la estrategia departamental de respuesta. 
*Se cuenta con el plan de capacitación y plan de divulgación de la estrategia departamental de respuesta a emergencias. </t>
  </si>
  <si>
    <t>Para la vigencia 2020 a partir de la asistencia y visitas técnicas solicitadas por los Municipios del departamento, se logró identificar un total de 110 escenarios de riesgo en 54 municipios; lo que representa 47% del total del departamento; en cuanto a la vigencia 2021 se ha podido dar cumplimiento al 100% de las solicitudes presentadas a la UAEGRD; en donde, se han atendido 154 solicitudes por parte de los Municipios, entre las cuales encontramos 142 asistencias técnicas a campo y 8 asistencias técnicas remotas,  donde a su vez se visitaron 132 escenarios de riesgo entre los cuales encontramos: remociones en masa, avenidas torrenciales e inundaciones. Actualmente se viene ejecutando el proyecto de obras de construcción para quebradanegra con el fin de disminuir el riesgo al que se expone la comunidad; proyecto que, se formula bajo la implementación del eje estratégico de gobernanza estipulado en la política pública departamental para la gestión del riesgo. 
Para la vigencia 2022 se han atendido un total de 41 solicitudes de municipios que han identificado nuevos escenarios de riesgo en el territorio, se ha realizado las respectivas visitas oculares y se han formulado los informes y recomendaciones de acciones correctivas y prospectivas para mitigar el riesgo.</t>
  </si>
  <si>
    <t>A la fecha se han atendido el 100% de las solicitudes de emergencias, beneficiando a los 116 municipios del departamento de Cundinamarca.</t>
  </si>
  <si>
    <t>En el mes de agosto se llevó a cabo la inauguración del CRIR de Tocaima el cual realizó apertura y se encuentra al servicio de la comunidad. Se firmo convenio interadministrativo  con el objeto de aunar esfuerzos técnicos y administrativos entre el Departamento UAEGRD Secretaria General y el Municipio de Tocaima para la operación y puesta en funcionamiento. Se adelantaron acciones con la Universidad de Cundinamarca para la firma de un convenio con el propósito de prestar asistencia técnica a los municipios de la jurisdicción del CRIR, mediante el apoyo de docentes, pasantes y practicantes.</t>
  </si>
  <si>
    <t>Se logro dar cumplimiento a la creación e implementación del Centro de Información y Telecomunicaciones de la UAEGRD con el fin de integrar las acciones requeridas para atender las emergencias y realizar los respectivos reportes que permiten la formulación de acciones para la mitigación del riesgo como acción y funcion del sistema de información de gestión del riesgo y de alertas tempranas. Consolidación de base de información que permitirá identificar las provincias y municipios con mayor frecuencia de riesgo con el fin de llevar a cabo la identificación de las alertas tempranas implementadas y articular la creación del modulo con base en la priorización de las alertas identificadas  por la unidad nacional.</t>
  </si>
  <si>
    <t>ESBOCUN cuenta a la fecha con licencia de funcionamiento y se le otorgo el registro de los programas de formación laboral, cuenta también con aprobación dos carreras técnicas, cursos libres y diplomados todo incluyentes en el tema de gestión del riesgo, se ha ejecutado proceso de capacitación de técnico con las unidades de bomberos Tabio, personal invitado PONALSAR, ejército nacional y bomberos de otras instituciones. Se vienen realizando mesas de trabajo para el  acompañamiento al municipio de acuerdo con las necesidades requeridas para el proceso de adquisición del predio y posteriormente estudios de diseño donde se llevaría a cabo la construcción.</t>
  </si>
  <si>
    <t> Se ha logrado atender el 100% de las solicitudes de ayuda humanitaria como consecuencia de afectadas por eventos o desastres naturales tales como incendios, inundaciones, vendavales, beneficiando a 20.251 familias de las cuales 8% fueron atendidas mediante solicitudes realizadas en la vigencia 2020, 59% en la vigencia 2021 y 33% en lo que lleva del años 2022.
* Mediante urgencia manifiesta dada la ola invernal, 798 miembros de los cuerpos operativos y alcaldías de 60 municipios mediante la entrega de kits invernal compuestos por un total de 62 bombas sumergibles, 62 motobombas de caudal, 62 mangueras de tramos de 30 metros, 62 Planta eléctrica de 1.200W a gasolina, 620 Linternas led alta intensidad resistentes al agua, 620 Palas cuadrada con cabo, 620 Picas con cabo, 620 Azadones con cabo, 620 Barras, 620 Machetes, 124 Sondas para cañerías, 90 Motosierras con espalda de 60cm de 3.2 HP a gasolina y 124 Cuerdas con rescate acuática de 7MM X 15M. 
 Para el año 2020, una vez declarada la calamidad pública en el departamento de Cundinamarca, se elaboró el plan de acción específico para la calamidad por COVID 19, el cual tuvo un gran impacto y cobertura a nivel departamental y mediante el cual la UAEGRD invirtió $27.161.787.260 para la atención de la emergencia mediante la entrega de kits de prevención personal e institucional, elementos básicos para la instalación de los Puesto de Mando Unificado PMU de los 116 municipios, entrega de elementos de desinfección a ciudadanos y comerciantes, apoyo a entidades de atención a la vejez, entre otros.</t>
  </si>
  <si>
    <t>Se logró la implementación de 2 sistemas de producción sostenible con el ambiente en Cooperación con CAEM la definición de 30 negocios verdes generando planes de acción y determinación de estrategias de Responsabilidad Ambiental y del proyecto de fincas sostenibles en panela, café y cacao beneficiando a 3 familias de los municipios de Villeta, Nilo y Arbelaéz.</t>
  </si>
  <si>
    <t>Se logró la articulación con el sector privado de una estrategia de responsabilidad ambiental, en cooperación con CAEM, con la realización del reporte de autodiagnósticos ambientales para la  promoción de la responsabilidad  ambientales empresarial y entrega de resultados de implementación de las  estrategias de responsabilidad ambiental  empresarial en las 30 empresas  seleccionadas. Se realizò asistencia tècnica en los municipios de Fosca, Guatavita,Tibirita, El Peñon, Ricaute, Girardot, Caparrapi, Susa, Fuquene, El Rosal, Alban, Guayabal de Siquima, Guasca y Silvania en temas de la  estrategia Responsabilidad Ambiental Empresarial, por parte de los profecionales contratados para el cumplimeinto de la Meta.
Se continua con la socialización de la estrategia y la realización de asistencias técnicas en diferentes municipios.</t>
  </si>
  <si>
    <t>Se han ejecutado 27 jornadas de educación y cultura ambiental en temas de Residuos Sólidos, Reforestación, Impacto Ambiental, sensibilización día de la tierra, Cambio Climático, Huella De Carbono, Uso Eficiente Y Ahorro Del Agua, Sistemas Agroforestales (SAF) Y Silvopastoriles, apiarios,  Política Publica De Cambio Climático, Foro Educativo ambiental Tenjo 2022, Día de la tierra, siembra de 3000 árboles nativos en el municipio de Sibaté, Sensibilización en cambio climático y residuos sólidos en la Institución Educativa Luis Antonio Escobar, Día nacional del árbol, Jornada de siembra de árboles vereda Meusa, Rio Teusaca, municipio de Sopó, Celebración día internacional para la protección del oso,  Concurso de fotografía, dibujo o pintura (niños, niñas y adolescentes de Cundinamarca)  “PÁRAMO PARA AMAR” ,  Estructuración Política de Educación Ambiental4. Sensibilización protección Laguna de Fúquene, Adelantar campaña de sensibilización ambiental para la protección del complejo lagunar de Fúquene CAI ambiental 28 de marzo del 2022, Apoyo actividades de política de Cambio Climático Tocancipá y Madrid, Acompañamiento y apoyo a CIDEAS municipales, municipios de Apulo, Simijaca, Tenjo, Chía y Soacha, Celebración Día del agua, Foro Educativo ambiental Tenjo 2022, Día de la tierra  y Sensibilización en cambio climático y residuos sólidos Sibaté , Día nacional del árbol Sopó, jornadas de sensibilización cambio climático Guayabal de Síquima y  Albán.y Jornadas de sensibilización residuos sólidos  Funza, Cáqueza, San Antonio del Tequendama, Arbelaéz, Fusagasugá, Silvania, Guaduas, Chocontá y Macheta y celebración día del reciclaje con el fin de incentivar el proceso de separación en la fuente a través de la diferenciación entre residuos aprovechables y no aprovechables, municipio de Supata y Guasca</t>
  </si>
  <si>
    <t>Se realizó capacitación en los municipios de Cajicá, Guayabal de Síquima y Cáqueza (Manejo de residuos sólidos (heces de mascotas), reciclaje y manejo Integral de los Residuos Orgánicos y dos concursos de educación ambiental logrando el reconocimiento a 19 proyectos en Ahorro y uso eficiente del agua y/o residuos sólidos" e "Innovación en el manejo de residuos sólidos y cambio climático, beneficiando a 60.124 personas.
Se continua con el seguimiento a la implementación de los proyectos y con se avanza con la formulación de política pública de educación ambiental.</t>
  </si>
  <si>
    <t>En 2020, para el logro de esta meta se procedió a realizar:
 ·         La adecuación acopio central de almacenamiento central de residuos sólidos en la sede central de la Gobernación de Cundinamarca.
·         La reactivación del convenio de los programas posconsumo articulado con la Secretaría del Ambiente y el Ministerio de Ambiente y Desarrollo Sostenible.
·         La definición del proyecto para el aprovechamiento de  residuos generados en la Gobernación y sus Sedes Externas.
·         La capacitación al personal técnico y operativo de la sede central y sedes externas en el marco de almacenamiento de sustancias químicas y kit de derrames, con apoyo de la ARL Positiva.
·         La socialización de manejo integral de residuos sólidos con los restaurantes de la Gobernación.
En 2021 se ha logrado:
1.       Definir y estructurar el contexto organizacional, así mismo se realizó la definición de partes interesadas del proceso de Gestión Ambiental, tal y como lo define la norma ISO 14001:2015.
2.       Dar inicio a la etapa de entrenamiento teórico – práctico, que es base para los resultados que se pretenden lograr en el reconocimiento de excelencia en la Gestión Ambiental de la Gobernación de Cundinamarca.
3.       Proceder con la publicación y evaluación de las propuestas de la Convocatoria Pública a asociaciones de recicladores de oficio, con el fin de realizar aprovechamiento de residuos. A la fecha se encuentra en trámite el perfeccionamiento del convenio.
4.       Realizar la actualización del alcance del manual del SIGC en el marco ambiental, dando cumplimiento a la NTC ISO 14001:2015.
5.       Crear los procedimientos y formatos de inspecciones ambientales, así mismo, fueron realizadas las visitas técnicas a la Sede Central y las Sedes Externas, en coordinación con el equipo de SST y la Secretaría General.
6.       Socializar con Secretaria General, Inmobiliaria normatividad y ajustes del nuevo código de colores para la separación de residuos.
2021: Conformacion de equipo de meoramiento, definicion de la caracterizacion del proceso Gestion Ambiental, firma de convenio con Asociacion de recicladores y ejecucion de capacitaciones de apropiacion del sistema.
A Dic 2021 En la implementacion del sistema de gestión ambiental de la Gobernación de Cundinamarca se crearon planes y programas ambientales dirigidos a mitigar los aspectos e impactos ambientales generados en los procesos del sistema integral de gestión y control. De esta forma dentro de los programas ambientales creados se generaron los siguientes:  plan integral de residuos  peligrosos, programa de uso eficiente y ahorro del agua, programa de uso eficiente y ahorro de energía, programa de residuos convencionales. Estos programas y las actividades de apropiación al sistema de gestión ambiental, buscan una adecuada implementación y cumplimiento normativo ambiental de la entidad.</t>
  </si>
  <si>
    <t>Potencialización de la estrategia huella de carbono departamental,  concluyendo la medición de huella de carbono y el desarrollo del taller de socialización para el manejo de la huella de carbono en hospitales verdes, con cobertura en  46  municipios.</t>
  </si>
  <si>
    <t>Se beneficiaron 14 familias con la construcción de estufas ecoeficientes en municipios de la jurisdicción del Guavio (Ubalá, Medina y Gachalá), a través del convenio 068-2020 CORPOGUAVIO, lo que contribuye a la reducción de emisión de gases de efecto invernadero.</t>
  </si>
  <si>
    <t>Se logró la implementación de un proyecto establecido en el Plan Regional Integral de Cambio Climático - PRICC con la implementación de modelos de fincas sostenibles ganaderas y agrícolas beneficiando 100 productores ganaderos en los municipios de Chocontá, Villapinzón, Sesquilé, Cucunuba, Sibate, Subachoque, Suesca, Mosquera, Ubate y Zipaquirá, 3 familias de los municipios de Nilo, Arbelaéz, Villeta.</t>
  </si>
  <si>
    <t xml:space="preserve">Se logró la restauración de 100 hectáreas afectadas por eventos climáticos en el municipio de Nilo (6,4Ha)   y a través del convenio 166-2021 suscrito con la fundación YARUMO, se realizó la entrega de 2 predios en los municipios de San Cayetano y Nilo con fines de restauración pasivaen áreas que fueron afectadas por eventos climáticos. </t>
  </si>
  <si>
    <t>68,02 Toneladas se han acumulado mediente brigadas de recolección de residuos de aparatos eléctricos y electrónicos RAEE en entidades del nivel central,  en Municipios y otras entidades públicas. " - En 2020 se firmó convenio a $0, con el gestor ambiental para el tratamiento final de los RAEE, Aportan el transportede los residuos y 100 árboles por cada TN recolectada</t>
  </si>
  <si>
    <t xml:space="preserve">de 4 plantas de beneficio programadas para el cuatrienio, se viabilizaron las 2 programadas para 2021. (Tabio y Chipaque), con meta cumplida y pendientes de intervenir 14 </t>
  </si>
  <si>
    <t>Estudio de prefactibilidad  donde se identifica la situación  del sector ,estudios de mercado, técnico, ambiental, administrativo y financiero  para el desarrollo de la planta de abonos .</t>
  </si>
  <si>
    <t xml:space="preserve">Se identificaron acciones que permitieron la articulación de esfuerzos para el desarrollo de iniciativas y proyectos de impacto regional. Así mismo, se efectuó un análisis de los programas y metas regionales dentro de los planes de desarrollo de los 46 municipios de la cuenca del río Bogotá y su relación con las metas de la línea estratégica Más Integración.  
Se acompañó el proceso de armonización de los planes de ordenamiento territorial de los 46 municipios de la cuenca del Río Bogotá, en el marco de la metodología acordada por las secretarías de planeación del Departamento y del Distrito; las principales temáticas que se definieron son: Estructura Ecológica Principal, POMCA, población y vivienda, espacio público, sistema de cuidado, servicios públicos, ciudad región, y movilidad y abastecimiento.
Se estructuró una base de proyectos con énfasis en movilidad y hábitat y espacio público. Además, producto de este trabajo se logró la financiación de la CAF con 450 mil euros para la estructuración de la red de ciclovías en torno al Regiotram de Occidente, iniciativa que se ha venido trabajando de la mano con la Empresa Férrea Regional, la Secretaría de Transporte y Movilidad de Cundinamarca y la Secretaría Distrital de Planeación para presentación del proyecto que fue aprobado por la CAF y la posterior elaboración de los términos de referencia para la contratación de los estudios.
En el Comité de Integración Territorial, CIT, se definió un plan de trabajo articulado con la agenda regional Bogotá-Cundinamarca, en el cual se identificaron iniciativas conjuntas entre los 28 municipios que hacen parte de este escenario.
</t>
  </si>
  <si>
    <t xml:space="preserve">Durante el 2020 se apoyo para la reactivación económica y turística 3 atractivos turísticos catedral de sal de Zipaquirá,  termales el Zipa del municipio de Tabio y mina de sal de Nemocón con la adquisición de pasaportes de ingreso y pasadías,  los cuales permitirán el acceso de la población cundinamarquesa en condición de vulnerabilidad y adicionalmente, dar flujo de caja a estos sitios de interés con el fin de apoyar su sostenimiento (personal de operación, administración y logística). 
Durante el 2021 Se logro firmar convenios seis (6) municipios con el fin de apoyarlos en la adecuación de un atractivo turístico del municipio. Los cuales se encuentran en ejecución.
Ubaté: plan de señalización del cerro de la Teta.
Chipaque: Suministro e instalación de un letrero 3D y mobiliario urbano para el mejoramiento de la zona turística.
Facatativá: Adecuación de un puente en el atractivo turístico Parque Arqueológico piedras del Tunjo.
Guayabal de Síquima: suministro e instalación de la señalización turística
Tibacuy: Suministro e instalación de letreros monumentales 3D turísticos para el casco urbano de Tibacuy y centros poblados de Cumaca y bateas.
Guayabetal: Dotación de equipos y señalización para el funcionamiento de un Punto De Información Turística-PIT 
</t>
  </si>
  <si>
    <t xml:space="preserve">En el 2021 Se da inicio a  la implementación del proyecto de alojamientos rurales "Posadas Turísticas" con la  firma el contrato con la universidad Externado de Colombia para iniciar las capacitaciones dirigidas a los propietarios de las posadas turísticas beneficiadas en 2019 y 2021, los temas a tratar son:
1.       Ética de los negocios.
2.       Buenas prácticas de turismo.
3.       Gestión de alojamientos, de alimentos y bebidas.
4.       Etiqueta y protocolo.
5.       Calidad e inocuidad en los alimentos.
6.       Protocolos de bioseguridad.
7.       La cocina regional y preparación de platos.
8.       Control y costos de alojamiento, de alimentos y bebidas.
9.       Mercadeo y estrategias de marketing digital.
10.   Servicio al cliente.
11.   Primeros auxilios.
12.   Prevención y control de incendios.                            Con esta iniciativa se han beneficiado los municipios de: GACHANCIPA, GUAYABETAL, LA VEGA, SESQUILE, TENA, ANOLAIMA, UBALA, VENECIA, LA PEÑA.
1.Viotá        Posada viota extreme
2.La Vega     Portal de las cascadas
3.Gachancipá     Museo campesino
4.Sesquilé        Posada paraiso
5.Sesquilé        Posada Santana
6.Tena                El cielo
Apoyo del proceso de adecuación y dotación a las 6 posadas turísticas escogidas: El cielo (tena), portal de las cascadas (la vega), el paraíso (Sesquilé), santana (Sesquilé), Viotá extreme (Viotá) y museo campesino (Gachancipá). Así mismo, se realizó plan de medios y promoción de las 10 posadas de la red mediante programas radiales en blu radio y televisión con caracol internacional, también con un influencer (deviajeconjuank).
</t>
  </si>
  <si>
    <t xml:space="preserve">En 2020 se creó  un nuevo producto turístico alrededor de Biciturismo en la provincia de Gualivá, Subachoque,  El Rosal, y la provincia de Sumapaz; creación circuito turístico MTB Bogotá-Región, dos localidades de Bogotá y 15 municipios de Cundinamarca. Adicionalmente, se ha fortalecido el producto de aviturismo, por medio de capacitaciones y posicionamiento en el OCTOBER BIG del municipio de San Antonio del Tequendama como el mejor lugar a nivel nacional para avistamiento de aves. Reconocimiento de los atractivos turísticos que comprenden la ruta Leyenda el Dorado en articulación con el Instituto Distrital de Turismo - IDT.  
Durante la vigencia 2021, se han realizado las siguientes estrategias para la implementación y fortalecimiento de los 3 productos turisticos de Biciturismo,Aviturismo, Ruta Leyenda el Dorado con el fin de beneficiar a las 116 municipios:*Sensibilización para que los conductores respeten a los Biciusuarios en la vía, incrementar el uso de la bicicleta y la actividad física, reactivación económica del sector en los Municipios participantes, a través de la estrategia Ciclovía por la Vida Interdepartamental.
Se realizo la descripción de cada una de las Rutas, basada en cada una de las fichas de caracterización obtenidas en las visitas de campo a los 65 municipios que conforman las cuatro Rutas que se definieron; la Ruta del agua, Ruta Dulce y Aventura, Ruta del Rio y el encanto y la Ruta del Origen Ancestral para entregar de una forma práctica esta información a turistas y visitantes para fortalecer los destinos e integrar toda la cadena de valor turístico en pro de su reactivación económica. 
Se firmo contrato con Cotelco con el fin de realizar el 1er Encuentro de Glamping, con una asistencia de más de 50 propietarios de glamping y otras modalidades de alojamiento, representándose esta asistencia en un 80% de Bogotá y Cundinamarca; el 20% restante provenientes de: Costa Atlántica, Eje Cafetero, Antioquia, Meta, Casanare y Huila. Con el propósito de visibilizar al glamping como una nueva modalidad de alojamiento, dándole su reconocimiento al sector privado siendo identificados dentro del sector turístico, que cada día viene evolucionando y trayendo nuevas formas de hospedaje. La agenda académica se enmarcó en temas como el enfoque estratégico frente a las nuevas tendencias de viaje, nuevos canales de comercialización, casos exitosos de sostenibilidad, requisitos para la operación, seguridad industrial y prevención de riesgos, glamping como emprendimiento y la participación de cerca de 35 agencias de viajes durante cuatro horas en una rueda de negocios con los empresarios asistentes.
Se participo en el evento “turismo para un crecimiento inclusivo” el cual permitió discutir acerca de accesibilidad e inclusión para el sector turismo. 
Se llevo a cabo proceso de formación para guías y operadores turísticos en biciturismo, esta capacitación esta dirigida a quienes realicen actividades de naturaleza como: ecoturismo, senderismo y turismo de aventura; Con el objetivo de fortalecer el turismo de naturaleza, particularmente el biciturismo. Una vez los participantes culminen el proceso de formación, podrán operar en el circuito Bici Bogotá Región, un sistema de rutas de biciturismo de 300 kilómetros, con altos estándares de diseño y señalización turística; en el que se puede disfrutar de riquezas paisajísticas, avistamiento de aves, cultura, gastronomía y mucha naturaleza. 
Se llevo a cabo la formación con cursos dirigidos a (69) Operadores Turísticos en Biciturismo y curso en acompañamiento y uso de la Bicicleta a (140) Bici – Guías o Vigías. Se realizo el Encuentro de Directores de turismo con capacitaciones a cargo de ProColombia, Viceministerio de turismo, con una participación de 78 municipios.
Se realizo el IV Encuentro de Puntos de Información Turística PIT con capacitaciones a cargo de la Policía de Turismo, Consejería Presidencial para la Participación de las Personas con Discapacidad para el turismo accesible y Viceministerio de turismo, sobre el programa de turismo responsable, turismo accesible, y legalización de operadores y prestadores de turismo, con una participación de 29 PIT.
Se encuentra en funcionamiento CATO en la página https://detour.cundinamarca.gov.co/home actualizada y habilitada para poder cargar información turística actual de los 116 municipios y los destinos imperdibles, también se encuentran disponibles las app en Google play y app store. Visita de campo para validar trazado Ruta Biciturismo Gualivá y los municipios de Tabio, Subachoque y El Rosal. Con el acompañamiento del equipo técnico de LA RAPE, IDECUT y la Secretaría de las TICs, en la semana del 5 al 8 de abril de 2022.
*Definición de criterios para el Diplomado de Cultura muisca. Se participó en el “Encuentro Nacional de Autoridades Regionales de Turismo” en el Centro de Convenciones ÁGORA; en la ciudad de Bogotá. 
Durante los días 5 y 6 de mayo, se dieron cita más de 200 autoridades, quienes participaron en los diferentes temas que comprometen las líneas turísticas en el departamento y en la capital. Estrategias, avances y resultados fueron los temas a tratar por los diferentes conferencistas invitados.
Con la presencia de los diferentes entes protagonistas, el apoyo del Banco Mundial, FONTUR, PROCOLOMBIA, Colombia Productiva, Bancoldex, Innupulsa, se dictaron talleres de importancia, como Colombia potencia turística - Visión 2050, tendencias y políticas de turismo, mundiales de la oferta y la demanda del turismo: sostenibilidad y regeneración. http://www.idecut.gov.co/noticias/idecut-presente-en-el-xxxvi-encuentro-de-autoridades 
* Articulación entre el Departamento de Cundinamarca - Instituto Departamental de Cultura y Turismo (IDECUT) con el municipio Paratebueno y el Departamento del Meta - Instituto de Turismo del Meta. Recorrido Turístico y Rueda de negocios con operadores y prestadores de servicios turísticos para el empaquetamiento de los diferentes atractivos turísticos, hoteles, restaurantes y artesanos.
*Cundinamarca logró el sexto puesto en avistamiento de aves en el Global Big Day, el evento más importante del mundo para los pajareros, registrando 533 especies para el departamento en la plataforma ebird. 
*Acompañamiento al IDT en la tomar de fotografías en atractivos turísticos que hacen parte de Ruta Leyenda El Dorado.
*Graduación de 18 operadores y prestadores en el programa de fortalecimiento de Ruta Leyenda El Dorado, que fue ofertado por el viceministerio de turismo a través de Unicafam.
</t>
  </si>
  <si>
    <t>VICIMINISTERIO DE TURISMO</t>
  </si>
  <si>
    <t xml:space="preserve">En 2021. En la legalización de empresarios turisticos, durante la vigencia 2021 se han realizado las siguientes actividades con los 116 municipios del Departamento:                                                              *Apoyo y asesoría a los empresarios turísticos de Cundinamarca, incentivándolos a certificarse con el fin de fidelizar un mayor número de turistas que ayuden a reactivar su economía y a su vez ayuden a promover el crecimiento y sostenibilidad en sus Municipios, de acuerdo con la labor encomendada por la Subgerencia de turismo.
Contacto con los Prestadores que fueron apoyados para obtener su RNT, con el fin de invitarlos a capacitaciones organizadas por Procolombia-Idecut en Pro de brindarles nuevas herramientas para seguir en el proceso de reactivación del sector.
A partir del seguimiento continuo a los prestadores informales, se logra que 51 de estos obtengan su registro nacional de turismo, cumpliendo de esta manera con la meta propuesta para la vigencia 2021 que era de 35 prestadores con RNT
</t>
  </si>
  <si>
    <t xml:space="preserve">En 2021, Se firmó el convenio marco entre el Instituto Distrital De Turismo y El Instituto Departamental de Cultura y Turismo de Cundinamarca, para el desarrollo de acciones que propendan a impulsar el turismo sostenible, responsable, incluyente, inteligente y productivo en Bogotá y Cundinamarca.
Se firmo memorando de entendimiento entre el Idecut y la Cámara de Comercio de Bogotá, como alianza estratégica para fortalecer gestión turística para que contribuya al desarrollo, la competitividad, el fortalecimiento y reactivación económica del sector turístico en provincias como Sabana Centro, Sumapaz, Almeidas, Guavio, Oriente y Ubaté. Durante el año 2022 Se firma del memorando de entendimiento entre el Departamento del Meta y Cundinamarca para trabajar conjuntamente por el desarrollo y fortalecimiento turístico en especial del producto turismo de naturaleza. Generando acciones del Turismo de Naturaleza (ciclomontañismo, senderismo, cabalgatas) entre los departamentos, procurando la realización de productos turísticos, consolidación de la gestión turística, promoción de destinos, organización de eventos y gestión mancomunada de información y formación turística con los diversos actores del sector (Municipios de Medina y Paratebueno).
</t>
  </si>
  <si>
    <t>El IDECUT ha participado en dos eventos durante la vigencia 2021 de la tienda Kuna Mya en la Feria AgroExpo2021 evento que permite posicionar al departamento las artesanías que se ofrecen y también en la promoción turística de nuestros diferentes atractivos turísticos beneficiando a los 116 municipios del Departamento. Se participo en el Concurso Nacional de la Belleza con la Reina Departamental de Cundinamarca, evento que se llevo a cabo en la ciudad de Cartagena. Participación del departamento de Cundinamarca en Expomalocas en el departamento del Meta, el cual permitió Posicionar a Cundinamarca como destino turístico con gran oferta de productos y servicios innovadores y sostenibles, de alta calidad.
Se apoyo el evento expotravel realizando un acto de apertura en la Catedral de Sal de Zipaquirá acompañando la celebración de sus 25 Años, reuniendo a más de 140 asistentes. Se llevo a cabo la 1ra Cumbre de Turismo de Cundinamarca, un evento que busca crear acciones concretas y articular las entidades en busca de la dinamización del turismo y el fortalecimiento del mismo en Cundinamarca. Se abordaron temas tan importantes como la sostenibilidad, promoción y competitividad. 12 conferencias dieron lugar a cerca de 20 horas de Jornada académica en el 2do Encuentro de Turismo e Innovación, Se realizó la Segunda Rueda de Negocios de Cundinamarca Expotravel 2021 con 55 empresarios del sector, 547 citas agendadas, lo que equivale a más de 136 horas de negocios.
Se llevó a cabo el Primer Encuentro de Glamping y nuevas modalidades de alojamiento, Más de 50 empresarios del Glamping se hicieron presentes en el hotel Hilton de la ciudad y más de 100 ejecutivos se conectaron durante los dos días del evento. Asistieron empresarios de Cundinamarca, Antioquia, Meta, Casanare, Huila, y del Eje Cafetero y la costa Atlántica. Glamping o glamorous camping es un creciente fenómeno global que combina la experiencia de acampar al aire libre con el lujo y las condiciones propias de los mejores hoteles, cuidando el medio ambiente. Durante la Rueda de Negocios decenas de agencias de viajes pudieron conocer la oferta de esta nueva modalidad de alojamiento. Al final de jornada se reafirmó el compromiso del gremio con la evolución del sector y con las nuevas tendencias de alojamiento y el gremio se comprometió a apoyar a los empresarios en la formalización de los negocios, para acogerse a las regulaciones y a ser responsables socialmente con los destinos. Durante la vigencia 2022. Se participó en los eventos de difusión del Turismo en FITUR , ANATO y ROUTES AMERICAS 2022. Participación del departamento de Cundinamarca en Expomalocas en el departamento del Meta, el cual permitió Posicionar a Cundinamarca como destino turístico con gran oferta de productos y servicios innovadores y sostenibles, de alta calidad.</t>
  </si>
  <si>
    <t>$75.068.532 FONTUR - $100.000.000 CAMARA DE COMERCIO-  $35.000.000 Gobernación del Meta- $230.800.000 Agencia de Comercialización e Innovación para el Desarrollo de Cundinamarca- $100.000.000 OPAIN</t>
  </si>
  <si>
    <t xml:space="preserve">En 2020 se realizaron actividades de promoción de potencial turístico del departamento de Cundinamarca a través de medios de comunicación (virtuales, televisión, radio), aportando y apoyando la reactivación del sector turístico, con el cual se evidencia un incremento en la llegada de visitantes y turistas a los diferentes atractivos y destinos turísticos del departamento. 
En lo corrido de la vigencia 2021, se han realizado estrategias de promoción, comunicación y marketing turístico implementadas que benefician a los 116 municipios del departamento con las siguientes actividades: Revisión de la Guía, contactando otros Prestadores de servicios Turísticos y los recomendados por la Gerente, que cumplen con los requisitos exigidos. Contacto con los PST con el fin de solicitar, tras el envío de una carta, la autorización del Uso de Datos publicados en la Guía.
Se realizo reunión virtual con los encargados de Turismo de Sabana Centro, Sabana Occidente y Almeidas para recibir sugerencias y aportes para completar información de los datos que se encuentran en la Guía Turística del Departamento con el fin de entregar datos reales a los turistas y visitantes locales, nacionales e internacionales que puedan contribuir a la reactivación económica del sector Turístico.
Se ha logrado generar reconocimiento del departamento y los diferentes atractivos que componen cada una de las rutas, en las personas que han participado de los Fam trip.
Se Capacito a los empresarios de como generar los códigos QR para poder tener sus portafolios y tarjetas de presentación de manera digital y pódelas entregar a sus posibles clientes minimizando el riesgo de posibles contagios.
Se está llevando a cabo el programa Dorado Radio donde se promociona los atractivos, destinos, operadores, prestadores de servicio turístico.
Se ha ido reactivando en el sector turismo y esto se ve reflejado en el aumento de estadísticas reportado por los Puntos de Información Turística PIT, para el segundo semestre se recibieron 10.362 turistas.
Se capacito a los informadores de la red nacional y red departamental para el funcionamiento de los puntos de información de turismo, como deben diligenciar el informe de actividades, reportar actividades que desarrollan en sus puntos para subir a redes sociales, fotografías de los puntos de información, y dar a conocer las capacitaciones que se deben dar en el segundo semestre.
Se dio apertura a la tienda Cundinamarca “Kuna Mya” en la ciudad de Bogotá el mágico espacio que recopila todos los encantos, tradiciones, sabores y saberes de nuestra Cundinamarca; contando con una línea artesanal que hace parte del esfuerzo de capacitación y de apoyo a 104 artesanos, Otro de los grandes atractivos de la tienda es que tiene la primera guía de turismo de Cundinamarca la cual ofrece los sitios turísticos por pisos térmicos que tiene el departamento. En el segundo piso los visitantes podrán, a través de una pantalla interactiva, conocer los 26 sitios imperdibles en Cundinamarca, los planes y prestadores de servicio turísticos con registro nacional de turismo. De igual forma podrán conocer los lugares más representativos de los 116 municipios
Se encuentra en funcionamiento CATO en la página https://detour.cundinamarca.gov.co/home actualizada y habilitada para poder cargar información turística actual de los 116 municipios y los destinos imperdibles, también se encuentran disponibles la app en Google play y app store. Durante el año 2022 Se entrega de material publicitario a los Puntos de Información Turística PIT.
*Guía Turística: establecer una nueva metodología para mantener la guía actualizada y continuar agregando nuevos prestadores, con el nuevo equipo de este proyecto. Verificar que el RNT de los prestadores que ya se encuentran en la guía, renovaron su registro o se encuentran en proceso; Promover el turismo del Departamento por medio de publicaciones en las redes sociales del IDECUT
</t>
  </si>
  <si>
    <t>Avance acumulado a noviembre del 12,12 % que corresponde al porcentaje de ejecución del componente de construcción, teniendo un acumulado a octubre de 11,1 % y un ejecutado en el mes de noviembre de 1,1 %. Esta información es del informe del mes de noviembre suministrado por el Acueducto de Bogotá.
Avance acumulado a noviembre de 2021 del 34,99% que corresponde al porcentaje de ejecución del componente de construcción, teniendo un acumulado, en el mes anterior de 31,89% y un ejecutado en el mes de septiembre de 2021 de 3,1%.
Adecuación sitio del proyecto 100%, adecuación vías de acceso y paisajismo 57,7%, pozo de bombeo 50,1%, pozo de cribado 67,24% obras conexas 26,1%.</t>
  </si>
  <si>
    <t>Acueducto de Bogotá</t>
  </si>
  <si>
    <t>Se realizó el pago de los recursos durante las vigencias 2020  ($8.191.000.000) y 2021 ($8.437.000.000) para cofinanciar la construcción de la PTAR Canoas en cumplimiento de la sentencia 2001-90479 de 2014.</t>
  </si>
  <si>
    <t xml:space="preserve">Implementación del instrumento para la articulación de la inversión den áreas de importancia estratégica por parte del Programa de las Naciones Unidad PNUD (análisis y estrategias); se acuerda la financiación conjunta de una convenio con BIOCUENCA para el desarrollo del programa de Pago por servicios Ambientales con recursos de Bogotá invertidos en áreas de abastecimiento. </t>
  </si>
  <si>
    <t>Se termino el convenio 082-2020 Villapinzón, realizando el mantenimiento, suministro del Centro tecnológico del cuero, obras de adecuación y se logro la calibración y compra de insumos para los equipos.</t>
  </si>
  <si>
    <t>Realización del componente diagnóstico  e indicadores de la Política Pública y  presentación de avances del instrumento de  financiación.</t>
  </si>
  <si>
    <t xml:space="preserve">Se avanza con el proceso de contratación  para la puesta en marcha de una red comunitaria de calidad del aire en Municipios priorizados del Departamento, se generó y se aprobó la cartilla de calidad del aire y se realizó socialización sobre calidad del aire, y sus efectos en la salud y el medio ambiente en el Colegio IED Las Villas del Municipio de Cogua.
Asesorías y asistencias técnicas en calidad del aire en los colegios priorizados en pro de la implementación de la estrategia. </t>
  </si>
  <si>
    <t>Durante el cuatrenio se han intervenido 5 conexiones viales, correspondientes a ACCENORTE II – “Ampliación autopista norte y carrera Séptima”, la Vía el Codito - Serrezuela, así mismo, la conexión La Calera – Bogotá, Cota -Bogotá y Alo Sur, que contribuyen a la competitividad, al crecimiento económico y al desarrollo social de la ciudad-región.</t>
  </si>
  <si>
    <t xml:space="preserve">En el año 2019, por iniciativa de la Gobernación de Cundinamarca se suscribió el Convenio Interadministrativo No. 048 de 2019, entre Gobernación, Findeter y EFR, cuyo objeto fue aunar esfuerzos para la elaboración de estudios de factibilidad del tren entre Zipaquirá y Bogotá, así mismo en el 2020 se adhirió el Distrito, derivando en los contratos de consultoría e interventoría para generar el diagnóstico y línea base del corredor férreo, estructuración técnica, legal, financiera y social del proyecto, además de estructuración integral y artes finales.
Posteriormente se establece los convenios de cofinanciación y administración de fiducia para el proyecto de Regiotram de Occidente, con recursos de la Nación en un 69% y el Departamento de Cundinamarca del 31%.
</t>
  </si>
  <si>
    <t xml:space="preserve">En fecha 10 de noviembre de 2017, se suscribió convenio interadministrativo con el Ministerio de Transporte, Departamento de Cundinamarca, municipio de Soacha y Empresa Férrea Regional, con el objeto de definir los montos en que la Nación y el departamento de Cundinamarca, aportaran para la financiación del proyecto de la Construcción de la extensión de la troncal NQS del sistema Transmilenio a Soacha fases II y III”, este convenio tendrá una duración hasta la fecha del último aporte, es decir 2027 y 6 meses más.
Para ese proyecto se establecieron los convenios de cofinanciación y administración de fiducia, con recursos de la Nación en un 70%, Departamento de Cundinamarca del 18% y municipio 12%.
</t>
  </si>
  <si>
    <t xml:space="preserve">Este Proyecto Regiotram Norte es una iniciativa de interés nacional departamental y distrital puesto que se esperan mejoras en la movilidad conectividad accesibilidad y competitividad tanto para Bogotá como para los municipios vecinos Chía, Cajica y Zipaquirá pues al aprovechar la infraestructura que los vincula a la región no solo se puede mejorar los tiempos de viaje de los ciudadanos sino que contribuyen a disminuir las brechas socioeconómicas.
El 15 de diciembre 2021 se aprueba bajo el CDP (certificado de disponibilidad presupuestal)  numero 7100019591 por valor de $4.200.000.000  Millones bajo la supervisión de la Secretaria de transporte y Movilidad.
CONVENIO 048 DE 2019  Elaboración de Estudios de Factibilidad, Interventoría, Técnica, Administrativa y  Financiera del Corredor Férreo Bogotá – Zipaquirá Firmado el 12 de Junio de 2019
</t>
  </si>
  <si>
    <t xml:space="preserve">Se definieron los requisitos para la presentación de proyecto del sistema general de regalías, cómo: Presupuesto detallado, certificado dónde se indique que las actividades a financiar por el SGR, no han sido financiadas con otras fuentes; certificado dónde se indique que el territorio es apto y no presenta riesgo para dicha construcción, y documento técnico que contenga el planteamiento del problema, antecedentes, análisis y cronograma de actividades.                                                                                                                                                                                                                               
2. Se han  establecido los puntos a tener en cuenta para la elaboración de los estudios y diseños, cómo: estudios topográficos, gestión predial, urbanismo y diseño arquitectónico, pavimentos, estudios ambientales, presupuesto, entre otros.                                                                                                                                                                                                                                                                      
3. Se realiza presupuesto de mano de obra, diseños publicitarios, gastos provenientes de mesas de trabajo y fuentes de financiación, del año 2021 a 2024                                                                                                                                                                                                                                   
</t>
  </si>
  <si>
    <t>Se realizaron los aportes de subvención con el objeto de cumplir la meta 353 de mantenimiento de la operación del ente gestor en los proyectos de transporte masivo regional, Regiotram de Occidente y Extensión Transmilenio NQS Fase II y III, bajo la supervisión de la Secretaria de Movilidad.</t>
  </si>
  <si>
    <t>El (IDU) suscribió convenio con la Empresa Metro, para adelantar los Estudios de Pre factibilidad del corredor férreo del sur. Así las cosas, es oportuno y pertinente expresar a través de un oficio, que el Departamento de Cundinamarca, tiene interés de participar activamente en el desarrollo del citado proyecto, a través de una figura jurídica que podamos concertar; todo en aras de unir esfuerzos para la consecución de un proyecto benéfico para todos.</t>
  </si>
  <si>
    <t xml:space="preserve">La Secretaria de Transporte y Movilidad de Cundinamarca lidera el proceso de implementación de un Plan Maestro de Movilidad a nivel departamental con dimensión municipal y regional cuyo propósito es establecer lineamientos que ayuden a mejorar la movilidad de personas y carga en el área urbana y rural para el desarrollo y competitividad del territorio cundinamarqués. 
En razón a lo anterior, la Secretaria de Transporte y Movilidad viene desarrollando un trabajo articulado generando avances en la construcción del Plan Maestro de Movilidad del Departamento abordando cada una de las etapas necesarias de acuerdo a la resolución 20203040015885 del Ministerio de Transporte y en cumplimiento a los objetivos trazados en el marco de nuestro Plan de Desarrollo Departamental (2020-2024) “Cundinamarca región que progresa”. 
</t>
  </si>
  <si>
    <t>Primer plan integral de seguridad regional, articulando los planes integrales de seguridad y convivencia ciudadana departamental y del distrito capital beneficiando a 26 municipios frontera, el cual busca disminuir los 18 delitos de alto impacto.  Para cumplir con el avance del plan, se logran 2 componentes, la preparación y formulación y asistencia técnica. Dentro de los mismos, se realiza un documento técnico que integra el plan de seguridad regional, este mismo se articuló entre el PISCCJ Bogotá y PISCC Cundinamarca, los cuales hacen referencia a los Planes Integrales de Seguridad y Convivencia Ciudadana y en los mismos, se realiza un diagnóstico línea base de los municipios frontera con Bogotá. A su vez, se realizó asistencia técnica a los organismos de los 26 municipios frontera con Bogotá y se realizaron consejos de seguridad y comités regionales de seguridad, convivencia y justicia.  Se ha realizado el seguimiento a los 21 delitos de los 26 municipios, mes a mes así como mapeo de actores.
Dentro del plan de seguridad regional los equipos de trabajo analizaron los PISCC Departamental, Bogota y de cada uno de los Municipios frontera para organizar protocolos en conjunto con el Distrito, que garanticen la judialización efectiva y disminuir la inseguridad en la región Bogotá- Cundinamarca. Se realizó capacitación sobre la ley 399 de 2011 "Comites de Seguridad" para que lo desarrollen en cada uno de los municipios asignados. Adicionalmente de acuerdo con los avances en el documento y el trabajo articulado con los Municipios acogidos dentro del Plan regional, se ha proyectado el levantamiento de necesidades como insumo para la dotación en cumplimiento con la planeación presupuestal.   Los profesionales de apoyo han hecho presencia institucion, en los territorios asignados, con el fin de articular acciones con la instituciones de inteligencia en los siguientes municipios:  Cota, Chia, Tabio, Tenjo, Cajicá, Zipaquirá, Soacha, Sesquilé, La Calera, Tocancipá, Sopó,Mosquera, Chipaque, Choachí, Ubaque,Zipacón, Facatativa, Bojacá, Funza, Madrid, Subachoque,Fusagasugá, Granada, Pasca, Silvania, Sibaté.
Se diseño una matriz para que los profesionales de apoyo analicen los delitos de mayor impacto y frecuencia y establecer acciones con el distrito capital.
Se impartió una capacitación a coordinadores y equipo de apoyo sobre PISCC y Región Metropolitana, y cada profesional de apoyo viene analizando el PISCC, Departamental, Distrital y el del Municipio Asignado.
Se capacitó al equipo en los temas: Región Metropolitana, Observatorio de Seguridad, Agenda Metropolitana, Contenidos de Comunicación. Se solicitó por parte de la Gerencia para que allegue el avance del diagnostico.
Acompañamiento al comité de seguridad,  seguimiento a los delitos de mayor impacto, implementación del plan de seguridad regional, problemas frontera del Municipio La Calera.
Acompañamiento al comité de Seguridad y operativos en la localidad Ciudad Bolivar.
Se realizó capacitación sobre la ley 399 de 2011 "Comites de Seguridad" para que lo desarrollen en cada uno de los municipios asignados.  Se realizaron asistencias técnicas Asistencia técnica presencial/Virtual, seguimiento a los delitos de mayor impacto Meta 356, - Municipio de Tocancipa, Cajicá, Zipacón, La Calera, Alcaldía local de Chapinero, Sibaté, Alcaldía local de Kennedy, Soacha, Fusagasugá, Granada, Pasca, Cota, Tenjo, Mosquera
Se  envío a la Dirección, el primer borrador de documento de articulación entre el Pisccj Bogotá y Piscc Cundinamarca.</t>
  </si>
  <si>
    <t>Se inicia el diagnóstico del plan de defensa estratégica de recursos naturales e  infraestructura energética desde una perspectiva regional. Se plantean acciones de las mismas dentro del Plan Integral de Seguridad y Convivencia Ciudadana. Adicional a ello se generó el documento técnico que integre el plan de defensa estratégica de recursos naturales y de infraestructura energética en Bogotá y Cundinamarca.
 Se elaboró matriz para acopiar y evaluar la defensa estratégica  de los recursos naturales y de infraestructura entre Bogotá y Cundinamarca.
Se elaboró matriz que permita el acopio y análisis  por parte del equipo de trabajo en la formulación de un diagnóstico de activos estratégicos para proteger en los municipios frontera con Bogotá. 
Con el apoyo del General Jorge Humberto Jerez, se realizó capacitación sobre  el plan de defensa estratégica de los recursos naturales y de estructura energética entre Bogotá y Cundinamarca.
Presentación del equipo de trabajo, para el seguimiento del plan de defensa de los recusos naturales y de infraestructura energetica. Solicitud de información de activos estrategicos. Meta 357, en los Municipios de Tocancipá, Sesquilé, Tenjo, Fusa, Granadas, Pasca, Funza, Zipacón, Bojacá, Madrid, Mosquera, Chipaque
Se vienen adelantando las gestiones con las autoridades de las localidades, borde, con el proposito de articular acciones con el Distrito, para implementar el Plan de Defensa Estrategica de Recursos Naturales e Infraestructura Energetica.</t>
  </si>
  <si>
    <t xml:space="preserve">Se han realizado reuniones con la Secretaría de Integración </t>
  </si>
  <si>
    <t>Nuevas conexiones: Al hacer seguimiento a los nuevos usuarios del servicio de acueducto urbano conectados a través de los prestadores, se realiza una encuesta al prestador del municipio de Soacha, la cual arroja el siguiente resultado: 9.619 nuevas personas beneficiadas con el servicio de acueducto.
Se culminó el proyecto Olivos IV, con el 100% de avance el 21/04/2021, donde se conectan 392 usuarios y se benefician a 1.079 nuevas personas con el servicio de acueducto.</t>
  </si>
  <si>
    <t>Nuevas conexiones: Al hacer seguimiento a los nuevos usuarios del servicio de alcantarillado urbano conectados a través de los prestadores; se realiza una encuesta al prestador del municipio de Soacha, la cual arroja el siguiente resultado: 9.536 nuevas personas beneficiadas con el servicio de alcantarillado.
Se culminó el proyecto Olivos IV, con el 100% de avance el 21/04/2021 donde se conectan 378 usuarios y se benefician a 1.041 nuevas personas con el servicio de alcantarillado
Prolongación de Interceptor Ciudad de Cali: Se continua con el trámite de la adquisición de los predios por parte del Acueducto de Bogotá, para poder continuar con el proceso de contratación</t>
  </si>
  <si>
    <t xml:space="preserve">Vigencia 2020: No hubo asignación de recursos
Vigencia 2021: Para la vigencia 2021 se realizó una inversión por $300 millones de pesos destinada a obras de mejoramiento de la infraestructura física en el territorio de Borde del municipio de La Calera Cundinamarca, específicamente en los sectores de Aurora Alta y La Capilla. Y en el municipio de Soacha se realizó una inversión de $88 millones de pesos para realizar intervenciones de mejoramiento barrial (mejoramiento de fachadas y obras de recuperación de andenes) en el Barrio Olivos Sector II .
</t>
  </si>
  <si>
    <t>Vigencia 2020: No hubo asignación de recursos</t>
  </si>
  <si>
    <t xml:space="preserve">Se realizó la identificación, recolección y consolidación de la información regional existente en el Observatorio de Dinámicas Urbano Regionales – ODUR, en cada uno de sus ejes e indicadores. A partir de lo anterior, se estructuró un inventario de información con las fuentes internas (Gobernación y dependencias o entidades adscritas) y externas (terceros públicos y privados), y de tipo documental y a nivel de dato estadístico, con la que se consolidó una base de datos propia que permitió generar indicadores y estadísticas para contar con información primaria de manera oportuna, veraz y actualizada.
Entre las Secretarías de Planeación y de Integración Regional de Cundinamarca y la Secretaría Distrital de Planeación se definió que la fuente de información base será Encuesta Multipropósito de Bogotá y 21 municipios, la cual se aplicará a partir del primer trimestre del 2021. 
Para asegurar que la aplicación de este instrumento logre los resultados esperados, y como punto de partida, el 4 de diciembre se realizó un evento para sensibilizar a los 21 alcaldes y secretarios de planeación de los municipios que incluyen dicha encuesta, sobre la importancia de la gestión del conocimiento como proceso fundamental y transversal para la integración regional y la toma de decisiones. 
</t>
  </si>
  <si>
    <t>Dentro de las actividades del mantenimiento del portal IDER, se tinen: Revisión y actualización de lo datos abiertos regionales incluidos en el geoportal ide.cundinamarca.gov.co. Estas actividades incluyen la revisión de información de geoservicios web incluida en los visores web geográficos, actualziación de la platafrma tecnológica, revisión de los contenidos e información adelatada por el Distrito, la Gobernación de Cundinamarca y los municipios.</t>
  </si>
  <si>
    <t xml:space="preserve">Se realizó seguimiento a la ejecución del plan de trabajo definido con la RAP-E Región Central, en sus cinco ejes: Seguridad Alimentaria y Desarrollo Rural; Sustentabilidad Ecosistémica y Manejo de Riesgos; Competitividad y Proyección Internacional; Infraestructuras de Transporte, Logística y Servicios Públicos; Gobernanza y buen Gobierno y Gestión de Fortalecimiento Institucional.
En el Comité de Integración Territorial (CIT) se definió un plan de trabajo articulado a la agenda regional Bogotá-Cundinamarca y se realizaron talleres con las secretarías de planeación de los municipios para identificar proyectos incluidos en los planes de desarrollo municipales. Además, se adelantaron las mesas técnicas de residuos sólidos y seguridad ciudadana. En la primera, se validaron las líneas estratégicas para el Plan Integral de Gestión de Residuos Sólidos y en la de seguridad ciudadana, se trabaja en los Planes Integrales de Seguridad, Convivencia y Justicia (PISCJ) Distrital y Departamental.
Con la Secretaría Distrital de Planeación y la Cámara de Comercio de Bogotá, se avanzó en la suscripción de un convenio de asociación para el fortalecimiento de esta instancia de coordinación regional. 
</t>
  </si>
  <si>
    <t xml:space="preserve">se definió un esquema de trabajo con cinco fases, que va desde la formulación hasta la aprobación.
Se lideró el proceso para la conformación de la Provincia Administrativa y de Planificación de Sumapaz, con la participación de sus diez municipios, para lograr una figura asociativa que permita alcanzar objetivos comunes que mejoren el nivel de vida de las comunidades. Se avanzó en la estructuración del esquema asociativo y de la ruta de trabajo, y se conformó el comité técnico para la elaboración del documento soporte, que define su funcionamiento, financiamiento y reglas. 
Adicionalmente, Se ha venido trabajado con las provincias del Alto Magdalena, Guavio y Tequendama para la definición de esquemas de asociatividad y la identificación de proyectos conjuntos. 
</t>
  </si>
  <si>
    <t xml:space="preserve">Con el fin de avanzar en la meta de creación y puesta en marcha de una estructura de gobernanza subregional, Se acompañó en el proceso de aprobación en el Congreso de la República del Acto Legislativo 02 del 22 de julio de 2020 que creó la Región Metropolitana Bogotá-Cundinamarca, una entidad administrativa de asociatividad regional conformada por el Distrito Capital, el departamento de Cundinamarca y los municipios con los cuales se compartan dinámicas territoriales, ambientales, sociales y económicas.
La primera fase comprendió la realización de 24 audiencias públicas: seis (6) provinciales, doce (12) municipales y seis (6) en las localidades de Bogotá, en las que se recibieron 3.400 propuestas ciudadanas, resultado de alrededor de 1.300 intervenciones.
En la segunda fase se realizaron 23 encuentros sectoriales y poblacionales, más de 500 ciudadanos y ciudadanas, representantes de organizaciones sociales, gremiales, grupos poblacionales y de corporaciones públicas entregaron cerca de 1.600 aportes. Esta segunda fase abordó 12 encuentros sectoriales y 8 con diferentes grupos poblacionales. Además, se realizaron 19 talleres con los concejos de algunos municipios de Cundinamarca.
</t>
  </si>
  <si>
    <t>Se publicó la cartografía 1:2,000 de 12 municipios en sus cascos urbanos y centros poblados a partir de cartografía IGAC 2018; así como, la cartografía básica municipal de los 116 municipios en el geoportal de mapas y estadísticas mapas.cundinamarca.gov.co. 
Se Se generó y publicó la cartografía básica urbana de 33 municipios y 34 centros poblados a escala 1:1.000 a través del IGAC.</t>
  </si>
  <si>
    <t>Asistencia tecnica municipal en el 2021 a 83 municipios del departamento en temas de ordenamiento territorial a través de la estrategia de Planeando desde la Provincia.</t>
  </si>
  <si>
    <t>Durante la vigencia 2020 y 2021 se ha logrado mantener la certificación de los  4 subprocesos de la Secretaria de educacion de Cundinamarca. En ejecución el Contrato No.81 de 2022, para apoyar las actividades del SIGC, de acuerdo con las normas y certificaciónes de los subprocesos de la SEC, los referentes técnicos del MEN y MIPG.</t>
  </si>
  <si>
    <t>En 2020 para el logro de esta meta se definió el alcance para certificación del SIGC de acuerdo con los estándares de la ISO 27001:2013, identificando el proceso de Gestión Financiera como el primer proceso para alcanzar esta certificación. Se realizó el autodiagnóstico para la Gobernación de Cundinamarca, de acuerdo con lo establecido por el Modelo de Privacidad y Seguridad de la Información (MPSI) del MinTIC y la ISO 27001:2013, así mismo, se realizó este autodiagnóstico para el proceso de Gestión Financiera. Finalmente, se generó la documentación requerida en el Planear para el Proceso de Seguridad Digital. Está pendiente la aprobación de esta documentación, por parte del Comité Institucional de Gestión y Desempeño.
En el primer trimestre de 2021 se han realizado las siguientes actividades:
1.       Se presentó a la Secretaría de Planeación un proyecto de Decreto de modificación y articulación de los Decretos Departamentales 338 de 2018 y 077 de 2019, con el fin de establecer la operación de la mesa técnica de Seguridad de la Información.
2.       Definición y presentación equipo de trabajo interno DDO que estará a cargo del cumplimiento de la Meta 377.
3.       Realización de las mesas técnicas con la Secretaría TIC, para la definición de los roles frete al Sistema de Seguridad de la Información.
Diciembre 2021 Realización de diagnóstico del estado actual en seguridad de la información de la Gobernación con respecto ISO/IEC 27001.
Matriz de contexto estratégico del proceso de seguridad de la información y actualización del contexto de Gestión de los Ingresos, aprobada y comunicada.
Matriz de partes interesadas del proceso de seguridad de la información y actualización de partes interesadas de Gestión de los Ingresos, aprobada y comunicada.
Identificación general de requisitos legales  del SGSI, aprobar y comunicar.
Determinar los límites y la aplicabilidad del sistema de Gestión de la seguridad de la información para establecer su alcance, aprobar y comunicar.
Realizar la caracterización del proceso de seguridad de la información y actualizar la caracterización del proceso de gestión de los ingresos al estándar ISO27001-2013, aprobar y comunicar.
Revisar la política de Seguridad de la información y objetivos de seguridad de la información, aprobar y comunicar.
Identificar las responsabilidades y autoridades para los roles pertinentes a la seguridad de la información se asignen y comuniquen.
Ajustar la metodología los riesgos y oportunidades de seguridad de la información, se apruebe y comunique.</t>
  </si>
  <si>
    <t>En 2020 se efectuó la Auditoría Interna y la Auditoría de certificación por parte de ICONTEC, logrando mantener las certificaciones ISO 9001:2015 e ISO 45001:2018 al Sistema Integral de Gestión y Control. Así mismo, se realizó un reconocimiento al SIGC, específicamente a su Estrategia de Apropiación, por parte del Departamento Administrativo de la Función Pública, otorgando mención de honor en el premio nacional de alta Gerencia.
En el primer trimestre de 2021, se procedió a actualizar el mapa de procesos del Sistema Integral de Gestión y Control (SIGC), en versión 3, armonizándolo al proceso de modernización administrativa del nivel central efectuada en la vigencia 2020. Así mismo, se procedió a actualizar tanto el mapa de procesos, los procedimientos y los objetivos de los procesos del SIGC en concordancia con lo establecido en el Decreto 437 del 25 de septiembre del 2020 "Por el cual se define la Organización Interna y Funciones de las Dependencias del Sector Central”.  Finalmente, se ajustan las herramientas aplicadas en el planear del ciclo PHVA, así:
·         Contexto Estratégico: Se reestructura la metodología actual incorporando la identificación y valoración de factores externos y factores internos, mediante las técnicas MEFE (Matriz de Evaluación del Factor Externo) y MEFI (Matriz de Evaluación del Factor Interno) respectivamente; esto permite priorizar los elementos DOFA que impactan el cumplimiento de los objetivos de proceso y estratégicos del SIGC, implementando acciones que aborden eficazmente tales elementos.
·         Partes Interesadas (PI): Se incorpora la metodología de análisis de poder, la cual permite evaluar a las partes interesadas desde los enfoques estratégicos: Importancia e Influencia, entendiendo que la primera corresponde al impacto que tiene la PI sobre los objetivos del proceso o entidad, y el segundo, evalúa el poder sobre la toma de decisiones en proceso o la entidad.
·         Gestión de Riesgos: Se actualizó la política de riesgos de la Gobernación y la Guía para la Gestión de Riesgos, que define el mapa de riesgos 2021.
·         Matriz de Identificación de Peligros y Valoración de Riesgos: Se actualizó esta matriz de acuerdo con la Guía Técnica Colombiana (GTC 45) y la norma ISO 45001:2018.
Agosto 2021: ejecucion de la auditoria interna y formulacion de planes de accion. 
Octubre 2021: Se realizó auditoria externa con ICONTEC que logro la renovación de los certificados de ISO 9001:2015 e ISO 45001:2018.
Diciembre 2021 ente certificador entrega revovaciòn de certificados ISO 9001 e ISO 45001</t>
  </si>
  <si>
    <t xml:space="preserve">Se realizó el pago de 10 matriculas de especialización para los funcionarios que ocupan el cargo de profesional universitario de la administración central. </t>
  </si>
  <si>
    <t>Actualización de la plataforma tecnológica de mapas.cundinamarca.gov.co</t>
  </si>
  <si>
    <t>El Laboratorio de Salud Pública, para la vigencia 2022 ha venido realizando esfuerzos para la continuidad, oportunidad y eficiencia en la prestación de los servicios del mismo, en donde el LSPC se ha destacado positivamente por la respuesta ante el control de la pandemia ocasionada por SARS Cov-2 (COVID 19) y demás eventos de Salud Pública, aunando esfuerzos hacia el fortalecimiento de la infraestructura, el talento humano e insumos, obteniendo como resultados: 
1. La inauguración del área de Biología Molecular
2. El aval por parte del Instituto Nacional de Salud para el procesamiento de COVID 19
3.  Coordinación de la red de laboratorios, bancos de sangre y servicios de transfusión sanguínea del Departamento y la realización de exámenes de laboratorio de interés en salud pública en apoyo a la vigilancia de los eventos de importancia en salud pública, vigilancia y control sanitario.</t>
  </si>
  <si>
    <t>IPS GOLEMAN SERVICIO INTEGRAL S.A.S., DONACION al LABORATORIO DE SALUD PUBLICA DE CUNDINAMARCA, 2 aires acondicionados (1 tipo portail y 1 tipo Split)</t>
  </si>
  <si>
    <t>• Implementación de los planes de mejora de la calidad 2020-2023 en el 100% de Empresas Sociales del Estado, a través de los cuales se fortalece el desempeño del Sistema Obligatorio de Garantía de la Calidad en aras de lograr una prestación de servicios de salud con calidad, en articulación con la implementación de las 14 Regiones de Salud.  y alineados con el Plan Nacional de Mejora de la Calidad 2016-2021 expedido por el Ministerio de Salud y Protección Social.
• Participación del 100% de Empresas Sociales del Estado en el Premio Departamental al Fortalecimiento de la Autoridad Sanitaria + Gobernanza V.5, en la categoría Región de Salud Líder y de diez Secretarias Municipales de Salud en la categoría Autoridad Sanitaria Líder, fortaleciendo competencias de los entes territoriales Municipales en pro de evitar la inactivación de servicios de salud por perdida de vigencia de la habilitación, en cumplimiento de la R. 3100 de 2019, R. 2215 de 2020 y R. 1317 de 2021
• En el marco de la Emergencia Sanitaria se realizó la recepción y revisión del 100% de solicitudes de autorización transitoria, presentadas del 16 de abril de 2020 al 17 de noviembre de 2021, equivalente a dos mil quinientos treinta y dos (2.532) solicitudes.  Siendo autorizados mil trescientos veintitrés (1.323) servicios, para garantizar el acceso a los servicios de salud de la población Cundinamarquesa de los cuales a la fecha se han cerrado ciento cincuenta y cuatro (154) por solicitud del prestador o por solicitud de la Dirección de Inspección, Vigilancia y Control en ocasión a los resultados de las visitas efectuadas.
• Autorización Transitoria de camas de cuidado intensivo e intermedio adulto en cumplimiento del Decreto 538 de 2020 y seguimiento a camas habilitadas en el Registro Especial de Prestadores de Servicios de Salud- REPS</t>
  </si>
  <si>
    <t>Se han realizado 1.824 asistencias técnicas en la formalización de la propiedadde predios baldóosy fiscales, en los 116 municipios del departamento de Cundinamarca, con las cuales se ha logrado concientizar y adquirir cultura por parte de las administraciones municipales y comunidad cundinamarquesa, de la importanncia de la legalización de la titulación de los predios que ocupan. Así mismo se logró llevar a cabo alianzas estratégicas de apoyo técnico, logístico y humano con entidades públicas actoras del proceso, como la Superintendencia de Notariado y Registro (SNR), Agencia Nacional de Tierras, Ministerio de Vivienda, Ciudad y Territorio, Instituto Geográfico Agustín Codazzi, Unidad Catastral de Cundinamarca, Secretaria de Habitat y Vivienda de Cundinamarca, Secretaria de Educación, Secretaria de Agricultura, y el Institup Departamental de Acción Comunal (IDACO), todo para el beneficio de los municipios y la comunidad.</t>
  </si>
  <si>
    <t xml:space="preserve">1. Articular actividades de competencias M.E.S con la Secretaria de Función Pública en relación a los resultados de las encuestas de clima organizacional y el trabajo relacionado con los valores, con la participación de 393 colaboradores y representantes de las direcciones y oficinas asesoras de la SSC, entrega de agendas en reconocimiento al fortalecimiento y apropiación del valor de cercanía en la secretaria de salud, participación en la actividad de clima organizacional de función pública para cierre de fin de año.
2. Se realizó la inscripción al curso de inducción y reinducción de todos los colaboradores de la secretaría de salud con la participación de 601 funcionarios y contratistas de la secretaría de salud 
3. Realizamos campañas en relación a nuestro valor de cercanía con el aporte de 96 personas en la definición del valor cercanía.
4. Encuentro de bienestar con el secretario de salud para esta ocasión nos acompañaron 15 personas representando a las direcciones, encontrando entre los asistentes un canal de comunicación positiva y la construcción de oportunidades de mejora.
5. Articulación con secretaria de la mujer y género, alta consejería para la felicidad, en el Nodo de Atención Centrada a las Persona con la participación de 1.667 personas de las 53 IPS del departamento las 116 alcaldías, 53 secretarías de salud, academia, Secretaria de salud de Cundinamarca.
6. Se realizó la invitación e inscripción al curso de humanización en la atención materna y perinatal a 106 personas de las ESE, tuvimos la participación de 22 Hospitales.
7. Se aplicó encuesta de satisfacción de cliente externo a 53 Gerentes, 116 alcaldes, 116 líderes del sistema de atención al ciudadano de las alcaldías, 18 veedores, 110 líderes de Comités de Participación Social en Salud, 37 miembros de asociación de usuarios y 160 usuarios del Laboratorio de Salud Pública. 2021 Encuestas de satisfacción al cliente interno de la SSC se evidencio la participación de 510 colaboradores, a la fecha se evidencia la participación de 51 hospitales a las encuestas de cliente externo IPS, 162 encuestas a clientes externos de la SSC.
8. Participamos en la Validación externa de la política pública Nacional de humanización con el Ministerio de Salud realizando aportes al documento técnico y al plan de Acción como ente territorial en (10) reuniones
9. Metodología de la Defensoría del pueblo, tuvimos la participación de las Referentes de Humanización de 51 Hospitales y 27 Alcaldías, entre otros invitados de la Gobernación de Cundinamarca, para un total de 621 participantes en total, Creación y validación de los cuatro módulos de la metodología de Dignificación de Servicios de Salud con enfoque en derechos humanos con la Defensoría del Pueblo Al mes de Noviembre completamos 54 reuniones con la Mesa de dignificación de servicios de salud, de la Defensoría del Pueblo, creando y validando tres módulos, que serán validados con los colaboradores de IPS del departamento de Cundinamarca Curso
10. Se realiza plan de mejora con el objetivo de fortalecer las competencias M.E.S para cliente interno de la SSC, con seguimiento en isolucion con corte a Noviembre de 2022,  
11. participación en el mes de abril y mayo de la dirección de laboratorio de salud pública en articulación con Función Pública en el valor de cercanía con la participación de 50 personas por jornada.
12. Participación de la SSC, fortaleciendo el valor de cercanía, en la actividad de bienestar organizada por la Secretaría de Función Pública en la copa gobernación </t>
  </si>
  <si>
    <t xml:space="preserve">Creación de 3 sedes operativas ubicadas en los municipios de Arbeláez, Tocancipá y puerto salgar, mediante el decreto 514 del 17 de noviembre de 2020. 
Puesta en funcionamiento de la unidad móvil de servicios en los municipios más apartados de nuestro Departamento, con el fin de orientar y atender las necesidades de nuestros ciudadanos, en lo que respecta a trámites y servicios, en especial relacionados con comparendos; para una atención a más de 28 Municipios( 344) beneficiarios En atención y temáticas de transporte y movilidad. 
Mejoramiento en tiempos de respuesta a PQRS por parte de la dirección de servicios sedes operativas en tránsito y sus gerencias, mejorando la satisfacción de nuestros usuarios 
</t>
  </si>
  <si>
    <t>Mediante sesión del 24 de marzo de 2020 la Junta Departamental de Bomberos de Cundinamarca se reunió de manera virtual y por unanimidad se aprobó que los recursos fueran trasladados a la Unidad Administrativa Especial para la Gestión del Riesgo de Cundinamarca en razón a la emergencia sanitaria COVID-19,  por un valor de $502.140.090; los cuales mediante el Decreto Departamental numero 212 del 24 de abril de 2020 se autorizo el traslado presupuestal.
Para los fines legales pertinentes se anexa copia del acta de junta Departamental de bomberos y el decreto que autoriza el traslado presupuestal.
Se realizó la inscripcion de dignatarios cbv:  gachala, mosquera, gacheta ,suesca, zipaquira, guasca, tenjo, paratebueno,viota , anolaima, simijaca, san juan de rioseco. Se Realizó la arobacion de estatutos cbv: suesca,zipaquira, guasca, tenjo,  Paratebueno , simijaca, Quebradanegra.
Se realizó la creacion de cuerpos de bomberos voluntarios: viota,suesca personeria definitiva , paratebueno personeria definitiva. Se realizó la inscripcion de revisor fiscal gachala,mosquera , gacheta , suesca, guasca,tenjo, paratebueno,viota
Anolaima, simijaca, san juan de rioseco. Se realizó proceso administrativos sancionatorios cbv : ricarte, puli, sibate, cota.
Se realizó la inscripcion de dignatarios cbv:  gachala, mosquera, gacheta ,suesca, zipaquira, guasca, tenjo, paratebueno,viota , anolaima, simijaca, san juan de rioseco, fusagasugá, guayabetal, chía, arbelaez  y chocontá
Se realizó la aprobacion de estatutos cbv: suesca,zipaquira, guasca, tenjo, paratebueno , simijaca.
Se realizó la creacion de cuerpos de bomberos voluntarios: viota,suesca personeria definitiva , paratebueno personeria definitiva.
Se realizó la inscripcion de revisor fiscal gachala,mosquera , gacheta , suesca, guasca,tenjo, paratebueno,viota, anolaima, simijaca, san juan de rioseco.
Se realizó proceso administrativos sancionatorios cbv : ricarte, puli, sibate, cota.
Se realizó informe de condiciones de operatividad en: nocaima, sopó
Se realizó informe de inspección y vigilancia al cuerpo de bomberos voluntarios en: san juan de rioseco, tocancipá
Se realizó seguimiento al plan de mejoramiento cuerpo de bomberos voluntarios de: ricaurte
Se realizó proceso de verificación de condiciones técnicas, operativas, legales, administrativas y financieras del cuerpo de bomberos voluntarios de: zipaquirá.
Solicitud predio bomberos:  respuesta al cbv de utica;  procedimientos y listas de chequeo para el suit función publica gobernación de Cundinamarca:  se elaboran listas de chequeo y procedimientos para los trámites administrativos de los cbv del departamento de Cundinamarca- gestion de calidad.
Apoyo contestación tutela Carlos Julio Rincón : se apoya al doctor Eduardo Ordoñez para contestar tutela adjuntando soportes documentales.
Convocatoria coordinador ejecutivo de bomberos se realiza la convocatoria para recepcionar hojas de vida y se publica. 
certificaciones de cuerpos de bomberos voluntarios: Paratebueno, Guayabetal.</t>
  </si>
  <si>
    <t>Se dotaron los Concejos Municipales  de San Juan de Rioseco con $30.035.800 y Simijaca con $ 60.000.000. Se dotaron las Casas de Gobierno de los municipios de La Palma con $ 42.000.000, Quebradanegra con $ 42.000.000, Tena con $ 43.000.000, tabio con $ 42.000.000, venecia con $45.000.000, Ricaurte con $ 42.000.000, Granada con $ 45.000.000, Pasca con $ 44.000.000, Bojaca con$ 42.000.000, Anolaima $ 43.000.000, Utica $ 26.000.000, gutierrez $ 50.000.000, Pandi $ 50.000.000.  Y Adecuación para las casas de gobierno de los municipios de Viani $ 199.998.906, Tibirita $116.195.575,  Se realiza adición para continuar con la construcción de la casa de Gobierno del municipio de Nimaima, la cual inició desde el periodo de gobierno anterior.</t>
  </si>
  <si>
    <t>En cuanto al proceso misional de Asistencia técnica se han prestado  en las vigencias 2020, 2021 y 2022 4.123 Asistencias y 14.519 usuarios beneficiando a la totalidad de los 116 municipios y a las entidades del nivel central y descentralizado del departamento.</t>
  </si>
  <si>
    <t>Se cumplió con la programación de la ejecución de las acciones de Inspección, vigilancia y control sanitario en los 102 municipios del departamento categoría 4,5 y 6 de responsabilidad departamental a los sujetos y objetos susceptibles de inspección, contribuyendo a mejorar la calidad de vida de los cundinamarqueses y a la no presentación de intoxicaciones por sustancias químicas potencialmente tóxicas.</t>
  </si>
  <si>
    <t>• 53 hospitales de la red pública departamental cuenten con la formulación y seguimiento al Plan Indicativo y POA hospitalario 2020, 2021 y 2022.
• 116 Entes territoriales municipales cuenten con la formulación del PTS, COAI, PAS y seguimiento al PAS reportada al Ministerio de Salud y Protección Social  en la plataforma web GESTION PDSP.
• Las dependencias de la Secretaria de Salud Departamental cuentan con los lineamentos para la formulación, y seguimiento de los proyectos y presupuestos;  los formatos para el reporte del Sistema de Seguimiento de Proyectos de Inversión (SPI) y la focalización de la inversión y los lineamentos para el  seguimiento de los planes departamentales (plan indicativo, plan de acción y plan de coherencia) Plan de Desarrollo  y Plan Territorial de  Salud.</t>
  </si>
  <si>
    <t xml:space="preserve">Se logra cofinanciar la unidad de pago por capacitación del Régimen Subsidiado (UPC-S) en los 116 municipios del departamento con el fin de garantizar la afiliación de la población al régimen subsidiado y se efectuó seguimiento para promover acceso a los servicios de salud con oportunidad y calidad en garantizar que sean atendidos en su totalidad los requerimientos de prestación de servicios de tecnologías en salud no incluidos dentro del plan de beneficios solicitados por los usuarios a cargo del departamento.  Y con respecto con el registro contable de la LMA, se debe fortalecer los conceptos. </t>
  </si>
  <si>
    <t>Se completo la fase 1 de alistamiento establecida en el decreto 311 de 2018Articulación con planeación del comité técnico de rendición publica de cuentas de NNAEl personal contratado para el desarrollo de las actividades de esta meta con vigencia del plan de desarrollo 2016-2020</t>
  </si>
  <si>
    <t xml:space="preserve">Con el fin de promover e incentivar el ejercicio de la participación ciudadana. el departamento estableció en ha desarrollado por cada vigencia una estrategia de RdC,  a partir del diseño e implementación de acciones novedosas; para el año 2020, el proceso de Rendición de cuentas obtuvo una calificación de satisfacción ciudadana del 97% con una participación que sobrepasó 2000 personas, se desarrollaron 5 espacios de diálogo y una audiencia General. 
En el año 2021 comprometidos con ampliar los espacios de participación y garantizar el control social , se desarrolló una estrategia que contempló 34 diálogos radiales, 4 diálogos virtuales y la gran audiencia pública en los que se habló de: Salud, Reactivación Económica, Región Metropolitana e Infraestructura. Además, se realizó una audiencia pública de rendición de cuentas que contó la intervención de los representantes de diferentes grupos de interés como academia, veedurías, representantes de gremios, entidades del orden nacional, beneficiarios de bienes y servicios, entre otros. Con una participación en todos los eventos de mas de 70,000 personas y una satisfacción del 97,9%. </t>
  </si>
  <si>
    <t>Continuidad durante el cuatrienio del plan de fiscalización tributaria para los tributos departamentales de forma constante, programada y sistemática con el objetivo de establecer que la administración ejerza el control contra la ilegalidad de las rentas departamentales, la lucha contra la evasión y el contrabando, que redunde en mejores ingresos para el departamento de Cundinamarca.</t>
  </si>
  <si>
    <t>Continuidad durante el cuatrienio de todas las herramientas y plataformas tecnológicas que faciliten la recaudación tributaria.</t>
  </si>
  <si>
    <t>Continuidad durante el cuatrienio de los procesos transversales de la gestión tributaría que permitan el mejoramiento constante en las finanzas departamentales.</t>
  </si>
  <si>
    <t>Con la misión de llegar a todo el departamento y en aras de articular a Cundinamarca por medio de una red departamental de radio, gracias al programa En Línea con el Gobernador logramos llegar a más de 53 emisoras comunitarias y 2 emisoras regionales. Además, ya tenemos conexión con más de 12 alcaldías municipales, las cuales ya están incluidas en la parrilla de programación del El Dorado Radio.</t>
  </si>
  <si>
    <t>Durante la vigencia 2020 a través de la suscripción del Contrato Interadministrativo con el Fondo de Desarrollo de Proyectos de Cundinamarca- FONDECUN, se realizó la caracterización y diagnóstico de los medios de comunicación del departamento identificando 411 medios de comunicación de la región distribuidos de la siguiente manera: Radio 217, medios impresos (prensa) 112, televisión 22 y web y redes sociales 60.                                                                                                                                                                     En el marco de la celebración del día del periodista durante la vigencia 2021 se realizó el evento denominado Reconocimiento "Periodismo Vivo Antonio Nariño", donde se entregaron 7 tablets  Marca Lenovo Tab M8 HDpantalla HD y altavoz con tecnología Dolby Audio, procesador de cuatro núcleos y batería de larga duración  a los periodistas ganadores en las 8 categorías descritas.                                                                                                                                                                                                                                               Por último, en el marco del acompañamiento técnico realizado por la Secretaría de Prensa y Comunicaciones para que los medios de comunicación postularán sus propuestas ante el Ministerio de Tecnologías de la Información y las Comunicaciones- MinTIC para recibir apoyos en transformación digital,  a la fecha se ha logrado impactar a 120 medios regionales, de los cuales 4 culminaron el proceso satisfactoriamente en la plataforma de MinTIC.                                                                                                                                                                                                                                    Además, se dio inició al curso de redacción y ortografía con un total de 54 periodistas inscritos que a la fecha se encuentra en curso.                                                                                                                                                                                                                                      Seguido a ello, hemos logrado impactar a 25 medios de comunicación del departamento en el marco de la convocatoria para capacitar a periodistas; en dicho contexto se entregaron 19 certificaciones de participación y aprobación del Curso Marketing Digital en su primera convocatoria.</t>
  </si>
  <si>
    <t>La Secretaría de Prensa y Comunicaciones a la fecha ha brindado asistencia técnica a 1.305 solicitudes de las diferentes entidades del nivel central y descentralizado durante las vigencias 2020 y 2021 en temas como: acompañamiento de prensa y redes, apoyo de prensa, animación, aprobación y revisión gráfica, aprobación y revisión de piezas, archivo fotográfico y video, acompañamiento de camarógrafo, fotógrafo y presentador, copias fotográficas y de video, cuñas radiales, diseño, revisión y aprobación de piezas gráficas, revisión y edición de video, publicación en redes, entre otros.                                                           Además, se ha adelantado la suscripción de contratos de licencia de uso de la marca de Cundinamarca para productores de la región.                                                                                                                                    En el marco de la suscripción del contrato interadministrativo con el Fondo de Desarrollo de Proyectos de Cundinamarca- FONDECUN vigencia 2021, a la fecha se evidencia un avance de ejecución del 52% correspondiente a la ejecución de los siguientes productos: 
1.Plan de medios regionales y nacionales.                                                                
2.Material POP: Socialización gestión institucional en municipios, lanzamiento Agencia Comercial de Cundinamarca y material publicitario para el patrocinio de la marca “Cundinamarca- El Dorado, La Leyenda Vive” en el marco de la suscripción del Contrato No. SPC-CD-060-2021 con el Club Independiente Santafé S.A.                                                                    
3.Programa productora de televisión.  
La Secretaría de Prensa y Comunicaciones a través de una gestión interinstitucional con la Secretaría de Asuntos Internacionales ha desarrollado las siguientes actividades:                                                                   1. Avance para la suscripción de dos contratos interadministrativos en el fortalecimiento y posicionamiento de las marcas registradas del departamento a través de influencers y youtubers posicionados en redes sociales.
2.Realizar trabajos de campo a través del posicionamiento de la marca de Cundinamarca en el programa de televisión del canal RCN Master Chef con alto rating y transmitido en franja prime en sus dos emisiones en los municipios de Guatavita y Villeta.
3.Diseño y puesta en funcionamiento de un portal web de uso exclusivo de la marca Cundinamarca que permita promover ofertas gastronómicas, artesanales y turísticas del departamento.  
En el marco del posicionamiento y fortalecimiento de la imagen del departamento, se realizó el lanzamiento de la vitrina Kuna Mya donde se impulsan los productos de artesanos y agricultores de la región acompañados del sello dorado de la imagen departamental. Se suscribió Contrato No. SPC-CD-060-2021 con el Club Independiente Santafé S.A. para el patrocinio de la marca “Cundinamarca- El Dorado, La Leyenda Vive” en todos los partidos del equipo profesional femenino de Independiente Santafé en torneos oficiales y amistosos durante el año 2021. A través de la emisión del programa de televisión" Cundinamarca Región que Progresa" segunda temporada en el canal trece en franja prime, se han generado espacios para rendición de cuentas, avances en gestión institucional y promocionando de atractivos turísticos y gastronómicos de los diferentes municipios del departamento donde se realiza su transmisión.</t>
  </si>
  <si>
    <t>Conformación de la plataforma departamental de juventudes. Actualización de las plataformas municipalesEl personal profesional contratado para las actividades de esta meta se realizo con recursos del plan de desarrollo unidos podemos mas</t>
  </si>
  <si>
    <t>Capacitación de jóvenes rurales con capacitaciónCapacitación a jóvenes de comunidades étnicasEl personal profesional contratado para las actividades de esta meta se realizo con recursos del plan de desarrollo unidos podemos mas</t>
  </si>
  <si>
    <t>Capacitación en elección de concejos municipales de juventud en 20 municipios a los coordinadores de juventud</t>
  </si>
  <si>
    <t>Reunión del CODEPS DEPARTAMENTALActualización del link en la plataforma de la gobernación de Cundinamarca del CODEPS Convocatoria y conformación de la Mesa Departamental de Inclusión Social (se han realizado tres de las cuatro requeridas)Emisión de circular CODEPS 002 dirigida a los 116 MunicipiosAsistencias técnicas a los COMPOS Municipales Asistencia técnica a 19 COMPOS</t>
  </si>
  <si>
    <t>Activación de la mesa departamental Participación de NNASe garantizo la participación y asistencia de 6 niños de las instancias de participación al CODEPS departamental.Asistencia técnica a los municipios que no cuentan con la instancia de participación activa</t>
  </si>
  <si>
    <t>Se han desarrollado las siguientes actividades: Programas de capacitación y talleres de democracia participativa: 
        Se realizó diplomado conjunto con el Idaco, Esap, Defensoría del Pueblo de Cundinamarca en el tema de GESTIÓN DEL LIDERAZGO COMUNITARIO COMO HERRAMIENTA DE PAZ Y RECONCILIACIÓN EN LOS TERRITORIOS para fortalecer a los comunales del departamento.
        A partir del convenio 320 de 2021 con la Fundación Solidaridad por Colombia se realizaron capacitaciones a 9 provincias (Almeidas, Alto Magdalena, Guavio, Magdalena Centro, Sabana Centro, Tequendama, Rionegro, Soacha Y Ubaté) del Departamento sobre mecanismos de participación ciudadana.
        Se realizó diplomado con la ESAP en el tema del Régimen Municipal para 457 concejales, personeros y ediles del Departamento de Cundinamarca.
Apoyo en la movilidad de los mandatorios territoriales para facilitar la participación:
        Se brindó apoyo económico para la movilidad de los ediles del Departamento al Congreso Nacional de ediles que llevó a cabo del 7 al 10 de octubre en Riohacha y se realizó entrega de carnets a los ediles del Departamento.
Realizar ferias de servicios, eventos participativos y congresos:
        Se realizó 4 ferias de servicios para fortalecer la participación ciudadana en la cual contamos con la participación de la contraloría, Registraduría, FENACON y la ESAP - se realizó el acompañamiento al municipio de San Francisco en la socialización del proyecto 009 de 2020 que se aplicó en esta vigencia.
Asistencia técnica a mecanismos de participación electorales, instancias de participación y veedurías ciudadanas:</t>
  </si>
  <si>
    <t>Se realizó la contratación de personal para iniciar la consolidación de documento  del Plan de Fortalecimiento a la Sana Convivencia que se avanzó durante el año 2020 y se socializará durante el año 2021. Se elaboró plan de trabajo, se eligieron los municipios a intervenir teniendo en cuenta la existencia de conjuntos residenciales: Madrid, Mosquera, Facatativá, Funza, Fusagasugá, La Mesa, Ricaurte, Girardot, Soacha, Cajicá, Zipaquirá, Chía, Cota, Sopó, Tocancipá y Gachancipá</t>
  </si>
  <si>
    <t>El Consejo Territorial de Planeación de Cundinamarca - CTPC, se ha renovado. se han venido capacitando los Consejeros Territoriales lo que ha permitido mayor conocimiento en temas como el Sistema General de Regalias - SGR, Rendición de Cuentas, Plan de Ordenamiento Departamental, Plan de Aguas, entre otras</t>
  </si>
  <si>
    <t xml:space="preserve">Se construyó la Resolución 3664 del 26 de octubre de 2021, garantizando el proceso de elección y reglamento de funcionamiento de las Juntas Asesoras Comunitarias, conforme al Artículo 8 del Decreto 221 del 2021, que determina la fusión de las ESE y se establece la reorganización y modernización de la red pública de prestadores de servicios de salud del Departamento, en el marco de lo dispuesto por la ordenanza 07 de 2020, para responder al objetivo de fortalecer la participación activa comunitaria en salud, con el fin de asesorar, apoyar, y mejorar la calidad y oportunidad de la prestación de los servicios de salud del Departamento, se logro la eleccion de representantes de las formas de participacion social definidas en la norma, para las JACOM, completandose 22 juntas asesoras comunitarias de 28 que se crearan, ademas de asistencia tecnica efectiva, para implementacion de las formas de participacion social, seguimiento y formulacion del plan de accion de politica publica de participacion social y defensoria del usuario. </t>
  </si>
  <si>
    <t>Se desarrollaron actividades de formación y capacitación presencial y virtual dirigidas a afiliados de las organizaciones comunales del Departamento. Los temas tratados son relacionados con el proceso de elecciones de dignatarios de organismos comunales de primer grado (juntas de acción comunal) y de segundo grado (asociaciones municipales de juntas comunales), constitución de juntas, emprendimiento comunal, capacitación en convivencia y conciliación, asesorías y capacitación en funciones a nuevos dignatarios y temas legales.  Se llevaron a cabo jornadas de capacitación en 116 municipios del Departamento, en las cuales participaron 25,971 personas afiliadas a 3,000 organismos de acción comunal.</t>
  </si>
  <si>
    <t xml:space="preserve">Teniendo en cuenta el llamado de las comunidades en torno al desarrollo e integración local, el Instituto llevó a cabo durante 2021, los V Juegos deportivos y recreativos comunales. En este Encuentro de participación comunal intervinieron 348 organizaciones comunales llevando a cabo el ejercicio pleno de actividades de integración deportiva.  Un segundo Encuentro se realizó en el mes de Febrero 2022, el cual se desarrolló en seis etapas y cuya finalidad fué la posesión de 62.328 nuevos dignatarios elegidos en el mes de diciembre 2021 correspondientes a 4.452 juntas de acción comunal de los 116 municipios del Departamento.  </t>
  </si>
  <si>
    <t xml:space="preserve">Se llevaron a cabo actividades de recolección de información en campo y levantamiento de un diagnostico  para el diseño e implementación de un modelo de gestión, control, vigilancia y red de apoyo para las organizaciones comunales.  Se llevó a cabo la etapa de diseño e implementación del modelo de gestión, la cual se encuentra ejecutada en un 100%  dando cumplimiento a lo programado y encontrandose en pleno funcionamiento el sistema de apoyo y gestión: Idaconecta. Se han ejecutado todos los componentes que conforman el sitio web, oferta de servicios a prestar, la adquisición del hosting (alojamiento web)  y el sistema de información para la descentralización de servicios orientados a las organizaciones comunales principalmente y población en general.  Una vez implementado y en funcionamiento al 100%, el Modelo de gestión y Redes de apoyo, durante el año 2022 se inició la revisión, ajuste y mantenimiento del sistema. Se aprueba un plan de trabajo, el cual se compone de tres fases: planeación, desarrollo y soporte. A Mayo de 2022, se reporta avance de cumplimiento de un 73% del plan de trabajo - mantenimiento del Modelo. </t>
  </si>
  <si>
    <t>A 31 de Mayo de 2022 se han entregado 1.026 obras ejecutadas en un 100 %.  Se promueve la participación y el desarrollo comunal, además de una reactivación económica de las Juntas de acción comunal y de los municipios del Departamento, a través de la ejecución de estas obras de desarrollo comunitario y de impacto social. Dentro de las obras ejecutadas se encuentran: Placas huellas, alcantarillas y/o Box Culvert, escenarios deportivos, mejoramientos comunales, parques andenes y alamedas.  Se ha logrado beneficiar a comunidades de 116 municipios de las 15 provincias del Departamento.</t>
  </si>
  <si>
    <t>Se han realizado 1.577 dotaciones a igual número de organizaciones comunales del Departamento. Se han dotado con elementos, herramientas, materiales y equipos para la  gestión, funcionamiento y el ejercicio pleno de la acción comunal;  Dotaciones de uniformes y elementos deportivos con destino a  afiliados  a organizaciones comunales que participaron los V Juegos deportivos y recreativos comunales. Dotacion de elementos a los nuevos dignatarios de las juntas de acción comunal elegidos en Diciembre 2021, para el ejercicio de sus actividades. Dotación de mobiliario y equipo a organismos comunales para el ejercicio pleno de la acción comunal.</t>
  </si>
  <si>
    <t>Se han ejecutado en un 100% , 44 proyectos de innovación comunal, conformación de empresa y buenas practicas para el desarrollo sostenible presentados por Juntas de acción comunal del Departamento.  Se llevó a cabo la  Convocatoria Nº 003 de 2021 “PROYECTO DE FOMENTO Y FORTALECIMIENTO DEL EMPRENDIMIENTO PRODUCTIVO COMUNAL” , a la cual se postularon organizaciones comunales.  Actualmente se han ejecutado 44 proyectos. En Mayo 2022 se realiza el proceso para la adquisición de material  vegetal, por valor de $28.000.000, con el fin de realizar jornadas de reforestación con Organismos Comunales que pertenecen a los municipios de la ronda del Río Bogotá.</t>
  </si>
  <si>
    <t>1. Se logró el  apoyo en la revisión de las actividades propuestas en la matriz del plan de acción de acuerdo a las competencias del equipo de sistemas de información de la secretaria de salud en lo referente a la construcción e implementación de las RIAS, proponiendo la modificación de las actividades relacionadas inicialmente, elaboración de la encuesta para el seguimiento de la implementación de las RIAS en las IPS´S, a través de un formulario de Google.
2. Se realizó el  seguimiento de evidencias  a las ESEs del departamento en la instalación y adecuación de los equipos entregados por la gobernación,  
3. Se logró  el levantamiento de las condiciones y requerimientos de la infraestructura tecnológica del  Fondo Rotatorio de Estupefacientes de Cundinamarca, como soporte del proceso de venta y distribución de medicamentos controlados.
4. Se realizó el proceso de contratación del mantenimiento y soporte del sistema de gestión documental "DATADOC", utilizado por la dirección administrativa y financiera de la Secretaria de Salud.  
5. Se realizó la entrega y seguimiento de 1344 computadores para la optimización de la prestación del servicio, procesamiento de información y fortalecimiento de la infraestructura tecnológica en los hospitales de la red pública departamental, que serán insumo fundamental para cada una de las etapas del proceso de vacunación contra el Covid-19. 
6. Se logró la depuración y adaptación de los datos referentes a las dosis entregadas, dosis aplicadas y discriminación de primeras y segundas dosis, por cada uno de los Municipios del Departamento, del proceso de vacunación contra la covid-19, para el cargue de la información a la base de datos de la plataforma radar salud. 
7. Se realizó el levantamiento del inventario del software y la actualización de los servicios tics de la red pública del departamento, se da inicio a la nueva funcionalidad de la plataforma radar salud las cuales serán para el tema de brindar datos sobre el plan maestro de vacunación.
8. Se hizo entrega formal de los formatos de metadatos de los indicadores SALUDATA propuestos por el distrito además de  reuniones  de  TICs en la implementación de SALUD DATA DIGITAL a las redes  RED  DE SALUD NORORIENTE, NOROCCIDENTE,  RED REGIÓN DE SALUD MEDINA, RED REGIÓN DE SALUD SOACHA, REDES DE SABANA CENTRO, REDES DE SALUD BAJO MAGDALENA Y LA RED DE SALUD SUR. 
9. Se consolido el  soporte y seguimiento al aplicativo SIUS, Mango, ficha familiar y telemedicina, por parte de las ESES del departamento, garantizando la estabilidad y disponibilidad de la aplicación.
10. Se realizó apoyo en asistencia técnica en el modelo de prestación de servicios bajo la modalidad de telemedicina 2021 para centros de referencia en la nueva red pública de prestadores de salud del departamento de Cundinamarca. 
11. Se apoyó en la implementación del tablero de control crue y formulario uci, se realizó el seguimiento al proceso de adquisición de equipos, por parte de la dirección de IVC, para la implementación del fondo rotatorio de estupefacientes de Cundinamarca.</t>
  </si>
  <si>
    <t>Las 26 entidades del departamento se han atendido cada año, con capacitación en temas de Gobierno Digital</t>
  </si>
  <si>
    <t>Se desarrollan capacitaciones, relacionadas con los componentes de la Política de Gobierno Digital, en todos los Municipios del Departamento</t>
  </si>
  <si>
    <t>Se han mantenido disponibles los servicios soportados en los sistemas de información: mercurio, isolución, Sistema de seguimiento al plan de desarrollo,  kactus, SAGA, integración registraduría, supervisa y banco de proyectos.</t>
  </si>
  <si>
    <t>Cada año se realiza el seguimiento a la implementación del PETIC</t>
  </si>
  <si>
    <t>SE EXTIENDE LA GARANTÍA DE LOS EQUIPOS DEL DATACENTER PRINCIPAL.  SE ADQUIRIERON CINTAS CINTAS BACKUP. Y SE ADJUDICÓ EL PROCESO EXTENSIÓN DE GARANTÍAS DE LA UNIDAD DE POTENCIA ININTERRUMPIDA (UPS) QUE ALIMENTA EL DATACENTER PRINCIPAL</t>
  </si>
  <si>
    <t>SE HAN ADQUIRIDO 137 EQUIPOS DE COMPUTO PARA USO DE LOS FUNCIONARIOS, MEDIANTE EL APORTE DE DIFERENTES SECRETARIAS</t>
  </si>
  <si>
    <t>SE HA DADO SOPORTE PARA GARANTIZAR EL FUNCIONAMIENTO DE LAS SIGUIENTES PLATAFORMAS    1. VIDEOCONFERENCIA DEPARTAMENTAL. 2. SEGRIDAD INFORMATICA. 3. REPUESTOS PARA LA INFRAESTRUCTURA DE CÓMPUTO DEL NIVEL CENTRAL, 4.  LICENCIAMIENTO PARA EL DEPARTAMENTO DE CUNDINAMARCA. 5. CORREO ELECTRÓNICO (ALMACENAMIENTO) 6. INFRAESTRUCTURA DE DATOS (IPV6)</t>
  </si>
  <si>
    <t>A través de la asistencia técnica, se logró que 107 municipios del departamento aprobarán sus planes integrales de seguridad y convivencia ciudadana, 3 en ajustes finales y 3 en la elaboración del diagnóstico. El plan integral de seguridad y convivencia ciudadana departamental ha logrado avanzar en un 15%, a través del cumplimiento de los 5 ejes Lucha contra el delito (Prevención y disuasión del delito, disminución del delito, operatividad e investigación), Convivencia legalidad y derechos humanos (Familia, entorno protector, cultura ciudadana y territorios de Paz, disrupción de los comportamientos contrarios a la convivencia), Inversión tecnología y bienes (Inteligencia e investigación criminal para anticipar y mitigar el delito, construcción, adecuación, dotación e inversión para la seguridad y convivencia ciudadana, ciudadanos cyberseguros), Cundinamarca diversa incluyente y justa (Prevalencia de los derechos de los niños, niñas y adolescentes, una buena juventud, mayores protegidos, mujeres en Cundinamarca, Cundinamarca incluyente) Fortalecimiento institucional (espacios estratégicos de coordinación y ciudad región). Socialización a 71 municipios del Plan Integral de Seguridad y Convivencia Ciudadana departamental, se logró la articulación interinstitucional entre el departamento y sus territorios en pro de la seguridad y convivencia ciudadana, llegando a 256 personas. Capacitación a 81 municipios frente a cobro coactivo de las infracciones impuestas  por violación al código nacional de convivencia y seguridad ciudadana, nociones y aplicaciones del proceso del CNCSC.  Se beneficiaron a 503 personas, que se verá reflejado en la recuperación de cartera que pueda realizar cada una de las entidades territoriales que adelanten el respectivo proceso frente a los morosos de las infracciones impuestas. Se logra incentivar la denuncia frente a los diferentes delitos del departamento a través del pago de recompensas. Para el año 2020 se han pagado 100.000.000 cte. Se realizaron 34 convenios interadministrativos con los respectivos municipios para mantenimiento y combustible del parque automotor con un total de $777.220.000. 1 de suministro y 33 de mantenimiento. Al fondo rotatorio de Policía nacional se invirtió $400.000.000 mc/te para aportar al uso de 144 días con el Helicóptero Halcón como arma eficaz contra la inseguridad y las bandas delincuenciales.  Se garantizó la seguridad y pie de fuerza para la jornada de elecciones atípicas del municipio de Sutatausa. $3.000.000.000 invertidos para fortalecer al ejército y dotarlos con material balístico$1.217.810.376 invertidos para fortalecer la movilidad de la fuerza pública con la entrega de 9 camionetas. Para 2021 se realiza asistencia técnica al municipio de Silvania para que mejore su Plan Integral de Seguridad y Convivencia Ciudadana. Adicional a ello, erealizó un convenio interadministrativo para aunar esfuerzos técnicos, administrativos y financieros con el municipio de Fuquene para apoyar a la fuerza pùblica en combustible y mantenimiento del parque automotor garantizando la seguridad en el CAI ambiental del Fuquene en cumplimiento de la acción popular, se entregaron bonos a polícia del señor gobernador.
PISCC
o Se realiza asistencia técnica al municipio de Silvania para que mejore su Plan Integral de Seguridad y Convivencia Ciudadana.
o Desde el inicio de año se elaboró un plan de acción que permitiera dar cumplimiento al PISCC Departamental dentro de los plazos concertados, para ello, se alimenta una matriz con cada una de las actividades desarrolladas, que permite evidenciar el porcentaje de avance en cada una de las líneas estratégicas, teniendo un consolidado final.
o El día 16 de abril de 2021 se realizó reunión en las instalaciones de la alcaldía del municipio de Guaduas con el Dr. Pablo Andres Neussa Mestre secretario de gobierno encargado y el doctor Pablo Alexis Ospina Inspector de Policía, en representación de la secretaría de Gobierno de Cundinamarca estuvo la doctora Lida Janneth Caycedo. Se indagó sobre la implementación del PISCC, el cual según infomación del doctor Pablo Ospina se implementó desde el mes de diciembre del 2020. Se le informa a la doctora Lida el cronograma de actividades programadas para el mes de mayo dentro del marco de cumplimiento del PISCC municipal.
o El día 18 de mayo de 2021  se llevó a cabo reunión virtual con la doctora Niyireth Correa, en su calidad de secretaria de gobierno del municipio de Silvania, en la reunión se trataron temas del PISCC, tales como el diagnostico, formulación, e Implementación del mismo; por otra parte se le informo a la doctora Correa sobre las observaciones realizadas y las posibles falencias que se encontraron en la formulación del Plan Integral de Seguridad y Convivencia Ciudadana, por tal razón la precitada doctora, envió las correcciones realizadas y en este momento se está trabajando  en la corrección y complementación del mismo.
o El día 7 de mayo del 2021 se realizó una reunión presencial en las instalaciones de la alcaldía de Zipacón en presencia de la doctora Erika Liseth Romero delegada de la secretaría de Gobierno y el doctor Hernán Tiberio Correa contratista representante de la secretaría de Gobierno de la Gobernación el cual dio a conocer los servicios profesionales para orientar la fase de implementación y seguimiento del PISCC municipal.
o El día 10 de mayo de 2021 se realizó reunión en el municipio de San Antonio del Tequendama con el doctor Fabio Alberto Osuna y el doctor Hernán Tiberio Correa, en dicha reunión se evidencia que la implementación se está realizando, pero el seguimiento no se efectúa a través de la matriz de seguimiento, por lo que de manera inmediata el doctor Hernán propone una capacitación a los actores de manera urgente.
o El día 10 de mayo de 2021 se lleva a cabo en la alcaldía de la Mesa con la doctora Angelica Cotrino secretaria de gobierno y el doctor Hernán Correa, en este municipio se han llevado a cabo reuniones de comité de orden público donde cada actor presenta sus informes sobre la seguridad y convivencia asignados dentro del PISCC municipal, con su respectiva matriz; se agenda capacitación para el día 18 de mayo de 2021 con los miembros del comité de orden público.
o El día 19 de mayo de 2021 se realiza capacitación sobre la implementación y seguimiento al PISCC en coordinación con secretaria de gobierno de la alcaldía de Zipacón y presidida por del doctor Hernán Correa.
o El día 19 de mayo se brinda capacitación sobre la implementación y seguimiento al PISCC en la alcaldía de Anolaima por parte del doctor Hernán Correa.
o El día 20 de mayo se brinda capacitación sobre la implementación y seguimiento al PISCC en la alcaldía de San Antonio del Tequendama por parte del doctor Hernán Correo.
o El día 11 de mayo de 2021 se llevó a cabo una reunión en las instalaciones de la alcaldía del municipio de Quipile presidida por la secretaria de gobierno doctora Mayerly Roció González y la doctora Angela Segura Atuesta contratista de la gobernación de Cundinamarca, se revisa el plan de acción y porcentajes de cumplimiento de cada una de las metas propuestas dentro del PISCC municipal  para el año 2020.Se acuerda entre las dos partes elaborar un plan de capacitaciones para el mes de junio de 2021, que le permitan al municipio apuntarle al tema de capacitaciones para el año 2021.
o El día 12 de mayo de 2021 se llevó a cabo reunión en las instalaciones de la alcaldía de Apulo con el doctor Carlos Niño Secretario de Gobierno y la doctora Angela Segura Atuesta, se realiza revisión de los avances de los ejes estratégicos contemplados dentro del PISCC municipal de Apulo. El doctor Carlos Niño propone que de acuerdo a la matriz de seguimiento se elabore un plan actividades y capacitaciones para el mes de junio de 2021, que le permitan al municipio apuntarle al tema de capacitaciones para el año 2021.Se contará con la participación de entidades como la Policía Nacional, el Ejecito Nacional, ICBF, Comisaria de Familia, secretaria de desarrollo social, Gobernación de Cundinamarca-Secretaria de Gobierno, en coordinación de la secretaria de gobierno-Alcaldía de Apulo.
o El día 14 de mayo se llevó a cabo una reunión en el municipio de Anapoima entre el doctor Gilberto Moreno Vargas secretario de gobierno y la doctora Angela Segura Atuesta, el doctor Gilberto Moreno manifiesta que los avances de cumplimiento han sido casi nulos por lo que se acuerda realizar la matriz de seguimiento para ver los avances que se han tenido del PISCC y así poder diseñar una estrategia que permita avanzar con las líneas de acción establecidas dentro del plan.
o El día 14 de mayo de 2021 se realizó una reunión en la alcaldía de Mesitas del colegio entre secretaría de Gobierno doctora Martha Bibiana Parada Martínez y la doctora Angela Segura Atuesta ,la doctora Martha Bibiana Parada Martínez realiza una breve reseña del PISCC y de las líneas estratégicas contempladas en el PISCC; se informa que no existe matriz de seguimiento por lo que se acuerda entre las dos partes elaborar la matriz para  aterrizar los porcentajes de cumplimiento de cada una de las líneas estratégicas propuestas dentro del PISCC.Una vez elaborada la matriz de seguimiento se propone una reunión con los entes involucrados  para verificar e implementar un plan de acción que permita ejecutar algunas de  las actividades propuestas dentro del PISCC y poder cumplir con las metas trazadas.
o El día 12 de mayo del 2021 se realizó una reunión en la alcaldía del municipio de Nocaima en donde se realizó la presentación por parte del doctor Leoviceldo Beltrán contratista de la secretaria de Gobierno de la Gobernación, se indago con la doctora Paula Velásquez secretaria de gobierno d ella alcaldía respecto a los avances del PISCC municipal.
o El día 18 de mayo de 2021 se realiza reunión en el municipio de Quebrada negra entre el contratista de la Gobernación de Cundinamarca el doctor Leuviceldo Beltrán y la Secretaria de Gobierno la doctora Viviana Ortiz, en la reunión se ofrece el servicio de asistencia técnica de acompañamiento y seguimiento al PISCC municipal y se realiza un análisis del estado actual del mismo.
o El día 5 de mayo del 2021 se llevó acabo la reunión se asistencia técnica de acompañamiento y seguimiento en el municipio de Vergara, la reunión conto con la participación de la doctora Sandra Ramírez de Orden Público, el doctor Roberto Cubillos Secretario de Gobierno de la Alcaldía y el doctor Leuviceldo Beltrán asesor de la Gobernación de Cundinamarca; se realiza la presentación por parte del contratista de la Gobernación, se realiza un breve análisis del estado actual del PISCC y se realiza dan a conocer los temas que abarca la asistencia técnica.
o El día 15 de mayo de 2021 se llevó a cabo una reunión en las instalaciones del despacho de la secretaria de gobierno del municipio del Peñón, dicha reunión estuvo asistida por la doctora Martha Cecilia Díaz Secretaría de Gobierno, Íngrid Briyid Guerrero Inspectora de Policía y el doctor Hugo Hernán Chávez representante de la Secretaría de Gobierno de la Gobernación; se realizó la presentación por parte del contratista y se ratifica si el ente municipal está de acuerdo con el apoyo en la asistencia técnica del seguimiento y acompañamiento al PISCC municipal.
o El día 21 de mayo de 2021 se desarrolló una reunión en la alcaldía del municipio de la Palma entre la doctora María Paula Cárdenas secretaria de gobierno y el doctor Hugo Hernán Chávez representante de la Secretaría de Gobierno de la Gobernación; se realizó la presentación por parte del contratista y se ratifica si el ente municipal está de acuerdo con el apoyo en la asistencia técnica del seguimiento y acompañamiento al PISCC municipal.
o El día 6 de mayo del 2021 se lleva a cabo una reunión en la alcaldía de Villagoméz, a dicha reunión asiste la doctora Karen Fajardo Secretaría de Gobierno, el doctor Misael Duarte Alcalde del Municipio y el doctor Hugo Hernán Chávez representante de la Secretaría de Gobierno de la Gobernación; se realizó la presentación por parte del contratista y se ratifica si el ente municipal está de acuerdo con el apoyo en la asistencia técnica del seguimiento y acompañamiento al PISCC municipal.
o El día 21 de mayo se y según compromiso adquirido en la reunión del día 14 de mayo mediante acta 001, se envía matriz de seguimiento al municipio de Anapoima para realizar el seguimiento y poder implantar un plan de acción para poder dar cumplimiento a las actividades propuesta dentro del PISCC municipal para cumplir con las metas trazadas.
a) Mediante correo electrónico se hace la solicitud formal a la Policía Nacional de la base de datos de los delitos reportados en el departamento de Cundinamarca de los meses de enero, febrero, marzo y abril, si como la del año 2020.
b)  Elaboración de informe trimestral a partir del procesamiento y análisis de los delitos de alto impacto reportados en el departamento para el mes de enero, febrero y marzo.
c) Elaboración de informe par la provincia de alto y bajo magdalena para ser socializada en un consejo de seguridad
d) Contestación de requerimiento por parte de la secretaria de salud del departamento donde se realizó un informe especial sobre los delitos contra la vida y la integridad personal de la provincia de Sumapaz
e) Se extrajo cifras del comportamiento de delitos de los diferentes provincias para la entrega a cada contratista asignados en asistencia técnica para su respectivo análisis (Gualivá, Rionegro, Soacha, Medina y Oriente, Sabana Centro, Almeidas, Guavio, Sumapaz, sabana occidente)
f) Elaboración de informe y comparativo del comportamiento de delitos ambientales reportados en el departamento de Cundinamarca
g) Avance en la contratación de prestación de servicios, formulación del plan del producto. y reorganización del observatorio de seguridad asignando los contratistas encargados de las diferentes provincias para poder iniciar con las asistencias provinciales correspondientes
h) Se realizó el levantamiento de la información de los grupos de interés de la Dirección, por parte del equipo de territorio del Observatorio de Seguridad y orden Público
APOYO A LA FUERZA PÚBLICA
o Se realizó un convenio interadministrativo para aunar esfuerzos técnicos, administrativos y financieros con el municipio de Fúquene para apoyar a la fuerza pública en combustible y mantenimiento del parque automotor garantizando la seguridad en el CAI ambiental del Fúquene en cumplimiento de la acción popular, se entregaron bonos a policía del señor gobernador.
o Se atendieron las diferentes solicitudes de los Municipios Anapoima, Tibacuy, Ubaque recepcionadas por el aplicativo mercurio en temas de fortalecimiento a la seguridad y el orden público
o Se ha realizado una visita para evaluar solicitud de dotación para el Concejo de Gachetá. La Secretaría no ha definido recursos para este tipo de intervenciones.
o Se atendieron las diferentes solicitudes de los Municipios recepcionadas por el aplicativo mercurio en temas de fortalecimiento a la seguridad y el orden público
Se realizó el levantamiento de la información de los grupos de interes de la Dirección, por parte del equipo de territorio del Observatorio de Seguridad y orden Público
Se suscribieron los siguientes convenios:
1. SGO-CMC-290-2021
2. SGO - CDCVI - 304-2021
3. SGO-CDCVI-302-2021
CONSEJOS DE SEGURIDAD
o Durante estos primeros cuatro meses de la vigencia 2021 se ha hecho presencia en 10 provincias del Departamento mediante los Consejos de Seguridad, brindando asistencia técnica con cada uno de los programas y fortaleciendo la imagen institucional.
se realizo Consejo de Seguridad Extraordinario con ocasión a las manifestaciones presentadas en los diferentes Municipios del Departamento
Se realiza 14 asistencias técnicas en territorio beneficiando a 12 entidades territoriales donde se realizó diferentes acompañamientos ante las alteraciones de orden público, acompañamiento y solicitud de infraestructura de seguridad, asesoría y acompañamiento a la Secretaria de Gobierno para el seguimiento a la seguridad y orden público en el marco del Plan Integral de Seguridad y Convivencia y la Socialización de los informes de  índice delictivo del departamento en el periodo comprendido del 2021.
CÁMARAS DE SEGURIDAD
o Nos encontramos realizando el levantamiento de información con el fin de obtener el diagnóstico de las necesidades de cámaras de seguridad.
INFRAESTRUCTURA
o Se avanza en el seguimiento de cuatro proyectos de construcción, tres estaciones de policía con el Ministerio en Cundinamarca en convenios tripartitos y la casa de gobierno de Nimaima que fue adicionada en 2020.
o Se han delegado contratistas de apoyo para la supervisión de cada uno de los convenios. Los cuatro proyectos son obras nuevas. Se tiene prevista una adición para el convenio de Guasca. Con estas obras se beneficiarán los siguientes municipios Guasca, Villapinzón, Ricaurte, Nimaima.
o No obstante, la Secretaría de Gobierno realiza la verificación de estudios presentados por los municipios para apoyar su construcción con recursos. Municipios que se encuentran en estudio Evaluación de requisitos Resolución 029 de 2020, expedido por la Secretaría de Gobierno y verificación de estudios: Supatá, Tibirita, el Peñón, La Palma, El Rosal, Villagómez. Paime, san Bernardo, Sasaima, Gama, San Antonio del Tequendama, Junín, Caparrapí, Guaduas, el Colegio, Puerto Salgar, Guayabetal
o Se realiza supervisión a cuatro(4) convenios interadministrativos en ejecución :Guasca, Villapinzón, Ricaurte, Nimaima, una(1) interventoría de contrato de obra en liquidación SGO SAMC-228- 2019 , CAE- Girardot y  se adelantan veinticuatro (24) procesos de liquidación de contratos interadministrativos realizados con los siguientes municipio: Simijaca, Cogua, San Francisco, La vega, Gachetá, Zipacón , Une, Zipaquirá, Soacha, Vergara, Quipile, Arbeláez, Facatativá, Susa, Bituima, Paratebueno  orientados a infraestructura procesos de liquidación de convenios interadministrativos.
o Se ha realizado visitas según compromisos del señor Gobernador en trámite de la gestión de proyectos a Diecinueve (19) proyectos orientados a Casas de Gobierno, Comando Aéreo, estaciones de Policía y casa de Justicia, en diecisiete (17) municipios de Cundinamarca Supatá, Tibirita, el Peñón, La Palma, El Rosal, Villagómez. Paime, san Bernardo, Sasaima, Gama, San Antonio del Tequendama, Junín, Caparrapí, Guaduas, el Colegio, Puerto Salgar, Guayabetal
o Se avanza en la evaluación de proyectos de adecuación par tres proyectos: Tibirita (comisaría de familia). San Antonio de Tequendama (casa de Gobierno), Caparrapí (casa de Gobierno y estación de policía))
o Se ha determinado que los estudios y diseños estarán a cargo de los municipios, no obstante, la secretaría de gobierno verifica e indica qué estudios aplican en cada proyecto según su grado de complejidad. Se ha adelantado inspección ocular de Tibirita y, san Antonio y se ha recomendado realizar los levantamientos arquitectónicos para poder verificar la idoneidad del presupuesto.
o Se ha realizado la verificación ambiental, según la resolución 29 de 2020 de la Secretaría de gobierno para adecuación de dos proyectos San bernardo CASA DE GOBIERNO), Sasaima (CASA DE GOBIERNO)
Se han recibido solicitudes de dotación incluidas en procesos de construcción o adecuación de edificaciones para las estaciones de policía de los siguientes municipios de Caparrapí, Guayabetal, Ubalá - San Pedro de Jagua y Mámbita, Peña Negra - Cachipay, Caí Ambiental Laguna De Fúquene.
se ha presentado la solicitud de los municipios de Guayabetal y Cachipay - Peña Negra.
actualmente la secretaria de gobierno realiza supervisiones a varios convenios en ejecución, que tienen procesos de interventoría en contratos derivados, suscritos por los municipios y que están orientados al seguimiento y control de obras civiles, estos contratos a la fecha son estaciones de policías de los municipios de Guasca, Ricaurte y Villapinzón. estos son convenios son tripartitos del municipio del exterior el departamento de Cundinamarca y los municipios beneficiados.
se está gestionando la estructuración de cuatro proyectos orientados a estaciones de policía y una guarnición militar (estaciones de policía de los municipios Carraparí, Guayabetal, Ubalá - San Pedro de Jagua y Mambitá, Peña Negra y el comando aéreo de puerto salgar.
Se realiza seguimiento a la gestión predial de los proyectos de las estaciones de policía de los municipios de Guayabetal y Peña Negra.
Se encuentran en revisión los proyectos de estaciones policía, dentro de ellos los municipios los de Mámbita, San Pedro De Jagua Y Caparrapí</t>
  </si>
  <si>
    <t>Frente a los diferentes componentes de asistencia técnica, se ha generado divulgación de datos y cultura ciudadana frente a los delitos y violencias del departamento, no solo a través de redes sociales sino en el programa Estamos Seguros todos los lunes en el Dorado Radio. Asimismo, se ha brindado asistencia técnica a los comités de lucha contra la trata de personas  para su creación y activación, así como prevenir e informar a la comunidad sobre los delitos de la trata de personas. Se está creando los esquemas integrados de reacción articulada, y se han fortalecido al programa de atención psicojurídica DUPLAS a través de la atención, asesoría y coordinación de los procesos de asistencia los casos de violencia contra la mujer. En ella se ha brindado asistencia a las víctimas de los municipios de Funza, Facatativá, Subachoque, Chía, Zipaquirá, Cota, Tenjo, Madrid y Soacha.Se realizó actualización y ajuste de la estrategia “Cundinamarca, cultura de paz y convivencia” y se realiza su socialización en las diferentes provincias y sus respectivos municipios. A ella se llega a 99 municipios de los 116 y se encuentran 1.746 ciudadanos beneficiados en la primera fase. Asimismo, con la estrategia de territorios de paz, se busca llegar a los territorios con mayor índice de violencia y en este cuatrienio, se han llegado a 22 municipios de las 15 provincias, llegando a los alcaldes, secretarios de gobierno, inspectores de policía, personeros municipales, comandantes de policía, juntas de acción comunal, directores de emisoras comunitarias y de ciudadanía beneficiando a 150 ciudadanos. Se han realizó acciones de prevención de delitos, diálogo como herramienta de solución de conflictos, programa radial “el vigilante”. Actividades de emprendimiento, campañas de sensibilización para disminuir accidentes de tránsito, prevención de violencia intrafamiliar, rutas de atención en casos de violencia contra la mujer y prevención de delitos informáticos, convivencia y bullying, entre otros. Se dotó y se apoyo a municipios en la seguridad, justicia y cultura ciudadana.Se ha venido trabajando en el fortalecimiento del observatorio de seguridad y convivencia ciudadana y la línea 1,2,3 ha venido funcionando, garantizando que los cundinamarqueses puedan acudir y denunciar cualquier delito. En la línea de emergencia 123 de Cundinamarca, los operadores brindan el re direccionamiento de las llamadas a los canales de policía, servicio de emergencias médicas y canal psicosocial para la atención oportuna de estos. En lo transcurrido del año se han recibido aproximadamente 290 llamadas, de las cuales el pedido efectivo son del 16%, logrando 6.000 llamadas por  mes. Se logra entonces, canalizar alrededor de 50.000 procesos, efectivos, para disminuir los delitos, evitar suicidios, entre los servicios más importantes. En la actualidad se cuenta con un grupo de 17 operadores y 6 psicosociales los cuales prestan un servicio continuo de 24 horas, los 7 días de la semana para los 116 municipios. El observatorio de seguridad en los 11 meses de año, ha logrado consolidar 7 fuentes directas de información con las que se nutre el sistema de información y se hacen los reportes del observatorio. El observatorio de seguridad y convivencia logra la meta de consolidarse como una herramienta de gestión para la toma de decisiones, el monitoreo de las cifras de criminalidad, violencia y convivencia en el departamento y fuente veraz de información conciliada con varias entidades. Gracias al monitoreo del Observatorio, la Gobernación cuenta con información de fuentes directas que avalan el éxito de la política integral de seguridad ciudadana del departamento y eso se demuestra con los resultados de los 11 primeros meses del año dónde hemos reducidos en un 13,3% los 21 delitos de mayor impacto social comparado con el mismo periodo del año anterior. 17 de estos 21 delitos han presentado una disminución siendo los más relevantes el secuestro que disminuyó en un 96,2% pasando de 26 casos a solo 1 en todo el departamento, los hurtos en todas sus modalidades -exceptuando el de bicicletas que ha aumentado-, se registró una disminución significativa en los delitos sexuales pasando de 786 casos a 590 casos en todo el departamento equivalente a un 25% menos casos que el año anterior.La reducción del homicidio en un 9,6 % durante lo corrido del año es importante y refleja también el éxito de las políticas de convivencia y tolerancia social. Sin embargo es importante decir que cuatro delitos no se han podido reducir y algunos de ellos tienen relación con los efectos de la pandemia y la nueva realidad: ciberdelitos, estafa, violencia intrafamiliar y hurto de bicicletas. Con estas excepciones, todos los demás indicadores del observatorio son positivos comprados con las estadísticas del año anterior. Adicional hemos reactivado los tableros de control geo referenciados con la información de los 116 municipios, los cuales son de libre acceso para consulta de cualquier ciudadano. Se está consolidado por parte de los contratistas información sobre delitos de mayor impacto en el departamento de Cundinamarca, esto con el objetivo de alimentar los informes mensuales arrojados por el observatorio de seguridad y convivencia ciudadana que se encuentran en el micro sitio de la Secretaria de Gobierno.
EIRAS
1- Actualización del documento metodológico de los EIRA . Actualmente se cuenta con la construcción del 40% de un documento metodológico, que condensa las etapas de  planeación, ejecución, seguimiento y evaluación de los Esquemas Integrados de Reacción Articulada.
2- Actualización de las rutas de denuncia a seguir por parte de la ciudadanía en caso de ser  víctima o testigo de un delito. Se cuenta con el diseño del 71% de los esquemas elaborados a través de diagramas de flujo, los cuales le indican al ciudadano cundinamarqués el paso a seguir para realizar una denuncia ante las autoridades competentes en caso de ser vícitima o testigo de un delito. Esto quiere decir, que se cuenta con el diseño de la ruta, para 15 de los 21 delitos. (abigeato, amenazas,  delitos sexuales,  extorsión, homicidio, homicidio a/t, hurto a comercio, hurto a personas, hurto a residencias, hurto automotores,  hurto motocicletas, lesiones a/t, lesiones personales,  secuestro, violencia intrafamiliar
3- Ejecución de los  pilotos de los EIRA. Se cuenta con la programación de los municipios  en los cuales se realizarán los pilotos para implementar los EIRA, esta programación incluye  83 municipios correspondientes a  11 provincias
DUPLAS
El equipo duplas en el corte de 30 de Junio se ha realizado la asistencia a 50 mujeres victimas de violencia, con las cuales se realizo activacion de rutas de atencion y articulacion con las entidades locales con el fin de garantizar asistencia oportuna, en municipios como SOACHA, SIBATE, FUNZA, FACATATIVA, ZIPAQUIRA, MOSQUERA, CAJICA, LA MESA Y FUSAGASUGA.                                                                                   
Se realiza proceso de asignacion de cupo en casa de acogida para un sistema familiar.
De la misma forma, el equipo ha desarrollado 18 asistencias tecnicas en los municipios de FUSAGASUGÁ, GIRARDOT, QUIPILE, LA MESA, SIBATÉ, CACHIPAY, NARIÑO, EL PEÑÓN, FUQUENE, NOCAIMA, PAIME, SAN JUAN DE RIOSECO, ZIPAQUIRÁ, FOMEQUE, FOSCA, ZIPACÓN, EL ROSAL
El equipo realiza apoyo en la recoleccion de informacion con el formato de catacterizacion de violencias del departamento dirigido en esta ocasion a las comisarias de familia priorizadas de la provincia de Sumapaz, con el fin de apoyar la ejecucion de la Ruta M
CULTURA
Se diseño y aprobó la  herramienta para seguimiento y evaluacion de la implementacion de la estrategia.
Se elaboró el borrador de la matriz de seguimiento de implementacion de la estrategia cultura ciudadana y territorios de paz en 107 municipios del departamento.
Se realizo asistencias tecnicas en los municpios de (Madrid,Sesquilé,Nilo,Ricaurte,San Bernardo, Suesca,Chocontá, Guasca, Ubalá), donde se inicia socilaizacion de la estrategia.
Se abordaron 14 provincias para la aplicación de la herramienta de seguimiento y evaluación
OBSERVATORIO
1) Mediante correo electrónico se hace la solicitud formal a la Policía Nacional de la base de datos de los delitos reportados en el departamento de Cundinamarca de los meses de enero, febrero, marzo y abril, si como la del año 2020.
 2) Elaboración de informe trimestral a partir del procesamiento y análisis de los delitos de alto impacto reportados en el departamento para el mes de enero, febrero y marzo.
3) Elaboración de informe par la provincia de alto y bajo magdalena para ser socializada en un consejo de seguridad
4) Contestación de requerimiento por parte de la secretaria de salud del departamento donde se realizó un informe especial sobre los delitos contra la vida y la integridad personal de la provincia de Sumapaz
5) Se extrajo cifras del comportamiento de delitos de los diferentes provincias para la entrega a cada contratista asignados en asistencia técnica para su respectivo análisis (Gualiva,rio negro, Soacha, medina y oriente, sabana centro, Almeidas ,Guavio,Sumapaz,sabana occidente)
6) Elaboración de informe y comparativo del comportamiento de delitos ambientales reportados en el departamento de Cundinamarca
7) Avance en la contratación de prestación de servicios, formulación del plan del producto. y reorganización del observatorio de seguridad asignando los contratistas encargados de las diferentes provincias para poder iniciar con las asistencias provinciales correspondientes
Durante los primeros 3 meses del año 2021 se adelantó la conformación de nuestro equipo que opera la línea de emergencia 123 de Cundinamarca, para este periodo y  en coordinación con la Policía del departamento logramos cubrir la operación atendiendo al llamado de los cundinamarqueses,  en paralelo avanzamos en la construcción de este equipo de operadores y del canal psicosocial, al 30 de abril la línea cuenta con 11 operadores y 2 psicólogos, esperando completar el equipo de 16 operadores y 6 psicólogos para lograr cubrir el servicio los 7 días a la semana las 24 horas.  Desde la parte  técnica y jurídica se adelantó un proceso licitatorio que ya está adjudicado, con el objetivo de activar la red de apoyo del departamento a nivel de comunicaciones, por otro lado en articulación con la secretaria de las TIC se realizaron unas mesas de trabajo en un principio para realizar un  diagnóstico y poder actualizar nuestra aplicación del 123 Cundinamarca y ponerla en funcion del departamento.
Se realizó el levantamiento de la información de los grupos de interes de la Dirección, por parte del equipo de territorio del Observatorio de Seguridad y orden Público
• Se realiza 14 asistencias técnicas en territorio beneficiando a 12 entidades territoriales donde se realizó diferentes acompañamientos ante las alteraciones de orden público, acompañamiento y solicitud de infraestructura de seguridad, asesoría y acompañamiento a la Secretaria de Gobierno para el seguimiento a la seguridad y orden público en el marco del Plan Integral de Seguridad y Convivencia y la Socialización de los informes de  índice delictivo del departamento en el periodo comprendido del 2021.
• Mediante correo electrónico se hace la solicitud formal a la Policía Nacional de la base de datos de los delitos reportados en el departamento de Cundinamarca
• Elaboración de informe especial de trata de personas y Micro tráfico, datos relevantes del 2021.
• Elaboración de informe sobre DELITOS DE MAYOR IMPACTO ENERO A MAYO 31 DE 2021
• Unificación del informe de delitos del departamento con las entidades que tienen presencia en el departamento.
• Reunión con las entidades encargadas de generar las bases de datos como fuentes de información para realizar el análisis correspondiente de los datos procesados y entregados al inicio del mes.
• Entrega de informe mensual provincial del análisis de las cifras y datos de los 21 delitos procesados en el observatorio de seguridad de Cundinamarca.
• Actualización y divulgación en el micro sitio del observatorio de seguridad, el informe oficial del análisis de los delitos procesados por observatorio de seguridad.
• Se realiza reuniones de coordinación estratégica del equipo asistencial del observatorio de seguridad para el análisis de los informes en el contexto territorial.
Los siguientes municipios se les remitió informe de delitos de alto de alto impacto: Facatativá,Fusagasugá, Zipaquirá, Girardot ,Quebradanegra ,Jerusalen, Guataquí, Pacho,Gachancipá,Pandi,Tocancipá y Anapoima
CODIGO
1.  Conformado el grupo de contratistas,  entre profesionales y tecnicos de apoyo para llevar a cabo la actividad,  se procedio a asignar los temas de la ley 1801 de 2016,  "Código Nacional de Policia y Convivencia", donde cada uno realizó una exposición en reunión presencial en la Sala de Juntas de la Secretaria de Gobierno, el día 27 de Mayo de 2021, con el fin de unificar criterios,  para consolidar estos temas en un sola presentación e inciar las capacitaciones en territorio,  a los Secretarios de Gobierno, Inspectores de Policía, corregidores, Comisarios de Familia y demás autoridades de Policia de los Municipios. a parte de la mitad del mes de junio de 2021. 2. Se realizo contacto con los profesionales que hasta el año 2019 se encontraban conformando la mesa técnica para la construcción del Reglamento de Policia y Convivencia ciudadana  del departamento de Cundinamarca, Dr. William Gonzalez y el contratista Dr. Remberto Torres, (quien se  encontraba vinculado para la época), donde de procedera a revisar los archivos  memorias, actualizar la normativa, gestion que ya se viene realizando con el Doctor WILLIAM GONZALEZ, profesional Univeristario de la Secretaria de Gobierno.
Se realizó actualización de las memorias y proyecto de ordenanza con exposición de motivos del Reglamento de Seguridad y Convivencia ciudadana del Departamento, que fue adelantado en el año 2018, enviando por el Doctor Eduardo Ordoñez. Se definio la presentación y normatidad de los caninos potencialmente peligrosos, concordante con la ley 1801 de 2016, para el trabajo en territorio con los municipios donde funcionan los albergues de Protección animal.
123
En la estrategia de la línea del 123, se brindó el servicio de recepción y atención de llamadas por parte de los operarios, y de la atención y contención del canal psicosocial, que permitieron atender, analizar y redireccionar los casos a las direntes entidades competentes, también se reportaron los datos estadísticos mediante el informe detallado descargado de las plataformas SAGA y SECAD. Se verifica el correcto funcionamiento de la red de apoyo y actualización de los equipos móviles en la plataforma con el apoyo del operador CLARO, evidenciando un monitoreo constante desde la página web KNOX.
Se realizó mesa de trabajo entre el encargado de la mesa de comunicaciones para realizar proyección de la campaña de comunicación para la línea de emergencia de Cundinamarca.
Se actualizó la aplicación de monitoreo del departamento de Cundinamarca  con la capacitación de los operadores que reciben las llamadas en la línea 123  y con  543 líneas distribuidas en (Bomberos, defensa civil, Crue, Policía y ejército) permitiendo mejorar la atención a los 116 municipios, dentro del fortalecimiento institucional se evidencia la mejora del aire acondicionado por parte de la secretaria general  para el funcionamiento del control de máquinas y el apoyo que prestara la secretaria de la mujer para los casos relacionados con violencia contra la mujer.
Se realizaron las piezas comunicativas correspondientes a las actividades realizadas por la secretaría de gobierno, dirección de seguridad y orden público.
TRATA
Se ha construido un documento base, en clave de estado del Arte que permite dar cuenta de las campañas implementadas por las instituciones competentes de orden nacional  . Paso seguido se ha analizado de forma específica las campañas de Fiscalía y Ministerio del interior. A la fecha, el documento se encuentra en fase de creación de la propuesta para prevenir la trata de personas.</t>
  </si>
  <si>
    <t>Se inició a formular la estrategia para prevenir, controlar y combatir el microtráfico en los municipios, se está realizando un diagnóstico preliminar de microtráfico logrando un documento técnico de la estrategia de prevención, control y mitigación del microtráfico en el departamento de Cundinamarca y un diagnóstico preliminar de la misma.Se ha brindado asistencia técnica territorial a los  116 municipios frente al consumo de SPA y código de convivencia y demás normas que rigen. Se han aumentando las labores de control a través del aumento de fuerza pública en los corredores de las provincias y fortalecimiento de operativos de control y mitigación del delito y se ha mantenido el apoyo en la realización de procesos de captura de GAO.
Se elaboró el documento de estrategia de intervención para prevenir, controlar y combatir el microtrafico en los municipios del departamento el cual fue puesto a disposición de la dirección de seguridad y orden público
Se encuentra en la recolección de información solicitada a la fuerza publica, al observatorio de drogas de colombia y observatorio de seguridad del departamento de cundinamarca.
Se realizó la conformación y/o reactivación de los comites cescolares de prevención del consumo de sustancias psicoactivas en las instituciones educativas departamentales.      Se han realizado reuniones virtuales con las autoridades educativas con el fin de buscar la concientización y fomento de la prevención del consumo de sustancias psicoactivas en la comunidad educativa.
La Secrtetaría ha venido trabajando de manera permanente y articulada con la policia nacional y el ejercito nacional, con el fin de des mantelar las estructuras criminales dedicadas al microtrafico en el departamento y judicializar a sus integrantes. Para el mes de mayo:
Se solicitó el reporte de insumos, para la elaboración del mapa de riesgo a la línea 123, Observatorio de seguridad departamental y Secretaría de Salud del departamento.
Se entrega la tercera versión del documneto técnico "Estrategia PCC - Cundinamarca de frente contra el microtráfico".
Se realiza depuración de actividades propuestas para la materializacion de la estrategia objetivo de la meta, las cuales son incorporadas al documento técnico de la estrategia "PCC, Cundinamarca de frente contra el microtráfico".
Se realiza proyección de matriz de actividades propuestas para la implementación de la estrategia "PCC-Cundinamarca de frente contra el microtráfico"
Se construyeron instrumentos que se aplicarán en territorio frente a la  situación actual del comportamiento del microtráfico en el Departamento.
Se sugiere cambio a "Fortalecimiento de la capacidad  de inteligencia de la fuerza pública" enfocado en el control y combate de los mercados locales de drogas.
Se encuentran agendadas reuniones con Departamento de Policía Cundinamarca y Policía designada para el centro de lllamadas 1,2,3 de Cundinamarca para el 31 de mayo y el 01 de junio de 2021, con el fin de articular acciones encaminadas coordinar las operaciones contra el microtráfico.
Para el mes de mayo
La Secrtetaría ha venido trabajando de manera permanente y articulada con la policia nacional y el ejercito nacional, con el fin de des mantelar las estructuras criminales dedicadas al microtrafico en el departamento y judicializar a sus integrantes.
Se encuentra en etapa de aplicación, el instrumento tipo encuesta sobre percepción institucional y comunitaria de la situación del departamento en materia de mercados locales de drogas.
Se solicita la colaboración al observatorio de convivencia y seguridad ciudadana de Cundinamarca, y se materializa la aplicación de un mapa de calor virtual sobre las zonas con mayor afectación de microtráfico.
Se establecieron contacto con los enlaces de SIJIN DECUN través de línea telefónica y correo electrónico , con el fin de mantener la información actualizada sobre operatividad.</t>
  </si>
  <si>
    <t>335 actores municipales con conocimientos en la creación , implementación y fortalecimiento de los comités de derechos humanos y derecho internacional humanitario municipales en los 116 municipios del departamento.Articulación para la actualización de la ruta de protección individual y/o colectiva del Departamento de Cundinamarca, en favor de líderes y lideresas de organizaciones y movimientos sociales y comunales, y defensores y defensoras de derechos humanos que se encuentren en situación de riesgo.En proceso de actualización del Plan Integral de Prevención de violaciones a derechos humanos e infracciones al derecho internacional humanitario del Departamento de Cundinamarca.A la fecha se han realizado asistencias técnicas en la creación, implementación y fortalecimiento de los comités de DDHH y DIH municipales.Conformación del comité de migraciones venezolanos para el departamento de Cundinamarca, bajo la coordinación de la Secretaría de Cooperación y Enlace Territorial. La Secretaría de Gobierno, a través de la Dirección de Convivencia, Justicia y Derechos Humanos, tiene a cargo la ejecución de los protocolos de retorno voluntario y regularización de migrantes. Se llevó a cabo la elección del representante de organizaciones no gubernamentales que trabajan por la promoción y defensa de los derechos humanos, ante el Consejo Departamental de Paz, Reconciliación y Convivencia de fecha 22 de mayo de 2020.Se llevó a cabo el I Comité Departamental de Derechos Humanos y Derecho Internacional Humanitario de fecha 21 de agosto de 2020, con la participación de todos los miembros del Comité.</t>
  </si>
  <si>
    <t xml:space="preserve">Se ha prestado asistencia técnica para la creación, implementación y fortalecimiento de los Comités de Libertad Religiosa, Cultos y Consciencia en los municipios y en el departamento. 
Asistencia técnica en lo referente a la conformación, fortalecimiento de los comités Municipales de Libertad Religiosa, capacitando al Sector Religioso en los Municipios: Bojacá 26 de Marzo Cachipay: abril 9 2021 Zipacón: abril 9 2021 Guayabal de Síquima: abril 16 2021 Viotá: abril 22 de 2021 Girardot : Mayo 13 2021 Tibirita: Mayo 13 2021 San Cayetano: Mayo 21 2021 Cajica: Mayo 24 2021 La Mesa: Mayo 24 de 2021 Tocaima: Junio 03 de 2021 Apulo 04 de 2021
Formación en la estrategia de reconocimiento a la libertad religiosa, de culto, consciencia a funcionarios municipales, población y comunidad en general. 
Asistencia técnica en lo referente a la Libertad Religiosa dirigido a funcionarios, de las Administraciones Municipales: Cachipay: abril 7 2021 Zipacón: abril 2021 Zipaquirá 27 de abril 2021 Guayabal de Síquima: abril 14 2021 Tocaima / El Colegio / Soacha: Mayo 5 2021 San Bernanrdo: Mayo 14 2021 Apulo: Mayo 26 2021 Gachlá Madrid Junio 09 2021 Soacha Junio 09 2021 - Junio 16 2021 Silvania Junio 28 2021 
Realización de eventos culturales que difundan la estrategia de reconocimiento de la diversidad religiosa, culto y consciencia. 
PACTO POR LA SEGURIDAD Y EL AUTOCUIDADO EN SALUD EN LA SEMANA MAYOR Programa Radial: Dorado Radio Garantía del Derecho de la Libertad Religiosa MARZO 25 DE 2021 Coordinación Taller de Sensibilización Municipio de Gutiérrez Provincia de Oriente Mayo 11 de 2021 Coordinación de actividades en Cárceles del Departamento Mayo 19 2021 Junio Dorado Radio 
Difusión de estrategias de reconocimiento de las libertades de culto.
Se realiza la activación SUBMESA DIVERSIDAD RELIGIOSA instancia de CODEPS con el fin de consolidar las acciones interinstitucionales en la construcción del plan de acción en lo referente a los asuntos religiosos como insumos de la construcción del portafolio de servicios de la dirección de convivencia justicia y derechos humanos. (Abril) Se realiza la socialización en el Comité Departamental de Libertad Religiosa Cultos y Conciencia del plan de acción construido con las Siguientes Entidades: Secretaria, de Salud, Desarrollo Social, Planeación y Educación , Beneficencia y Gestión del Riesgo Mayo 12 2021 Seguimiento caso Gutiérrez 
Generar campañas de promoción, divulgación, respeto, atención y protección a las diversidades históricas, culturales, religiosas, étnicas y sociales. 
Se realizaron distintos talleres de Construcción del Plan De Acción 2021 de la Meta 444 donde fueron participes los siguientes sectores: - Consejo Territorial de Planeación Departamental Abril 5 2021 - Asociaciones de Iglesias Abril 5 2021 - Mormones Abril 5 2021 - Cristiandades Abril 21 2021 - Sector Católico Abril 21 2021 - Enlaces de Libertad Religiosa Municipales Abril 27 2021 Se realizaron las siguientes capacitaciones que involucran al Sector religioso en atención y protección a las diversidades religiosas: Protocolos de Bioseguridad para el Sector Religioso Mayo 10 2021 Socialización Plan de Vacunación Mayo 25 2021 Presentación Planeador de las campañas de promoción, divulgación, respeto, atención y protección a las diversidades históricas, culturales, religiosas, étnicas y sociales. Mayo 27 2021 Capacitación Herramientas para la Vida Dirigidas para el Sector Religiosos Junio 24 2021
</t>
  </si>
  <si>
    <t>Se han venido realizando seguimiento a la suscripción de convenios administrativos para el funcionamiento de los CETRAS y se ha brindado asistencia técnica a los circuitos judiciales priorizados. A su vez, se viene realizando la caracterización de los 14 cetrasSe realiza el diagnóstico y se implementa el plan de acción del comité departamental de Cundinamarca del SRPA en la línea estratégica Diseño de Política Pública y Desarrollo Normativo, en la línea de subprevención desde la formulación de la estrategia de prevención del delito, teniendo en cuenta la política pública departamental de infancia y adolescencia, generando revisión documental y metodológica de lineamientos nacionales en prevención de la vinculación de adolescentes y jóvenes en la vida delictiva, y desarrollo de metodologías de prevención.
*Articulación con entidades a nivel departamental y nacional como Ministerio de Justicia, ICBF, Policía, Fiscalía y Secretaría de Seguridad, Convivencia y Justicia de Bogotá, con el fin de llevar a cabo acciones conjuntas en tono al Sistema de Responsabilidad Penal para Adolescentes (SRPA).                                                                                                         
*Participación en las Asistencias Técnicas das por el Ministerio de Justicia en temas de: Diseño de Politícas Públicas y Desarrollo Normativo y Justicia Juvenil Restaurativa. 
 *Reuniones de articulación con autoridades municipales en los municipios donde se encuentran ubicados los circuitos judiciales.                                                                                           *Asistencias técnicas y/o capacitaciones a funcionarios de los Centros Transitorios (CETRAS) .                                    
*Participación en las Asistencias Técnicas das por el ICBF en temas de: Funcionamiento de los 15 Cetras en Cundinamarca.                                                                                         
*Distribución de los 15 Cetras del Departamento al grupo de contratistas, con el fin de comenzar a realizar asistencias técnicas en los municipios cabecera de circuito.   
*Se viene realizando un análisis y estudio del documento denominado "Diagnóstico descriptivo en quince municipios de Cundinamarca sobre la vinculación de adolescentes y jóvenes a la comisión de delitos", con el fin de evaluar y revisar que Cetras necesitan adecuamientos en sus estructuras y así poder comenzar a realizar asistencias técnicas a cada circuito judicial.
Adicionalmente se solicitó a la Policia Nacional y al Observatorio de Seguridad y Convivencia el comportamiento delictual presentado durante los años 2016, 2017, 2018, 2019 y 2020, con el fin de actualizar las cifras del Diagnóstico.
Se estableció un formato estandar, denominado "Estado Actual de los Cetras", con la finalidad de revisar las instalaciones, sobre la estructura física de los Centros Transitorios (CETRAS), donde se brinda atención transitoria mientras se define la situación jurídica a los menores entre catorce (14) y dieciocho (18) años de edad que presuntamente hayan incurrido en una conducta punible, con el propósito de establecer el estado actual de estos, ubicados en los municipios cabecera de los circuitos judiciales del Departamento.</t>
  </si>
  <si>
    <t>Se ha  realizado acompañamiento y asistencia a los municipios del Departamento con la estrategia de caracterización, diagnóstico y/o seguimiento de la población víctima del conflicto armado.</t>
  </si>
  <si>
    <t>Se ha dotado a los Centros Regionales de Atención a la Población Víctimas del Conflicto del servicio de internet para garantiza la atención integral y oportuna a la población víctima del conflicto.</t>
  </si>
  <si>
    <t xml:space="preserve">de promover 1.000 organizaciones productivas, meta para el cuatrienio, se logro promover 171 emprendedore y asociaciones y para la vigencia 2022, cumplir con promover 600 organizaciones Mipymes y prodcutores de Cundinamarca  </t>
  </si>
  <si>
    <t>•	Se suscribieron 3 convenios interadministrativos con los municipios de Chipaque, Agua de Dios y el Rosal. CONVENIO INTERADMINISTRATIVO UAEGRD-CDCVI-068-2021 municipio el Rosal por valor de$366.650.000.00 . CONVENIO INTERADMINISTRATIVO UAEGRD-CDCVI-069-2021 municipio de Chipaque POR VASLOR DE $366.630.000.00. CONVENIO INTERADMINISTRATIVO UAEGRD-CDCVI-070-2021 municipio de Agua de Dios, por valor de $261.690.000.00. los municipios se encuentran en etapa precontractual.   y un convenio interadministrativo con diez municipios con el fin de aunar esfuerzos técnicos, administrativos y financieros para la elaboración y/o actualización, desarrollo y evaluación de los estudios básicos de riesgo para la zonificación de la amenaza por procesos de movimientos en masa, inundaciones y avenidas torrenciales en suelo urbano, expansión urbana, centros poblados rurales y suelo rural, e incendios forestales en suelo rural.
* Para el 2022 se ha logrado la consolidación de las bases de información y gestión documental para los estudios basicos de riesgo, se cuenta con la el plan metodologico para la formulación de los EBR y se se presentan los avances frente a la actualización cartográfica. Se cuenta con aplicación de la metodología de zonificación de riesgos a incendios de cobertura vegetal como parte de los planes operativos.</t>
  </si>
  <si>
    <t>CAR CUNDINAMARCA</t>
  </si>
  <si>
    <t>ACC</t>
  </si>
  <si>
    <t>juui</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</si>
</sst>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 #,##0_-;_-* &quot;-&quot;_-;_-@_-"/>
    <numFmt numFmtId="43" formatCode="_-* #,##0.00_-;\-* #,##0.00_-;_-* &quot;-&quot;??_-;_-@_-"/>
    <numFmt numFmtId="164" formatCode="&quot;$&quot;#,##0"/>
    <numFmt numFmtId="165" formatCode="#,##0.0000"/>
    <numFmt numFmtId="166" formatCode="#,##0.000"/>
    <numFmt numFmtId="167" formatCode="#,##0.0000000"/>
    <numFmt numFmtId="168" formatCode="#,##0.000000"/>
    <numFmt numFmtId="169" formatCode="_-* #,##0_-;\-* #,##0_-;_-* &quot;-&quot;??_-;_-@_-"/>
    <numFmt numFmtId="170" formatCode="_-* #,##0.0_-;\-* #,##0.0_-;_-* &quot;-&quot;??_-;_-@_-"/>
    <numFmt numFmtId="171" formatCode="0.0%"/>
    <numFmt numFmtId="172" formatCode="0.0000"/>
    <numFmt numFmtId="173" formatCode="0.000"/>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C00000"/>
      <name val="Calibri"/>
      <family val="2"/>
      <scheme val="minor"/>
    </font>
    <font>
      <b/>
      <sz val="20"/>
      <color rgb="FF000000"/>
      <name val="Calibri"/>
      <family val="2"/>
      <scheme val="minor"/>
    </font>
    <font>
      <b/>
      <sz val="20"/>
      <color rgb="FFFFFFFF"/>
      <name val="Calibri"/>
      <family val="2"/>
      <scheme val="minor"/>
    </font>
    <font>
      <b/>
      <sz val="20"/>
      <name val="Calibri"/>
      <family val="2"/>
      <scheme val="minor"/>
    </font>
    <font>
      <b/>
      <sz val="20"/>
      <color rgb="FFC00000"/>
      <name val="Calibri"/>
      <family val="2"/>
      <scheme val="minor"/>
    </font>
    <font>
      <b/>
      <sz val="15"/>
      <color rgb="FFFFFFFF"/>
      <name val="Calibri"/>
      <family val="2"/>
      <scheme val="minor"/>
    </font>
    <font>
      <b/>
      <sz val="15"/>
      <color rgb="FF000000"/>
      <name val="Calibri"/>
      <family val="2"/>
      <scheme val="minor"/>
    </font>
    <font>
      <b/>
      <sz val="15"/>
      <name val="Calibri"/>
      <family val="2"/>
      <scheme val="minor"/>
    </font>
    <font>
      <b/>
      <sz val="15"/>
      <color rgb="FFC00000"/>
      <name val="Calibri"/>
      <family val="2"/>
      <scheme val="minor"/>
    </font>
    <font>
      <b/>
      <sz val="11"/>
      <color rgb="FF000000"/>
      <name val="Calibri"/>
      <family val="2"/>
      <scheme val="minor"/>
    </font>
    <font>
      <b/>
      <sz val="11"/>
      <color rgb="FF0000FF"/>
      <name val="Calibri"/>
      <family val="2"/>
      <scheme val="minor"/>
    </font>
    <font>
      <b/>
      <sz val="11"/>
      <color theme="5" tint="-0.249977111117893"/>
      <name val="Calibri"/>
      <family val="2"/>
      <scheme val="minor"/>
    </font>
    <font>
      <b/>
      <sz val="11"/>
      <name val="Calibri"/>
      <family val="2"/>
      <scheme val="minor"/>
    </font>
    <font>
      <b/>
      <sz val="11"/>
      <color rgb="FF0033CC"/>
      <name val="Calibri"/>
      <family val="2"/>
      <scheme val="minor"/>
    </font>
    <font>
      <b/>
      <sz val="11"/>
      <color rgb="FFFFFFFF"/>
      <name val="Calibri"/>
      <family val="2"/>
      <scheme val="minor"/>
    </font>
    <font>
      <b/>
      <sz val="11"/>
      <color rgb="FF7030A0"/>
      <name val="Calibri"/>
      <family val="2"/>
      <scheme val="minor"/>
    </font>
    <font>
      <b/>
      <sz val="11"/>
      <color rgb="FF996633"/>
      <name val="Calibri"/>
      <family val="2"/>
      <scheme val="minor"/>
    </font>
    <font>
      <sz val="11"/>
      <color rgb="FF00B050"/>
      <name val="Calibri"/>
      <family val="2"/>
      <scheme val="minor"/>
    </font>
    <font>
      <sz val="11"/>
      <color rgb="FF7030A0"/>
      <name val="Calibri"/>
      <family val="2"/>
      <scheme val="minor"/>
    </font>
    <font>
      <sz val="11"/>
      <color rgb="FF00B0F0"/>
      <name val="Calibri"/>
      <family val="2"/>
      <scheme val="minor"/>
    </font>
    <font>
      <sz val="11"/>
      <color rgb="FF4C0000"/>
      <name val="Calibri"/>
      <family val="2"/>
      <scheme val="minor"/>
    </font>
    <font>
      <sz val="11"/>
      <color rgb="FF000000"/>
      <name val="Calibri"/>
      <family val="2"/>
    </font>
    <font>
      <sz val="11"/>
      <color rgb="FF000000"/>
      <name val="Calibri"/>
      <family val="2"/>
      <scheme val="minor"/>
    </font>
  </fonts>
  <fills count="29">
    <fill>
      <patternFill patternType="none"/>
    </fill>
    <fill>
      <patternFill patternType="gray125"/>
    </fill>
    <fill>
      <patternFill patternType="solid">
        <fgColor rgb="FFFFF2CC"/>
        <bgColor indexed="64"/>
      </patternFill>
    </fill>
    <fill>
      <patternFill patternType="solid">
        <fgColor rgb="FF00B0F0"/>
        <bgColor indexed="64"/>
      </patternFill>
    </fill>
    <fill>
      <patternFill patternType="solid">
        <fgColor theme="7"/>
        <bgColor indexed="64"/>
      </patternFill>
    </fill>
    <fill>
      <patternFill patternType="solid">
        <fgColor rgb="FF305496"/>
        <bgColor indexed="64"/>
      </patternFill>
    </fill>
    <fill>
      <patternFill patternType="solid">
        <fgColor rgb="FF92D050"/>
        <bgColor indexed="64"/>
      </patternFill>
    </fill>
    <fill>
      <patternFill patternType="solid">
        <fgColor rgb="FF6666FF"/>
        <bgColor indexed="64"/>
      </patternFill>
    </fill>
    <fill>
      <patternFill patternType="solid">
        <fgColor rgb="FFF8CBAD"/>
        <bgColor indexed="64"/>
      </patternFill>
    </fill>
    <fill>
      <patternFill patternType="solid">
        <fgColor rgb="FFFFD966"/>
        <bgColor indexed="64"/>
      </patternFill>
    </fill>
    <fill>
      <patternFill patternType="solid">
        <fgColor rgb="FF0066FF"/>
        <bgColor indexed="64"/>
      </patternFill>
    </fill>
    <fill>
      <patternFill patternType="solid">
        <fgColor rgb="FF8EA9DB"/>
        <bgColor indexed="64"/>
      </patternFill>
    </fill>
    <fill>
      <patternFill patternType="solid">
        <fgColor rgb="FFCCD000"/>
        <bgColor indexed="64"/>
      </patternFill>
    </fill>
    <fill>
      <patternFill patternType="solid">
        <fgColor rgb="FF8D88F0"/>
        <bgColor indexed="64"/>
      </patternFill>
    </fill>
    <fill>
      <patternFill patternType="solid">
        <fgColor rgb="FFB3B3FF"/>
        <bgColor indexed="64"/>
      </patternFill>
    </fill>
    <fill>
      <patternFill patternType="solid">
        <fgColor rgb="FFFFFFCC"/>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B4B800"/>
        <bgColor indexed="64"/>
      </patternFill>
    </fill>
    <fill>
      <patternFill patternType="solid">
        <fgColor rgb="FFCCFF99"/>
        <bgColor indexed="64"/>
      </patternFill>
    </fill>
    <fill>
      <patternFill patternType="solid">
        <fgColor rgb="FFFFCC99"/>
        <bgColor indexed="64"/>
      </patternFill>
    </fill>
    <fill>
      <patternFill patternType="solid">
        <fgColor rgb="FFFFD1F8"/>
        <bgColor indexed="64"/>
      </patternFill>
    </fill>
    <fill>
      <patternFill patternType="solid">
        <fgColor rgb="FFFFFF66"/>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FF"/>
        <bgColor indexed="64"/>
      </patternFill>
    </fill>
    <fill>
      <patternFill patternType="solid">
        <fgColor theme="9" tint="0.39997558519241921"/>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279">
    <xf numFmtId="0" fontId="0" fillId="0" borderId="0" xfId="0"/>
    <xf numFmtId="43" fontId="0" fillId="0" borderId="0" xfId="1" applyFont="1" applyFill="1"/>
    <xf numFmtId="0" fontId="3" fillId="0" borderId="0" xfId="0" applyFont="1"/>
    <xf numFmtId="0" fontId="4" fillId="0" borderId="0" xfId="0" applyFont="1"/>
    <xf numFmtId="43" fontId="0" fillId="0" borderId="0" xfId="1" applyFont="1"/>
    <xf numFmtId="0" fontId="0" fillId="0" borderId="0" xfId="0" applyAlignment="1">
      <alignment wrapText="1"/>
    </xf>
    <xf numFmtId="14" fontId="2" fillId="2" borderId="5" xfId="0" applyNumberFormat="1" applyFont="1" applyFill="1" applyBorder="1"/>
    <xf numFmtId="0" fontId="0" fillId="3" borderId="0" xfId="0" applyFill="1"/>
    <xf numFmtId="0" fontId="5" fillId="6" borderId="7"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9" fillId="13" borderId="5" xfId="0" applyFont="1" applyFill="1" applyBorder="1" applyAlignment="1">
      <alignment horizontal="center" vertical="center"/>
    </xf>
    <xf numFmtId="49" fontId="13" fillId="4" borderId="17" xfId="0" applyNumberFormat="1" applyFont="1" applyFill="1" applyBorder="1" applyAlignment="1">
      <alignment horizontal="center" vertical="top" wrapText="1"/>
    </xf>
    <xf numFmtId="3" fontId="13" fillId="4" borderId="17" xfId="0" applyNumberFormat="1" applyFont="1" applyFill="1" applyBorder="1" applyAlignment="1">
      <alignment horizontal="center" vertical="top" wrapText="1"/>
    </xf>
    <xf numFmtId="4" fontId="14" fillId="11" borderId="17" xfId="0" applyNumberFormat="1" applyFont="1" applyFill="1" applyBorder="1" applyAlignment="1">
      <alignment horizontal="center" vertical="top" wrapText="1"/>
    </xf>
    <xf numFmtId="4" fontId="15" fillId="16" borderId="17" xfId="0" applyNumberFormat="1" applyFont="1" applyFill="1" applyBorder="1" applyAlignment="1">
      <alignment horizontal="center" vertical="top" wrapText="1"/>
    </xf>
    <xf numFmtId="4" fontId="13" fillId="11" borderId="17" xfId="0" applyNumberFormat="1" applyFont="1" applyFill="1" applyBorder="1" applyAlignment="1">
      <alignment horizontal="center" vertical="top" wrapText="1"/>
    </xf>
    <xf numFmtId="4" fontId="16" fillId="11" borderId="17" xfId="0" applyNumberFormat="1" applyFont="1" applyFill="1" applyBorder="1" applyAlignment="1">
      <alignment horizontal="center" vertical="top" wrapText="1"/>
    </xf>
    <xf numFmtId="4" fontId="17" fillId="17" borderId="5" xfId="0" applyNumberFormat="1" applyFont="1" applyFill="1" applyBorder="1" applyAlignment="1">
      <alignment horizontal="center" vertical="top" wrapText="1"/>
    </xf>
    <xf numFmtId="4" fontId="15" fillId="16" borderId="5" xfId="0" applyNumberFormat="1" applyFont="1" applyFill="1" applyBorder="1" applyAlignment="1">
      <alignment horizontal="center" vertical="top" wrapText="1"/>
    </xf>
    <xf numFmtId="164" fontId="13" fillId="12" borderId="17" xfId="0" applyNumberFormat="1" applyFont="1" applyFill="1" applyBorder="1" applyAlignment="1">
      <alignment horizontal="center" vertical="center" wrapText="1"/>
    </xf>
    <xf numFmtId="164" fontId="13" fillId="18" borderId="17" xfId="0" applyNumberFormat="1" applyFont="1" applyFill="1" applyBorder="1" applyAlignment="1">
      <alignment horizontal="center" vertical="center" wrapText="1"/>
    </xf>
    <xf numFmtId="43" fontId="13" fillId="0" borderId="17" xfId="1" applyFont="1" applyFill="1" applyBorder="1" applyAlignment="1">
      <alignment horizontal="center" vertical="center" wrapText="1"/>
    </xf>
    <xf numFmtId="164" fontId="13" fillId="0" borderId="17" xfId="0" applyNumberFormat="1" applyFont="1" applyBorder="1" applyAlignment="1">
      <alignment horizontal="center" vertical="center" wrapText="1"/>
    </xf>
    <xf numFmtId="10" fontId="18" fillId="13" borderId="17" xfId="0" applyNumberFormat="1" applyFont="1" applyFill="1" applyBorder="1" applyAlignment="1">
      <alignment horizontal="center" vertical="top" wrapText="1"/>
    </xf>
    <xf numFmtId="10" fontId="13" fillId="14" borderId="17" xfId="0" applyNumberFormat="1" applyFont="1" applyFill="1" applyBorder="1" applyAlignment="1">
      <alignment horizontal="center" vertical="top" wrapText="1"/>
    </xf>
    <xf numFmtId="10" fontId="19" fillId="14" borderId="17" xfId="0" applyNumberFormat="1" applyFont="1" applyFill="1" applyBorder="1" applyAlignment="1">
      <alignment horizontal="center" vertical="top" wrapText="1"/>
    </xf>
    <xf numFmtId="10" fontId="13" fillId="8" borderId="17" xfId="0" applyNumberFormat="1" applyFont="1" applyFill="1" applyBorder="1" applyAlignment="1">
      <alignment horizontal="center" vertical="top" wrapText="1"/>
    </xf>
    <xf numFmtId="165" fontId="13" fillId="9" borderId="17" xfId="0" applyNumberFormat="1" applyFont="1" applyFill="1" applyBorder="1" applyAlignment="1">
      <alignment horizontal="center" vertical="top" wrapText="1"/>
    </xf>
    <xf numFmtId="165" fontId="20" fillId="9" borderId="17" xfId="0" applyNumberFormat="1" applyFont="1" applyFill="1" applyBorder="1" applyAlignment="1">
      <alignment horizontal="center" vertical="top" wrapText="1"/>
    </xf>
    <xf numFmtId="165" fontId="16" fillId="15" borderId="17" xfId="0" applyNumberFormat="1" applyFont="1" applyFill="1" applyBorder="1" applyAlignment="1">
      <alignment horizontal="center" vertical="top" wrapText="1"/>
    </xf>
    <xf numFmtId="165" fontId="20" fillId="15" borderId="17" xfId="0" applyNumberFormat="1" applyFont="1" applyFill="1" applyBorder="1" applyAlignment="1">
      <alignment horizontal="center" vertical="top" wrapText="1"/>
    </xf>
    <xf numFmtId="165" fontId="13" fillId="15" borderId="17" xfId="0" applyNumberFormat="1" applyFont="1" applyFill="1" applyBorder="1" applyAlignment="1">
      <alignment horizontal="center" vertical="top" wrapText="1"/>
    </xf>
    <xf numFmtId="165" fontId="20" fillId="15" borderId="5" xfId="0" applyNumberFormat="1" applyFont="1" applyFill="1" applyBorder="1" applyAlignment="1">
      <alignment horizontal="center" vertical="top" wrapText="1"/>
    </xf>
    <xf numFmtId="4" fontId="14" fillId="3" borderId="17" xfId="0" applyNumberFormat="1" applyFont="1" applyFill="1" applyBorder="1" applyAlignment="1">
      <alignment horizontal="center" vertical="top" wrapText="1"/>
    </xf>
    <xf numFmtId="43" fontId="15" fillId="19" borderId="5" xfId="1" applyFont="1" applyFill="1" applyBorder="1" applyAlignment="1">
      <alignment horizontal="center" vertical="top" wrapText="1"/>
    </xf>
    <xf numFmtId="4" fontId="15" fillId="19" borderId="5" xfId="0" applyNumberFormat="1" applyFont="1" applyFill="1" applyBorder="1" applyAlignment="1">
      <alignment horizontal="center" vertical="top" wrapText="1"/>
    </xf>
    <xf numFmtId="165" fontId="20" fillId="20" borderId="5" xfId="0" applyNumberFormat="1" applyFont="1" applyFill="1" applyBorder="1" applyAlignment="1">
      <alignment horizontal="center" vertical="top" wrapText="1"/>
    </xf>
    <xf numFmtId="49" fontId="0" fillId="0" borderId="18" xfId="0" applyNumberFormat="1" applyBorder="1"/>
    <xf numFmtId="49" fontId="0" fillId="0" borderId="18" xfId="0" applyNumberFormat="1" applyBorder="1" applyAlignment="1">
      <alignment wrapText="1"/>
    </xf>
    <xf numFmtId="3" fontId="0" fillId="0" borderId="18" xfId="0" applyNumberFormat="1" applyBorder="1"/>
    <xf numFmtId="4" fontId="0" fillId="0" borderId="18" xfId="0" applyNumberFormat="1" applyBorder="1"/>
    <xf numFmtId="4" fontId="0" fillId="0" borderId="19" xfId="0" applyNumberFormat="1" applyBorder="1"/>
    <xf numFmtId="41" fontId="0" fillId="0" borderId="18" xfId="2" applyFont="1" applyFill="1" applyBorder="1" applyAlignment="1">
      <alignment vertical="top"/>
    </xf>
    <xf numFmtId="164" fontId="0" fillId="0" borderId="18" xfId="0" applyNumberFormat="1" applyBorder="1"/>
    <xf numFmtId="43" fontId="0" fillId="0" borderId="18" xfId="1" applyFont="1" applyFill="1" applyBorder="1"/>
    <xf numFmtId="0" fontId="0" fillId="0" borderId="18" xfId="0" applyBorder="1"/>
    <xf numFmtId="10" fontId="0" fillId="0" borderId="18" xfId="0" applyNumberFormat="1" applyBorder="1"/>
    <xf numFmtId="165" fontId="0" fillId="0" borderId="18" xfId="0" applyNumberFormat="1" applyBorder="1"/>
    <xf numFmtId="4" fontId="0" fillId="0" borderId="0" xfId="0" applyNumberFormat="1"/>
    <xf numFmtId="49" fontId="0" fillId="21" borderId="18" xfId="0" applyNumberFormat="1" applyFill="1" applyBorder="1"/>
    <xf numFmtId="49" fontId="2" fillId="21" borderId="18" xfId="0" applyNumberFormat="1" applyFont="1" applyFill="1" applyBorder="1"/>
    <xf numFmtId="3" fontId="0" fillId="21" borderId="18" xfId="0" applyNumberFormat="1" applyFill="1" applyBorder="1"/>
    <xf numFmtId="4" fontId="0" fillId="21" borderId="18" xfId="0" applyNumberFormat="1" applyFill="1" applyBorder="1"/>
    <xf numFmtId="41" fontId="0" fillId="21" borderId="18" xfId="2" applyFont="1" applyFill="1" applyBorder="1" applyAlignment="1">
      <alignment vertical="top"/>
    </xf>
    <xf numFmtId="164" fontId="0" fillId="21" borderId="18" xfId="0" applyNumberFormat="1" applyFill="1" applyBorder="1"/>
    <xf numFmtId="43" fontId="0" fillId="21" borderId="18" xfId="1" applyFont="1" applyFill="1" applyBorder="1"/>
    <xf numFmtId="0" fontId="0" fillId="21" borderId="18" xfId="0" applyFill="1" applyBorder="1"/>
    <xf numFmtId="10" fontId="0" fillId="21" borderId="18" xfId="0" applyNumberFormat="1" applyFill="1" applyBorder="1"/>
    <xf numFmtId="165" fontId="0" fillId="21" borderId="18" xfId="0" applyNumberFormat="1" applyFill="1" applyBorder="1"/>
    <xf numFmtId="0" fontId="0" fillId="21" borderId="0" xfId="0" applyFill="1"/>
    <xf numFmtId="4" fontId="0" fillId="21" borderId="0" xfId="0" applyNumberFormat="1" applyFill="1"/>
    <xf numFmtId="0" fontId="2" fillId="21" borderId="0" xfId="0" applyFont="1" applyFill="1" applyAlignment="1">
      <alignment horizontal="center" vertical="center"/>
    </xf>
    <xf numFmtId="0" fontId="2" fillId="0" borderId="0" xfId="0" applyFont="1" applyAlignment="1">
      <alignment horizontal="center" vertical="center"/>
    </xf>
    <xf numFmtId="0" fontId="0" fillId="0" borderId="18" xfId="0" applyBorder="1" applyAlignment="1">
      <alignment vertical="top"/>
    </xf>
    <xf numFmtId="4" fontId="0" fillId="0" borderId="18" xfId="0" applyNumberFormat="1" applyBorder="1" applyAlignment="1">
      <alignment wrapText="1"/>
    </xf>
    <xf numFmtId="43" fontId="0" fillId="21" borderId="0" xfId="1" applyFont="1" applyFill="1"/>
    <xf numFmtId="165" fontId="0" fillId="0" borderId="18" xfId="0" applyNumberFormat="1" applyBorder="1" applyAlignment="1">
      <alignment horizontal="right"/>
    </xf>
    <xf numFmtId="165" fontId="0" fillId="3" borderId="18" xfId="0" applyNumberFormat="1" applyFill="1" applyBorder="1"/>
    <xf numFmtId="165" fontId="0" fillId="22" borderId="18" xfId="0" applyNumberFormat="1" applyFill="1" applyBorder="1"/>
    <xf numFmtId="49" fontId="0" fillId="0" borderId="18" xfId="0" applyNumberFormat="1" applyBorder="1" applyAlignment="1">
      <alignment vertical="top" wrapText="1"/>
    </xf>
    <xf numFmtId="4" fontId="0" fillId="23" borderId="18" xfId="0" applyNumberFormat="1" applyFill="1" applyBorder="1"/>
    <xf numFmtId="49" fontId="0" fillId="23" borderId="18" xfId="0" applyNumberFormat="1" applyFill="1" applyBorder="1"/>
    <xf numFmtId="165" fontId="0" fillId="24" borderId="18" xfId="0" applyNumberFormat="1" applyFill="1" applyBorder="1"/>
    <xf numFmtId="4" fontId="0" fillId="0" borderId="18" xfId="0" applyNumberFormat="1" applyBorder="1" applyAlignment="1">
      <alignment vertical="top" wrapText="1"/>
    </xf>
    <xf numFmtId="10" fontId="0" fillId="22" borderId="18" xfId="0" applyNumberFormat="1" applyFill="1" applyBorder="1"/>
    <xf numFmtId="10" fontId="0" fillId="23" borderId="18" xfId="0" applyNumberFormat="1" applyFill="1" applyBorder="1"/>
    <xf numFmtId="49" fontId="21" fillId="0" borderId="18" xfId="0" applyNumberFormat="1" applyFont="1" applyBorder="1"/>
    <xf numFmtId="165" fontId="0" fillId="23" borderId="18" xfId="0" applyNumberFormat="1" applyFill="1" applyBorder="1"/>
    <xf numFmtId="166" fontId="0" fillId="0" borderId="18" xfId="0" applyNumberFormat="1" applyBorder="1"/>
    <xf numFmtId="167" fontId="0" fillId="0" borderId="18" xfId="0" applyNumberFormat="1" applyBorder="1"/>
    <xf numFmtId="49" fontId="22" fillId="0" borderId="18" xfId="0" applyNumberFormat="1" applyFont="1" applyBorder="1"/>
    <xf numFmtId="3" fontId="22" fillId="0" borderId="18" xfId="0" applyNumberFormat="1" applyFont="1" applyBorder="1"/>
    <xf numFmtId="4" fontId="22" fillId="0" borderId="18" xfId="0" applyNumberFormat="1" applyFont="1" applyBorder="1"/>
    <xf numFmtId="41" fontId="22" fillId="0" borderId="18" xfId="2" applyFont="1" applyFill="1" applyBorder="1" applyAlignment="1">
      <alignment vertical="top"/>
    </xf>
    <xf numFmtId="164" fontId="22" fillId="0" borderId="18" xfId="0" applyNumberFormat="1" applyFont="1" applyBorder="1"/>
    <xf numFmtId="43" fontId="22" fillId="0" borderId="18" xfId="1" applyFont="1" applyFill="1" applyBorder="1"/>
    <xf numFmtId="0" fontId="22" fillId="0" borderId="18" xfId="0" applyFont="1" applyBorder="1"/>
    <xf numFmtId="10" fontId="22" fillId="0" borderId="18" xfId="0" applyNumberFormat="1" applyFont="1" applyBorder="1"/>
    <xf numFmtId="165" fontId="22" fillId="0" borderId="18" xfId="0" applyNumberFormat="1" applyFont="1" applyBorder="1"/>
    <xf numFmtId="0" fontId="22" fillId="0" borderId="0" xfId="0" applyFont="1"/>
    <xf numFmtId="4" fontId="22" fillId="0" borderId="0" xfId="0" applyNumberFormat="1" applyFont="1"/>
    <xf numFmtId="43" fontId="22" fillId="0" borderId="0" xfId="1" applyFont="1" applyFill="1"/>
    <xf numFmtId="168" fontId="0" fillId="21" borderId="18" xfId="0" applyNumberFormat="1" applyFill="1" applyBorder="1"/>
    <xf numFmtId="0" fontId="0" fillId="21" borderId="18" xfId="0" applyFill="1" applyBorder="1" applyAlignment="1">
      <alignment vertical="top"/>
    </xf>
    <xf numFmtId="49" fontId="23" fillId="21" borderId="18" xfId="0" applyNumberFormat="1" applyFont="1" applyFill="1" applyBorder="1"/>
    <xf numFmtId="3" fontId="23" fillId="21" borderId="18" xfId="0" applyNumberFormat="1" applyFont="1" applyFill="1" applyBorder="1"/>
    <xf numFmtId="4" fontId="23" fillId="21" borderId="18" xfId="0" applyNumberFormat="1" applyFont="1" applyFill="1" applyBorder="1"/>
    <xf numFmtId="41" fontId="23" fillId="21" borderId="18" xfId="2" applyFont="1" applyFill="1" applyBorder="1" applyAlignment="1">
      <alignment vertical="top"/>
    </xf>
    <xf numFmtId="164" fontId="23" fillId="21" borderId="18" xfId="0" applyNumberFormat="1" applyFont="1" applyFill="1" applyBorder="1"/>
    <xf numFmtId="43" fontId="23" fillId="21" borderId="18" xfId="1" applyFont="1" applyFill="1" applyBorder="1"/>
    <xf numFmtId="0" fontId="23" fillId="21" borderId="18" xfId="0" applyFont="1" applyFill="1" applyBorder="1"/>
    <xf numFmtId="10" fontId="23" fillId="21" borderId="18" xfId="0" applyNumberFormat="1" applyFont="1" applyFill="1" applyBorder="1"/>
    <xf numFmtId="165" fontId="23" fillId="21" borderId="18" xfId="0" applyNumberFormat="1" applyFont="1" applyFill="1" applyBorder="1"/>
    <xf numFmtId="43" fontId="23" fillId="21" borderId="0" xfId="1" applyFont="1" applyFill="1"/>
    <xf numFmtId="0" fontId="23" fillId="21" borderId="0" xfId="0" applyFont="1" applyFill="1"/>
    <xf numFmtId="4" fontId="0" fillId="3" borderId="18" xfId="0" applyNumberFormat="1" applyFill="1" applyBorder="1"/>
    <xf numFmtId="0" fontId="23" fillId="0" borderId="18" xfId="0" applyFont="1" applyBorder="1"/>
    <xf numFmtId="0" fontId="22" fillId="0" borderId="18" xfId="0" applyFont="1" applyBorder="1" applyAlignment="1">
      <alignment vertical="top"/>
    </xf>
    <xf numFmtId="9" fontId="22" fillId="0" borderId="18" xfId="0" applyNumberFormat="1" applyFont="1" applyBorder="1" applyAlignment="1">
      <alignment horizontal="left"/>
    </xf>
    <xf numFmtId="49" fontId="0" fillId="0" borderId="18" xfId="0" applyNumberFormat="1" applyBorder="1" applyAlignment="1">
      <alignment vertical="top"/>
    </xf>
    <xf numFmtId="169" fontId="0" fillId="0" borderId="18" xfId="1" applyNumberFormat="1" applyFont="1" applyFill="1" applyBorder="1"/>
    <xf numFmtId="165" fontId="0" fillId="25" borderId="18" xfId="0" applyNumberFormat="1" applyFill="1" applyBorder="1"/>
    <xf numFmtId="165" fontId="0" fillId="26" borderId="18" xfId="0" applyNumberFormat="1" applyFill="1" applyBorder="1"/>
    <xf numFmtId="49" fontId="3" fillId="0" borderId="18" xfId="0" applyNumberFormat="1" applyFont="1" applyBorder="1"/>
    <xf numFmtId="3" fontId="3" fillId="0" borderId="18" xfId="0" applyNumberFormat="1" applyFont="1" applyBorder="1"/>
    <xf numFmtId="4" fontId="3" fillId="0" borderId="18" xfId="0" applyNumberFormat="1" applyFont="1" applyBorder="1"/>
    <xf numFmtId="41" fontId="3" fillId="0" borderId="18" xfId="2" applyFont="1" applyFill="1" applyBorder="1" applyAlignment="1">
      <alignment vertical="top"/>
    </xf>
    <xf numFmtId="164" fontId="3" fillId="0" borderId="18" xfId="0" applyNumberFormat="1" applyFont="1" applyBorder="1"/>
    <xf numFmtId="43" fontId="3" fillId="0" borderId="18" xfId="1" applyFont="1" applyFill="1" applyBorder="1"/>
    <xf numFmtId="0" fontId="3" fillId="0" borderId="18" xfId="0" applyFont="1" applyBorder="1"/>
    <xf numFmtId="10" fontId="3" fillId="0" borderId="18" xfId="0" applyNumberFormat="1" applyFont="1" applyBorder="1"/>
    <xf numFmtId="165" fontId="3" fillId="0" borderId="18" xfId="0" applyNumberFormat="1" applyFont="1" applyBorder="1"/>
    <xf numFmtId="43" fontId="3" fillId="0" borderId="0" xfId="1" applyFont="1" applyFill="1"/>
    <xf numFmtId="0" fontId="24" fillId="0" borderId="0" xfId="0" applyFont="1"/>
    <xf numFmtId="0" fontId="3" fillId="0" borderId="18" xfId="0" applyFont="1" applyBorder="1" applyAlignment="1">
      <alignment vertical="top"/>
    </xf>
    <xf numFmtId="2" fontId="0" fillId="0" borderId="18" xfId="0" applyNumberFormat="1" applyBorder="1"/>
    <xf numFmtId="169" fontId="22" fillId="0" borderId="18" xfId="1" applyNumberFormat="1" applyFont="1" applyFill="1" applyBorder="1"/>
    <xf numFmtId="4" fontId="3" fillId="0" borderId="18" xfId="0" applyNumberFormat="1" applyFont="1" applyBorder="1" applyAlignment="1">
      <alignment wrapText="1"/>
    </xf>
    <xf numFmtId="170" fontId="0" fillId="0" borderId="18" xfId="1" applyNumberFormat="1" applyFont="1" applyFill="1" applyBorder="1"/>
    <xf numFmtId="49" fontId="0" fillId="0" borderId="18" xfId="1" applyNumberFormat="1" applyFont="1" applyFill="1" applyBorder="1"/>
    <xf numFmtId="43" fontId="0" fillId="23" borderId="0" xfId="1" applyFont="1" applyFill="1"/>
    <xf numFmtId="43" fontId="25" fillId="23" borderId="18" xfId="1" applyFont="1" applyFill="1" applyBorder="1" applyAlignment="1">
      <alignment horizontal="right" wrapText="1"/>
    </xf>
    <xf numFmtId="43" fontId="25" fillId="0" borderId="19" xfId="1" applyFont="1" applyFill="1" applyBorder="1"/>
    <xf numFmtId="10" fontId="0" fillId="24" borderId="18" xfId="0" applyNumberFormat="1" applyFill="1" applyBorder="1"/>
    <xf numFmtId="49" fontId="0" fillId="27" borderId="18" xfId="0" applyNumberFormat="1" applyFill="1" applyBorder="1"/>
    <xf numFmtId="49" fontId="2" fillId="27" borderId="18" xfId="0" applyNumberFormat="1" applyFont="1" applyFill="1" applyBorder="1"/>
    <xf numFmtId="3" fontId="0" fillId="27" borderId="18" xfId="0" applyNumberFormat="1" applyFill="1" applyBorder="1"/>
    <xf numFmtId="4" fontId="0" fillId="27" borderId="18" xfId="0" applyNumberFormat="1" applyFill="1" applyBorder="1"/>
    <xf numFmtId="41" fontId="0" fillId="27" borderId="18" xfId="2" applyFont="1" applyFill="1" applyBorder="1" applyAlignment="1">
      <alignment vertical="top"/>
    </xf>
    <xf numFmtId="164" fontId="0" fillId="27" borderId="18" xfId="0" applyNumberFormat="1" applyFill="1" applyBorder="1"/>
    <xf numFmtId="43" fontId="0" fillId="27" borderId="18" xfId="1" applyFont="1" applyFill="1" applyBorder="1"/>
    <xf numFmtId="0" fontId="0" fillId="27" borderId="18" xfId="0" applyFill="1" applyBorder="1"/>
    <xf numFmtId="10" fontId="0" fillId="27" borderId="18" xfId="0" applyNumberFormat="1" applyFill="1" applyBorder="1"/>
    <xf numFmtId="165" fontId="0" fillId="27" borderId="18" xfId="0" applyNumberFormat="1" applyFill="1" applyBorder="1"/>
    <xf numFmtId="0" fontId="0" fillId="27" borderId="0" xfId="0" applyFill="1"/>
    <xf numFmtId="4" fontId="0" fillId="27" borderId="0" xfId="0" applyNumberFormat="1" applyFill="1"/>
    <xf numFmtId="43" fontId="0" fillId="27" borderId="0" xfId="1" applyFont="1" applyFill="1"/>
    <xf numFmtId="49" fontId="26" fillId="21" borderId="18" xfId="0" applyNumberFormat="1" applyFont="1" applyFill="1" applyBorder="1"/>
    <xf numFmtId="49" fontId="13" fillId="21" borderId="18" xfId="0" applyNumberFormat="1" applyFont="1" applyFill="1" applyBorder="1"/>
    <xf numFmtId="3" fontId="26" fillId="21" borderId="18" xfId="0" applyNumberFormat="1" applyFont="1" applyFill="1" applyBorder="1"/>
    <xf numFmtId="4" fontId="26" fillId="21" borderId="18" xfId="0" applyNumberFormat="1" applyFont="1" applyFill="1" applyBorder="1"/>
    <xf numFmtId="41" fontId="26" fillId="21" borderId="18" xfId="2" applyFont="1" applyFill="1" applyBorder="1" applyAlignment="1">
      <alignment vertical="top"/>
    </xf>
    <xf numFmtId="164" fontId="26" fillId="21" borderId="18" xfId="0" applyNumberFormat="1" applyFont="1" applyFill="1" applyBorder="1"/>
    <xf numFmtId="43" fontId="26" fillId="21" borderId="18" xfId="1" applyFont="1" applyFill="1" applyBorder="1"/>
    <xf numFmtId="0" fontId="26" fillId="21" borderId="18" xfId="0" applyFont="1" applyFill="1" applyBorder="1"/>
    <xf numFmtId="10" fontId="26" fillId="21" borderId="18" xfId="0" applyNumberFormat="1" applyFont="1" applyFill="1" applyBorder="1"/>
    <xf numFmtId="165" fontId="26" fillId="21" borderId="18" xfId="0" applyNumberFormat="1" applyFont="1" applyFill="1" applyBorder="1"/>
    <xf numFmtId="0" fontId="26" fillId="21" borderId="0" xfId="0" applyFont="1" applyFill="1"/>
    <xf numFmtId="4" fontId="26" fillId="21" borderId="0" xfId="0" applyNumberFormat="1" applyFont="1" applyFill="1"/>
    <xf numFmtId="43" fontId="26" fillId="21" borderId="0" xfId="1" applyFont="1" applyFill="1"/>
    <xf numFmtId="0" fontId="13" fillId="21" borderId="0" xfId="0" applyFont="1" applyFill="1" applyAlignment="1">
      <alignment horizontal="center" vertical="center"/>
    </xf>
    <xf numFmtId="0" fontId="3" fillId="0" borderId="18" xfId="0" applyFont="1" applyBorder="1" applyAlignment="1">
      <alignment horizontal="right" vertical="center" wrapText="1"/>
    </xf>
    <xf numFmtId="49" fontId="0" fillId="16" borderId="18" xfId="0" applyNumberFormat="1" applyFill="1" applyBorder="1"/>
    <xf numFmtId="3" fontId="0" fillId="16" borderId="18" xfId="0" applyNumberFormat="1" applyFill="1" applyBorder="1"/>
    <xf numFmtId="4" fontId="0" fillId="16" borderId="18" xfId="0" applyNumberFormat="1" applyFill="1" applyBorder="1"/>
    <xf numFmtId="4" fontId="0" fillId="16" borderId="18" xfId="0" applyNumberFormat="1" applyFill="1" applyBorder="1" applyAlignment="1">
      <alignment vertical="top" wrapText="1"/>
    </xf>
    <xf numFmtId="41" fontId="0" fillId="16" borderId="18" xfId="2" applyFont="1" applyFill="1" applyBorder="1" applyAlignment="1">
      <alignment vertical="top"/>
    </xf>
    <xf numFmtId="164" fontId="0" fillId="16" borderId="18" xfId="0" applyNumberFormat="1" applyFill="1" applyBorder="1"/>
    <xf numFmtId="43" fontId="0" fillId="16" borderId="18" xfId="1" applyFont="1" applyFill="1" applyBorder="1"/>
    <xf numFmtId="0" fontId="0" fillId="16" borderId="18" xfId="0" applyFill="1" applyBorder="1"/>
    <xf numFmtId="10" fontId="0" fillId="16" borderId="18" xfId="0" applyNumberFormat="1" applyFill="1" applyBorder="1"/>
    <xf numFmtId="0" fontId="3" fillId="16" borderId="18" xfId="0" applyFont="1" applyFill="1" applyBorder="1" applyAlignment="1">
      <alignment horizontal="right" vertical="center" wrapText="1"/>
    </xf>
    <xf numFmtId="165" fontId="0" fillId="16" borderId="18" xfId="0" applyNumberFormat="1" applyFill="1" applyBorder="1"/>
    <xf numFmtId="0" fontId="0" fillId="16" borderId="0" xfId="0" applyFill="1"/>
    <xf numFmtId="4" fontId="0" fillId="16" borderId="0" xfId="0" applyNumberFormat="1" applyFill="1"/>
    <xf numFmtId="43" fontId="0" fillId="16" borderId="0" xfId="1" applyFont="1" applyFill="1"/>
    <xf numFmtId="0" fontId="2" fillId="16" borderId="0" xfId="0" applyFont="1" applyFill="1" applyAlignment="1">
      <alignment horizontal="center" vertical="center"/>
    </xf>
    <xf numFmtId="10" fontId="0" fillId="21" borderId="18" xfId="0" applyNumberFormat="1" applyFill="1" applyBorder="1" applyAlignment="1">
      <alignment wrapText="1"/>
    </xf>
    <xf numFmtId="0" fontId="3" fillId="21" borderId="18" xfId="0" applyFont="1" applyFill="1" applyBorder="1" applyAlignment="1">
      <alignment horizontal="right" vertical="center" wrapText="1"/>
    </xf>
    <xf numFmtId="0" fontId="0" fillId="28" borderId="0" xfId="0" applyFill="1"/>
    <xf numFmtId="0" fontId="0" fillId="28" borderId="0" xfId="0" applyFill="1" applyAlignment="1">
      <alignment wrapText="1"/>
    </xf>
    <xf numFmtId="4" fontId="0" fillId="28" borderId="0" xfId="0" applyNumberFormat="1" applyFill="1"/>
    <xf numFmtId="43" fontId="0" fillId="28" borderId="0" xfId="0" applyNumberFormat="1" applyFill="1"/>
    <xf numFmtId="0" fontId="3" fillId="28" borderId="0" xfId="0" applyFont="1" applyFill="1"/>
    <xf numFmtId="0" fontId="4" fillId="28" borderId="0" xfId="0" applyFont="1" applyFill="1"/>
    <xf numFmtId="43" fontId="0" fillId="28" borderId="0" xfId="1" applyFont="1" applyFill="1"/>
    <xf numFmtId="49" fontId="0" fillId="0" borderId="19" xfId="0" applyNumberFormat="1" applyBorder="1"/>
    <xf numFmtId="164" fontId="0" fillId="0" borderId="0" xfId="0" applyNumberFormat="1"/>
    <xf numFmtId="165" fontId="0" fillId="0" borderId="0" xfId="0" applyNumberFormat="1"/>
    <xf numFmtId="166" fontId="0" fillId="0" borderId="0" xfId="0" applyNumberFormat="1"/>
    <xf numFmtId="171" fontId="0" fillId="0" borderId="0" xfId="3" applyNumberFormat="1" applyFont="1"/>
    <xf numFmtId="10" fontId="0" fillId="0" borderId="0" xfId="3" applyNumberFormat="1" applyFont="1"/>
    <xf numFmtId="172" fontId="3" fillId="0" borderId="0" xfId="0" applyNumberFormat="1" applyFont="1"/>
    <xf numFmtId="173" fontId="0" fillId="0" borderId="0" xfId="0" applyNumberFormat="1"/>
    <xf numFmtId="165" fontId="4" fillId="0" borderId="0" xfId="0" applyNumberFormat="1" applyFont="1"/>
    <xf numFmtId="2" fontId="0" fillId="0" borderId="0" xfId="0" applyNumberFormat="1"/>
    <xf numFmtId="0" fontId="0" fillId="0" borderId="0" xfId="0"/>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0" xfId="0" applyFont="1" applyFill="1" applyAlignment="1">
      <alignment horizontal="center" vertical="center"/>
    </xf>
    <xf numFmtId="0" fontId="5" fillId="4" borderId="0" xfId="0" applyFont="1" applyFill="1" applyAlignment="1">
      <alignment horizontal="center" vertical="center" wrapText="1"/>
    </xf>
    <xf numFmtId="0" fontId="5" fillId="4" borderId="12"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6" fillId="7" borderId="6"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14" xfId="0" applyFont="1" applyFill="1" applyBorder="1" applyAlignment="1">
      <alignment horizontal="center" vertical="center"/>
    </xf>
    <xf numFmtId="0" fontId="6" fillId="7" borderId="15" xfId="0" applyFont="1" applyFill="1" applyBorder="1" applyAlignment="1">
      <alignment horizontal="center" vertical="center"/>
    </xf>
    <xf numFmtId="0" fontId="6" fillId="7" borderId="16" xfId="0" applyFont="1" applyFill="1" applyBorder="1" applyAlignment="1">
      <alignment horizontal="center" vertical="center"/>
    </xf>
    <xf numFmtId="0" fontId="10" fillId="11" borderId="10" xfId="0" applyFont="1" applyFill="1" applyBorder="1" applyAlignment="1">
      <alignment horizontal="center" vertical="center"/>
    </xf>
    <xf numFmtId="0" fontId="10" fillId="11" borderId="13" xfId="0" applyFont="1" applyFill="1" applyBorder="1" applyAlignment="1">
      <alignment horizontal="center" vertical="center"/>
    </xf>
    <xf numFmtId="0" fontId="10" fillId="12" borderId="9" xfId="0" applyFont="1" applyFill="1" applyBorder="1" applyAlignment="1">
      <alignment horizontal="center" vertical="center"/>
    </xf>
    <xf numFmtId="0" fontId="10" fillId="12" borderId="10" xfId="0" applyFont="1" applyFill="1" applyBorder="1" applyAlignment="1">
      <alignment horizontal="center" vertical="center"/>
    </xf>
    <xf numFmtId="0" fontId="10" fillId="12" borderId="13" xfId="0" applyFont="1" applyFill="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3" xfId="0" applyFont="1" applyBorder="1" applyAlignment="1">
      <alignment horizontal="center" vertical="center"/>
    </xf>
    <xf numFmtId="0" fontId="5" fillId="9" borderId="6" xfId="0" applyFont="1" applyFill="1" applyBorder="1" applyAlignment="1">
      <alignment horizontal="center" vertical="center"/>
    </xf>
    <xf numFmtId="0" fontId="5" fillId="9" borderId="7" xfId="0" applyFont="1" applyFill="1" applyBorder="1" applyAlignment="1">
      <alignment horizontal="center" vertical="center"/>
    </xf>
    <xf numFmtId="0" fontId="7" fillId="9" borderId="7" xfId="0" applyFont="1" applyFill="1" applyBorder="1" applyAlignment="1">
      <alignment horizontal="center" vertical="center"/>
    </xf>
    <xf numFmtId="0" fontId="8" fillId="9" borderId="7" xfId="0" applyFont="1" applyFill="1" applyBorder="1" applyAlignment="1">
      <alignment horizontal="center" vertical="center"/>
    </xf>
    <xf numFmtId="0" fontId="5" fillId="9" borderId="8" xfId="0" applyFont="1" applyFill="1" applyBorder="1" applyAlignment="1">
      <alignment horizontal="center" vertical="center"/>
    </xf>
    <xf numFmtId="0" fontId="5" fillId="9" borderId="14" xfId="0" applyFont="1" applyFill="1" applyBorder="1" applyAlignment="1">
      <alignment horizontal="center" vertical="center"/>
    </xf>
    <xf numFmtId="0" fontId="5" fillId="9" borderId="15" xfId="0" applyFont="1" applyFill="1" applyBorder="1" applyAlignment="1">
      <alignment horizontal="center" vertical="center"/>
    </xf>
    <xf numFmtId="0" fontId="7" fillId="9" borderId="15" xfId="0" applyFont="1" applyFill="1" applyBorder="1" applyAlignment="1">
      <alignment horizontal="center" vertical="center"/>
    </xf>
    <xf numFmtId="0" fontId="8" fillId="9" borderId="15" xfId="0" applyFont="1" applyFill="1" applyBorder="1" applyAlignment="1">
      <alignment horizontal="center" vertical="center"/>
    </xf>
    <xf numFmtId="0" fontId="5" fillId="9" borderId="16" xfId="0" applyFont="1" applyFill="1" applyBorder="1" applyAlignment="1">
      <alignment horizontal="center" vertical="center"/>
    </xf>
    <xf numFmtId="0" fontId="9" fillId="10" borderId="6" xfId="0" applyFont="1" applyFill="1" applyBorder="1" applyAlignment="1">
      <alignment horizontal="center" vertical="center"/>
    </xf>
    <xf numFmtId="0" fontId="9" fillId="10" borderId="7" xfId="0" applyFont="1" applyFill="1" applyBorder="1" applyAlignment="1">
      <alignment horizontal="center" vertical="center"/>
    </xf>
    <xf numFmtId="0" fontId="9" fillId="10" borderId="8" xfId="0" applyFont="1" applyFill="1" applyBorder="1" applyAlignment="1">
      <alignment horizontal="center" vertical="center"/>
    </xf>
    <xf numFmtId="0" fontId="9" fillId="10" borderId="14" xfId="0" applyFont="1" applyFill="1" applyBorder="1" applyAlignment="1">
      <alignment horizontal="center" vertical="center"/>
    </xf>
    <xf numFmtId="0" fontId="9" fillId="10" borderId="15" xfId="0" applyFont="1" applyFill="1" applyBorder="1" applyAlignment="1">
      <alignment horizontal="center" vertical="center"/>
    </xf>
    <xf numFmtId="0" fontId="9" fillId="10" borderId="16" xfId="0" applyFont="1" applyFill="1" applyBorder="1" applyAlignment="1">
      <alignment horizontal="center" vertical="center"/>
    </xf>
    <xf numFmtId="0" fontId="10" fillId="11" borderId="9" xfId="0" applyFont="1" applyFill="1" applyBorder="1" applyAlignment="1">
      <alignment horizontal="center" vertical="center"/>
    </xf>
    <xf numFmtId="0" fontId="5" fillId="8" borderId="6" xfId="0" applyFont="1" applyFill="1" applyBorder="1" applyAlignment="1">
      <alignment horizontal="center" vertical="center"/>
    </xf>
    <xf numFmtId="0" fontId="5" fillId="8" borderId="7"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0" xfId="0" applyFont="1" applyFill="1" applyAlignment="1">
      <alignment horizontal="center" vertical="center"/>
    </xf>
    <xf numFmtId="0" fontId="5" fillId="8" borderId="12"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15" xfId="0" applyFont="1" applyFill="1" applyBorder="1" applyAlignment="1">
      <alignment horizontal="center" vertical="center"/>
    </xf>
    <xf numFmtId="0" fontId="5" fillId="8" borderId="16" xfId="0" applyFont="1" applyFill="1" applyBorder="1" applyAlignment="1">
      <alignment horizontal="center" vertical="center"/>
    </xf>
    <xf numFmtId="0" fontId="10" fillId="15" borderId="9" xfId="0" applyFont="1" applyFill="1" applyBorder="1" applyAlignment="1">
      <alignment horizontal="center" vertical="center"/>
    </xf>
    <xf numFmtId="0" fontId="10" fillId="15" borderId="10" xfId="0" applyFont="1" applyFill="1" applyBorder="1" applyAlignment="1">
      <alignment horizontal="center" vertical="center"/>
    </xf>
    <xf numFmtId="0" fontId="10" fillId="15" borderId="13" xfId="0" applyFont="1" applyFill="1" applyBorder="1" applyAlignment="1">
      <alignment horizontal="center" vertical="center"/>
    </xf>
    <xf numFmtId="0" fontId="10" fillId="14" borderId="9" xfId="0" applyFont="1" applyFill="1" applyBorder="1" applyAlignment="1">
      <alignment horizontal="center" vertical="center"/>
    </xf>
    <xf numFmtId="0" fontId="10" fillId="14" borderId="13" xfId="0" applyFont="1" applyFill="1" applyBorder="1" applyAlignment="1">
      <alignment horizontal="center" vertical="center"/>
    </xf>
    <xf numFmtId="0" fontId="10" fillId="9" borderId="9" xfId="0" applyFont="1" applyFill="1" applyBorder="1" applyAlignment="1">
      <alignment horizontal="center" vertical="center"/>
    </xf>
    <xf numFmtId="0" fontId="10" fillId="9" borderId="13" xfId="0" applyFont="1" applyFill="1" applyBorder="1" applyAlignment="1">
      <alignment horizontal="center" vertical="center"/>
    </xf>
    <xf numFmtId="0" fontId="11" fillId="15" borderId="9" xfId="0" applyFont="1" applyFill="1" applyBorder="1" applyAlignment="1">
      <alignment horizontal="center" vertical="center"/>
    </xf>
    <xf numFmtId="0" fontId="11" fillId="15" borderId="10" xfId="0" applyFont="1" applyFill="1" applyBorder="1" applyAlignment="1">
      <alignment horizontal="center" vertical="center"/>
    </xf>
    <xf numFmtId="0" fontId="12" fillId="15" borderId="13" xfId="0" applyFont="1" applyFill="1" applyBorder="1" applyAlignment="1">
      <alignment horizontal="center" vertical="center"/>
    </xf>
    <xf numFmtId="49" fontId="0" fillId="0" borderId="20" xfId="0" applyNumberFormat="1" applyBorder="1"/>
    <xf numFmtId="0" fontId="0" fillId="0" borderId="0" xfId="0" applyBorder="1"/>
    <xf numFmtId="49" fontId="0" fillId="0" borderId="0" xfId="0" applyNumberFormat="1" applyBorder="1"/>
    <xf numFmtId="0" fontId="0" fillId="0" borderId="0" xfId="0" applyBorder="1" applyAlignment="1">
      <alignment wrapText="1"/>
    </xf>
    <xf numFmtId="49" fontId="3" fillId="0" borderId="0" xfId="0" applyNumberFormat="1" applyFont="1" applyFill="1" applyBorder="1"/>
  </cellXfs>
  <cellStyles count="4">
    <cellStyle name="Millares" xfId="1" builtinId="3"/>
    <cellStyle name="Millares [0]" xfId="2" builtinId="6"/>
    <cellStyle name="Normal" xfId="0" builtinId="0"/>
    <cellStyle name="Porcentaje" xfId="3" builtinId="5"/>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microsoft.com/office/2017/10/relationships/person" Target="persons/person.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eetMetadata" Target="metadata.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C:\Users\maabello\Documents\SAP\zspc_sm04.bmp"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200025</xdr:colOff>
      <xdr:row>4</xdr:row>
      <xdr:rowOff>0</xdr:rowOff>
    </xdr:to>
    <xdr:pic>
      <xdr:nvPicPr>
        <xdr:cNvPr id="2" name="Imagen 1">
          <a:extLst>
            <a:ext uri="{FF2B5EF4-FFF2-40B4-BE49-F238E27FC236}">
              <a16:creationId xmlns:a16="http://schemas.microsoft.com/office/drawing/2014/main" xmlns="" id="{2394377E-014E-4A7A-B953-CDAFB47064CA}"/>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0"/>
          <a:ext cx="3476625" cy="73152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Daniela Alba" id="{102A125A-6A8C-4E58-ACE6-1BB880892FA3}" userId="e213746c67ab4efb"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V59" dT="2022-06-30T20:47:32.20" personId="{102A125A-6A8C-4E58-ACE6-1BB880892FA3}" id="{94378337-3008-459B-806A-07B8FB85F4B2}">
    <text>Ajustar ponderador</text>
  </threadedComment>
  <threadedComment ref="V60" dT="2022-06-30T20:47:41.95" personId="{102A125A-6A8C-4E58-ACE6-1BB880892FA3}" id="{A5E0516F-4329-4729-B2B6-ED583D6A51C3}">
    <text>Ajusatr ponderador</text>
  </threadedComment>
  <threadedComment ref="W88" dT="2022-07-01T21:44:21.62" personId="{102A125A-6A8C-4E58-ACE6-1BB880892FA3}" id="{C2C509A8-9557-40B2-B99C-8559971A6365}">
    <text>Había 1400</text>
  </threadedComment>
  <threadedComment ref="V97" dT="2022-07-01T21:47:32.77" personId="{102A125A-6A8C-4E58-ACE6-1BB880892FA3}" id="{7CFD1903-AAC2-4D5B-923A-B6AA76F38AEB}">
    <text>Estaba en 858</text>
  </threadedComment>
  <threadedComment ref="V111" dT="2022-07-01T21:49:25.59" personId="{102A125A-6A8C-4E58-ACE6-1BB880892FA3}" id="{02362B78-2BFD-42EC-B821-C81AD8163546}">
    <text>estaba en 242</text>
  </threadedComment>
  <threadedComment ref="V214" dT="2022-07-01T22:00:26.65" personId="{102A125A-6A8C-4E58-ACE6-1BB880892FA3}" id="{8A47A4C1-7DF2-4BCB-A6D3-8268CC3D72A6}">
    <text>Estaba en 10</text>
  </threadedComment>
  <threadedComment ref="AD214" dT="2022-07-01T22:00:10.65" personId="{102A125A-6A8C-4E58-ACE6-1BB880892FA3}" id="{A508ADD4-9CF6-4204-A614-28EC889922C7}">
    <text>Estaba en 59</text>
  </threadedComment>
  <threadedComment ref="AN214" dT="2022-07-01T22:00:48.36" personId="{102A125A-6A8C-4E58-ACE6-1BB880892FA3}" id="{04E0B66D-B909-4C9D-839E-DDE99FD6B5ED}">
    <text>Estaba en 41</text>
  </threadedComment>
  <threadedComment ref="CB249" dT="2022-07-21T21:06:13.16" personId="{102A125A-6A8C-4E58-ACE6-1BB880892FA3}" id="{E0E04B4C-1876-4C5D-A04F-CD86FEF07EE9}">
    <text>PONER 15 EN SISTEMA EN META CUATRIENIO</text>
  </threadedComment>
  <threadedComment ref="L404" dT="2022-01-06T18:41:10.35" personId="{102A125A-6A8C-4E58-ACE6-1BB880892FA3}" id="{56BF2581-3201-4732-AC28-2752F83CFD6B}">
    <text>Pendiente programar MA en SAP</text>
  </threadedComment>
  <threadedComment ref="V404" dT="2022-07-01T21:55:22.64" personId="{102A125A-6A8C-4E58-ACE6-1BB880892FA3}" id="{41FEB3BC-D83E-451A-A2C1-A8F6330026E8}">
    <text>Estaba en 2</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JL873"/>
  <sheetViews>
    <sheetView tabSelected="1" topLeftCell="K7" zoomScale="80" zoomScaleNormal="80" workbookViewId="0">
      <selection activeCell="DF350" sqref="DF350"/>
    </sheetView>
  </sheetViews>
  <sheetFormatPr baseColWidth="10" defaultColWidth="11.42578125" defaultRowHeight="15" x14ac:dyDescent="0.25"/>
  <cols>
    <col min="1" max="1" width="12.7109375" customWidth="1"/>
    <col min="2" max="2" width="35.140625" customWidth="1"/>
    <col min="3" max="3" width="17.7109375" customWidth="1"/>
    <col min="4" max="4" width="20.42578125" customWidth="1"/>
    <col min="5" max="5" width="16" customWidth="1"/>
    <col min="6" max="6" width="20" customWidth="1"/>
    <col min="7" max="7" width="76.5703125" customWidth="1"/>
    <col min="8" max="8" width="18.140625" customWidth="1"/>
    <col min="9" max="9" width="16" customWidth="1"/>
    <col min="10" max="10" width="31.7109375" customWidth="1"/>
    <col min="11" max="11" width="7.42578125" customWidth="1"/>
    <col min="12" max="12" width="49.140625" style="5" customWidth="1"/>
    <col min="13" max="13" width="26.42578125" customWidth="1"/>
    <col min="14" max="16" width="12.7109375" customWidth="1"/>
    <col min="17" max="18" width="12.7109375" hidden="1" customWidth="1"/>
    <col min="19" max="19" width="41.28515625" hidden="1" customWidth="1"/>
    <col min="20" max="26" width="12.7109375" hidden="1" customWidth="1"/>
    <col min="27" max="27" width="19.85546875" hidden="1" customWidth="1"/>
    <col min="28" max="31" width="12.7109375" hidden="1" customWidth="1"/>
    <col min="32" max="32" width="14.42578125" hidden="1" customWidth="1"/>
    <col min="33" max="37" width="12.7109375" hidden="1" customWidth="1"/>
    <col min="38" max="38" width="20.85546875" hidden="1" customWidth="1"/>
    <col min="39" max="39" width="12.7109375" hidden="1" customWidth="1"/>
    <col min="40" max="40" width="15.5703125" hidden="1" customWidth="1"/>
    <col min="41" max="41" width="18.140625" hidden="1" customWidth="1"/>
    <col min="42" max="42" width="15.28515625" hidden="1" customWidth="1"/>
    <col min="43" max="43" width="15.5703125" hidden="1" customWidth="1"/>
    <col min="44" max="44" width="12.7109375" hidden="1" customWidth="1"/>
    <col min="45" max="45" width="25.28515625" hidden="1" customWidth="1"/>
    <col min="46" max="46" width="53" hidden="1" customWidth="1"/>
    <col min="47" max="47" width="12.7109375" hidden="1" customWidth="1"/>
    <col min="48" max="48" width="13.28515625" hidden="1" customWidth="1"/>
    <col min="49" max="50" width="13.42578125" hidden="1" customWidth="1"/>
    <col min="51" max="51" width="13.28515625" hidden="1" customWidth="1"/>
    <col min="52" max="52" width="19.5703125" hidden="1" customWidth="1"/>
    <col min="53" max="53" width="19" hidden="1" customWidth="1"/>
    <col min="54" max="54" width="18.85546875" hidden="1" customWidth="1"/>
    <col min="55" max="55" width="19" hidden="1" customWidth="1"/>
    <col min="56" max="56" width="22.28515625" style="1" hidden="1" customWidth="1"/>
    <col min="57" max="57" width="18.5703125" hidden="1" customWidth="1"/>
    <col min="58" max="58" width="13.28515625" hidden="1" customWidth="1"/>
    <col min="59" max="59" width="23.28515625" style="1" hidden="1" customWidth="1"/>
    <col min="60" max="62" width="23.28515625" style="1" customWidth="1"/>
    <col min="63" max="63" width="18.140625" hidden="1" customWidth="1"/>
    <col min="64" max="64" width="17.42578125" hidden="1" customWidth="1"/>
    <col min="65" max="81" width="11.42578125" hidden="1" customWidth="1"/>
    <col min="82" max="82" width="11.42578125" style="2" hidden="1" customWidth="1"/>
    <col min="83" max="83" width="11.42578125" hidden="1" customWidth="1"/>
    <col min="84" max="84" width="11.42578125" style="3" hidden="1" customWidth="1"/>
    <col min="85" max="90" width="11.42578125" hidden="1" customWidth="1"/>
    <col min="91" max="91" width="14.5703125" hidden="1" customWidth="1"/>
    <col min="92" max="101" width="11.42578125" hidden="1" customWidth="1"/>
    <col min="102" max="102" width="17.85546875" hidden="1" customWidth="1"/>
    <col min="103" max="103" width="25.42578125" style="4" hidden="1" customWidth="1"/>
    <col min="104" max="104" width="13.85546875" hidden="1" customWidth="1"/>
    <col min="105" max="105" width="0" hidden="1" customWidth="1"/>
    <col min="106" max="106" width="22.5703125" hidden="1" customWidth="1"/>
    <col min="107" max="107" width="27.7109375" hidden="1" customWidth="1"/>
    <col min="108" max="109" width="0" hidden="1" customWidth="1"/>
  </cols>
  <sheetData>
    <row r="1" spans="1:106" x14ac:dyDescent="0.25">
      <c r="A1" s="196"/>
      <c r="B1" s="196"/>
      <c r="C1" s="196"/>
      <c r="D1" s="196"/>
      <c r="E1" s="197" t="s">
        <v>0</v>
      </c>
      <c r="F1" s="198"/>
      <c r="G1" s="198"/>
      <c r="H1" s="198"/>
      <c r="I1" s="198"/>
      <c r="J1" s="201" t="s">
        <v>1</v>
      </c>
      <c r="K1" s="201"/>
      <c r="L1" s="202"/>
    </row>
    <row r="2" spans="1:106" x14ac:dyDescent="0.25">
      <c r="A2" s="196"/>
      <c r="B2" s="196"/>
      <c r="C2" s="196"/>
      <c r="D2" s="196"/>
      <c r="E2" s="199"/>
      <c r="F2" s="200"/>
      <c r="G2" s="200"/>
      <c r="H2" s="200"/>
      <c r="I2" s="200"/>
      <c r="J2" s="201" t="s">
        <v>2</v>
      </c>
      <c r="K2" s="201"/>
      <c r="L2" s="202"/>
    </row>
    <row r="3" spans="1:106" x14ac:dyDescent="0.25">
      <c r="A3" s="196"/>
      <c r="B3" s="196"/>
      <c r="C3" s="196"/>
      <c r="D3" s="196"/>
      <c r="E3" s="197" t="s">
        <v>3</v>
      </c>
      <c r="F3" s="198"/>
      <c r="G3" s="198"/>
      <c r="H3" s="198"/>
      <c r="I3" s="198"/>
      <c r="J3" s="201"/>
      <c r="K3" s="201"/>
      <c r="L3" s="202"/>
    </row>
    <row r="4" spans="1:106" x14ac:dyDescent="0.25">
      <c r="A4" s="196"/>
      <c r="B4" s="196"/>
      <c r="C4" s="196"/>
      <c r="D4" s="196"/>
      <c r="E4" s="199"/>
      <c r="F4" s="200"/>
      <c r="G4" s="200"/>
      <c r="H4" s="200"/>
      <c r="I4" s="200"/>
      <c r="J4" s="201" t="s">
        <v>4</v>
      </c>
      <c r="K4" s="201"/>
      <c r="L4" s="202"/>
    </row>
    <row r="5" spans="1:106" ht="15.75" thickBot="1" x14ac:dyDescent="0.3"/>
    <row r="6" spans="1:106" ht="15.75" thickBot="1" x14ac:dyDescent="0.3">
      <c r="A6" s="203" t="s">
        <v>5</v>
      </c>
      <c r="B6" s="203"/>
      <c r="C6" s="203"/>
      <c r="D6" s="6">
        <v>44620</v>
      </c>
      <c r="Z6" s="7" t="s">
        <v>6</v>
      </c>
    </row>
    <row r="7" spans="1:106" ht="15.75" thickBot="1" x14ac:dyDescent="0.3"/>
    <row r="8" spans="1:106" ht="15.6" customHeight="1" thickBot="1" x14ac:dyDescent="0.3">
      <c r="A8" s="204" t="s">
        <v>7</v>
      </c>
      <c r="B8" s="205"/>
      <c r="C8" s="205"/>
      <c r="D8" s="205"/>
      <c r="E8" s="205"/>
      <c r="F8" s="205"/>
      <c r="G8" s="205"/>
      <c r="H8" s="205"/>
      <c r="I8" s="205"/>
      <c r="J8" s="205"/>
      <c r="K8" s="205"/>
      <c r="L8" s="206"/>
      <c r="M8" s="205"/>
      <c r="N8" s="205"/>
      <c r="O8" s="205"/>
      <c r="P8" s="207"/>
      <c r="Q8" s="216" t="s">
        <v>8</v>
      </c>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8" t="s">
        <v>9</v>
      </c>
      <c r="BA8" s="219"/>
      <c r="BB8" s="219"/>
      <c r="BC8" s="219"/>
      <c r="BD8" s="219"/>
      <c r="BE8" s="219"/>
      <c r="BF8" s="219"/>
      <c r="BG8" s="220"/>
      <c r="BH8" s="8"/>
      <c r="BI8" s="8"/>
      <c r="BJ8" s="8"/>
      <c r="BK8" s="224" t="s">
        <v>10</v>
      </c>
      <c r="BL8" s="225"/>
      <c r="BM8" s="225"/>
      <c r="BN8" s="225"/>
      <c r="BO8" s="225"/>
      <c r="BP8" s="225"/>
      <c r="BQ8" s="225"/>
      <c r="BR8" s="225"/>
      <c r="BS8" s="225"/>
      <c r="BT8" s="225"/>
      <c r="BU8" s="226"/>
      <c r="BV8" s="255" t="s">
        <v>11</v>
      </c>
      <c r="BW8" s="256"/>
      <c r="BX8" s="256"/>
      <c r="BY8" s="256"/>
      <c r="BZ8" s="256"/>
      <c r="CA8" s="257"/>
      <c r="CB8" s="238" t="s">
        <v>12</v>
      </c>
      <c r="CC8" s="239"/>
      <c r="CD8" s="240"/>
      <c r="CE8" s="239"/>
      <c r="CF8" s="241"/>
      <c r="CG8" s="239"/>
      <c r="CH8" s="239"/>
      <c r="CI8" s="239"/>
      <c r="CJ8" s="239"/>
      <c r="CK8" s="239"/>
      <c r="CL8" s="239"/>
      <c r="CM8" s="239"/>
      <c r="CN8" s="239"/>
      <c r="CO8" s="239"/>
      <c r="CP8" s="239"/>
      <c r="CQ8" s="239"/>
      <c r="CR8" s="242"/>
    </row>
    <row r="9" spans="1:106" ht="19.899999999999999" customHeight="1" thickBot="1" x14ac:dyDescent="0.3">
      <c r="A9" s="208"/>
      <c r="B9" s="209"/>
      <c r="C9" s="209"/>
      <c r="D9" s="209"/>
      <c r="E9" s="209"/>
      <c r="F9" s="209"/>
      <c r="G9" s="209"/>
      <c r="H9" s="209"/>
      <c r="I9" s="209"/>
      <c r="J9" s="209"/>
      <c r="K9" s="209"/>
      <c r="L9" s="210"/>
      <c r="M9" s="209"/>
      <c r="N9" s="209"/>
      <c r="O9" s="209"/>
      <c r="P9" s="211"/>
      <c r="Q9" s="248" t="s">
        <v>13</v>
      </c>
      <c r="R9" s="249"/>
      <c r="S9" s="250"/>
      <c r="T9" s="254">
        <v>2020</v>
      </c>
      <c r="U9" s="230"/>
      <c r="V9" s="230"/>
      <c r="W9" s="230"/>
      <c r="X9" s="230"/>
      <c r="Y9" s="230"/>
      <c r="Z9" s="230"/>
      <c r="AA9" s="230"/>
      <c r="AB9" s="230"/>
      <c r="AC9" s="230"/>
      <c r="AD9" s="230">
        <v>2021</v>
      </c>
      <c r="AE9" s="230"/>
      <c r="AF9" s="230"/>
      <c r="AG9" s="230"/>
      <c r="AH9" s="230"/>
      <c r="AI9" s="230"/>
      <c r="AJ9" s="230"/>
      <c r="AK9" s="230"/>
      <c r="AL9" s="230"/>
      <c r="AM9" s="231"/>
      <c r="AN9" s="254">
        <v>2022</v>
      </c>
      <c r="AO9" s="230"/>
      <c r="AP9" s="230"/>
      <c r="AQ9" s="230"/>
      <c r="AR9" s="230"/>
      <c r="AS9" s="230"/>
      <c r="AT9" s="230"/>
      <c r="AU9" s="230"/>
      <c r="AV9" s="254">
        <v>2023</v>
      </c>
      <c r="AW9" s="231"/>
      <c r="AX9" s="254">
        <v>2024</v>
      </c>
      <c r="AY9" s="231"/>
      <c r="AZ9" s="221"/>
      <c r="BA9" s="222"/>
      <c r="BB9" s="222"/>
      <c r="BC9" s="222"/>
      <c r="BD9" s="222"/>
      <c r="BE9" s="222"/>
      <c r="BF9" s="222"/>
      <c r="BG9" s="223"/>
      <c r="BH9" s="9"/>
      <c r="BI9" s="9"/>
      <c r="BJ9" s="9"/>
      <c r="BK9" s="227"/>
      <c r="BL9" s="228"/>
      <c r="BM9" s="228"/>
      <c r="BN9" s="228"/>
      <c r="BO9" s="228"/>
      <c r="BP9" s="228"/>
      <c r="BQ9" s="228"/>
      <c r="BR9" s="228"/>
      <c r="BS9" s="228"/>
      <c r="BT9" s="228"/>
      <c r="BU9" s="229"/>
      <c r="BV9" s="258"/>
      <c r="BW9" s="259"/>
      <c r="BX9" s="259"/>
      <c r="BY9" s="259"/>
      <c r="BZ9" s="259"/>
      <c r="CA9" s="260"/>
      <c r="CB9" s="243"/>
      <c r="CC9" s="244"/>
      <c r="CD9" s="245"/>
      <c r="CE9" s="244"/>
      <c r="CF9" s="246"/>
      <c r="CG9" s="244"/>
      <c r="CH9" s="244"/>
      <c r="CI9" s="244"/>
      <c r="CJ9" s="244"/>
      <c r="CK9" s="244"/>
      <c r="CL9" s="244"/>
      <c r="CM9" s="244"/>
      <c r="CN9" s="244"/>
      <c r="CO9" s="244"/>
      <c r="CP9" s="244"/>
      <c r="CQ9" s="244"/>
      <c r="CR9" s="247"/>
    </row>
    <row r="10" spans="1:106" ht="20.25" customHeight="1" thickBot="1" x14ac:dyDescent="0.3">
      <c r="A10" s="212"/>
      <c r="B10" s="213"/>
      <c r="C10" s="213"/>
      <c r="D10" s="213"/>
      <c r="E10" s="213"/>
      <c r="F10" s="213"/>
      <c r="G10" s="213"/>
      <c r="H10" s="213"/>
      <c r="I10" s="213"/>
      <c r="J10" s="213"/>
      <c r="K10" s="213"/>
      <c r="L10" s="214"/>
      <c r="M10" s="213"/>
      <c r="N10" s="213"/>
      <c r="O10" s="213"/>
      <c r="P10" s="215"/>
      <c r="Q10" s="251"/>
      <c r="R10" s="252"/>
      <c r="S10" s="253"/>
      <c r="T10" s="254" t="s">
        <v>14</v>
      </c>
      <c r="U10" s="230"/>
      <c r="V10" s="230"/>
      <c r="W10" s="230"/>
      <c r="X10" s="230"/>
      <c r="Y10" s="230"/>
      <c r="Z10" s="230"/>
      <c r="AA10" s="230"/>
      <c r="AB10" s="230"/>
      <c r="AC10" s="231"/>
      <c r="AD10" s="254" t="s">
        <v>14</v>
      </c>
      <c r="AE10" s="230"/>
      <c r="AF10" s="230"/>
      <c r="AG10" s="230"/>
      <c r="AH10" s="230"/>
      <c r="AI10" s="230"/>
      <c r="AJ10" s="230"/>
      <c r="AK10" s="230"/>
      <c r="AL10" s="230"/>
      <c r="AM10" s="231"/>
      <c r="AN10" s="254" t="s">
        <v>14</v>
      </c>
      <c r="AO10" s="230"/>
      <c r="AP10" s="230"/>
      <c r="AQ10" s="230"/>
      <c r="AR10" s="230"/>
      <c r="AS10" s="230"/>
      <c r="AT10" s="230"/>
      <c r="AU10" s="230"/>
      <c r="AV10" s="230" t="s">
        <v>14</v>
      </c>
      <c r="AW10" s="230"/>
      <c r="AX10" s="230" t="s">
        <v>14</v>
      </c>
      <c r="AY10" s="231"/>
      <c r="AZ10" s="232">
        <v>2020</v>
      </c>
      <c r="BA10" s="233"/>
      <c r="BB10" s="233"/>
      <c r="BC10" s="234"/>
      <c r="BD10" s="235">
        <v>2021</v>
      </c>
      <c r="BE10" s="236"/>
      <c r="BF10" s="236"/>
      <c r="BG10" s="237"/>
      <c r="BH10" s="235">
        <v>2022</v>
      </c>
      <c r="BI10" s="236"/>
      <c r="BJ10" s="237"/>
      <c r="BK10" s="10" t="s">
        <v>13</v>
      </c>
      <c r="BL10" s="267">
        <v>2020</v>
      </c>
      <c r="BM10" s="268"/>
      <c r="BN10" s="267">
        <v>2021</v>
      </c>
      <c r="BO10" s="268"/>
      <c r="BP10" s="267">
        <v>2022</v>
      </c>
      <c r="BQ10" s="268"/>
      <c r="BR10" s="267">
        <v>2023</v>
      </c>
      <c r="BS10" s="268"/>
      <c r="BT10" s="267">
        <v>2024</v>
      </c>
      <c r="BU10" s="268"/>
      <c r="BV10" s="261"/>
      <c r="BW10" s="262"/>
      <c r="BX10" s="262"/>
      <c r="BY10" s="262"/>
      <c r="BZ10" s="262"/>
      <c r="CA10" s="263"/>
      <c r="CB10" s="269" t="s">
        <v>13</v>
      </c>
      <c r="CC10" s="270"/>
      <c r="CD10" s="271">
        <v>2020</v>
      </c>
      <c r="CE10" s="272"/>
      <c r="CF10" s="273"/>
      <c r="CG10" s="264">
        <v>2021</v>
      </c>
      <c r="CH10" s="265"/>
      <c r="CI10" s="266"/>
      <c r="CJ10" s="264">
        <v>2022</v>
      </c>
      <c r="CK10" s="265"/>
      <c r="CL10" s="266"/>
      <c r="CM10" s="264">
        <v>2023</v>
      </c>
      <c r="CN10" s="265"/>
      <c r="CO10" s="266"/>
      <c r="CP10" s="264">
        <v>2024</v>
      </c>
      <c r="CQ10" s="265"/>
      <c r="CR10" s="266"/>
    </row>
    <row r="11" spans="1:106" ht="58.9" customHeight="1" thickBot="1" x14ac:dyDescent="0.3">
      <c r="A11" s="11" t="s">
        <v>15</v>
      </c>
      <c r="B11" s="11" t="s">
        <v>16</v>
      </c>
      <c r="C11" s="11" t="s">
        <v>17</v>
      </c>
      <c r="D11" s="11" t="s">
        <v>18</v>
      </c>
      <c r="E11" s="11" t="s">
        <v>19</v>
      </c>
      <c r="F11" s="11" t="s">
        <v>20</v>
      </c>
      <c r="G11" s="11" t="s">
        <v>21</v>
      </c>
      <c r="H11" s="11" t="s">
        <v>22</v>
      </c>
      <c r="I11" s="11" t="s">
        <v>23</v>
      </c>
      <c r="J11" s="11" t="s">
        <v>24</v>
      </c>
      <c r="K11" s="11" t="s">
        <v>25</v>
      </c>
      <c r="L11" s="11" t="s">
        <v>26</v>
      </c>
      <c r="M11" s="11" t="s">
        <v>27</v>
      </c>
      <c r="N11" s="11" t="s">
        <v>28</v>
      </c>
      <c r="O11" s="11" t="s">
        <v>29</v>
      </c>
      <c r="P11" s="12" t="s">
        <v>30</v>
      </c>
      <c r="Q11" s="13" t="s">
        <v>31</v>
      </c>
      <c r="R11" s="13" t="s">
        <v>32</v>
      </c>
      <c r="S11" s="14" t="s">
        <v>33</v>
      </c>
      <c r="T11" s="15" t="s">
        <v>34</v>
      </c>
      <c r="U11" s="15" t="s">
        <v>35</v>
      </c>
      <c r="V11" s="15" t="s">
        <v>36</v>
      </c>
      <c r="W11" s="15" t="s">
        <v>37</v>
      </c>
      <c r="X11" s="16" t="s">
        <v>38</v>
      </c>
      <c r="Y11" s="16" t="s">
        <v>39</v>
      </c>
      <c r="Z11" s="16" t="s">
        <v>40</v>
      </c>
      <c r="AA11" s="16" t="s">
        <v>41</v>
      </c>
      <c r="AB11" s="16" t="s">
        <v>42</v>
      </c>
      <c r="AC11" s="16" t="s">
        <v>43</v>
      </c>
      <c r="AD11" s="16" t="s">
        <v>44</v>
      </c>
      <c r="AE11" s="16" t="s">
        <v>45</v>
      </c>
      <c r="AF11" s="16" t="s">
        <v>46</v>
      </c>
      <c r="AG11" s="16" t="s">
        <v>47</v>
      </c>
      <c r="AH11" s="16" t="s">
        <v>48</v>
      </c>
      <c r="AI11" s="16" t="s">
        <v>41</v>
      </c>
      <c r="AJ11" s="16" t="s">
        <v>42</v>
      </c>
      <c r="AK11" s="16" t="s">
        <v>43</v>
      </c>
      <c r="AL11" s="16" t="s">
        <v>49</v>
      </c>
      <c r="AM11" s="16" t="s">
        <v>50</v>
      </c>
      <c r="AN11" s="17" t="s">
        <v>51</v>
      </c>
      <c r="AO11" s="17" t="s">
        <v>52</v>
      </c>
      <c r="AP11" s="18" t="s">
        <v>53</v>
      </c>
      <c r="AQ11" s="18" t="s">
        <v>54</v>
      </c>
      <c r="AR11" s="17" t="s">
        <v>55</v>
      </c>
      <c r="AS11" s="18" t="s">
        <v>41</v>
      </c>
      <c r="AT11" s="18" t="s">
        <v>42</v>
      </c>
      <c r="AU11" s="18" t="s">
        <v>43</v>
      </c>
      <c r="AV11" s="15" t="s">
        <v>56</v>
      </c>
      <c r="AW11" s="15" t="s">
        <v>57</v>
      </c>
      <c r="AX11" s="15" t="s">
        <v>58</v>
      </c>
      <c r="AY11" s="15" t="s">
        <v>59</v>
      </c>
      <c r="AZ11" s="19" t="s">
        <v>60</v>
      </c>
      <c r="BA11" s="19" t="s">
        <v>61</v>
      </c>
      <c r="BB11" s="20" t="s">
        <v>62</v>
      </c>
      <c r="BC11" s="19" t="s">
        <v>63</v>
      </c>
      <c r="BD11" s="21" t="s">
        <v>60</v>
      </c>
      <c r="BE11" s="22" t="s">
        <v>61</v>
      </c>
      <c r="BF11" s="22" t="s">
        <v>62</v>
      </c>
      <c r="BG11" s="21" t="s">
        <v>63</v>
      </c>
      <c r="BH11" s="21" t="s">
        <v>60</v>
      </c>
      <c r="BI11" s="22" t="s">
        <v>61</v>
      </c>
      <c r="BJ11" s="21" t="s">
        <v>63</v>
      </c>
      <c r="BK11" s="23" t="s">
        <v>64</v>
      </c>
      <c r="BL11" s="24" t="s">
        <v>65</v>
      </c>
      <c r="BM11" s="25" t="s">
        <v>66</v>
      </c>
      <c r="BN11" s="24" t="s">
        <v>67</v>
      </c>
      <c r="BO11" s="25" t="s">
        <v>68</v>
      </c>
      <c r="BP11" s="24" t="s">
        <v>69</v>
      </c>
      <c r="BQ11" s="25" t="s">
        <v>70</v>
      </c>
      <c r="BR11" s="24" t="s">
        <v>71</v>
      </c>
      <c r="BS11" s="25" t="s">
        <v>72</v>
      </c>
      <c r="BT11" s="24" t="s">
        <v>73</v>
      </c>
      <c r="BU11" s="25" t="s">
        <v>74</v>
      </c>
      <c r="BV11" s="26" t="s">
        <v>75</v>
      </c>
      <c r="BW11" s="26" t="s">
        <v>76</v>
      </c>
      <c r="BX11" s="26" t="s">
        <v>77</v>
      </c>
      <c r="BY11" s="26" t="s">
        <v>78</v>
      </c>
      <c r="BZ11" s="26" t="s">
        <v>79</v>
      </c>
      <c r="CA11" s="26" t="s">
        <v>80</v>
      </c>
      <c r="CB11" s="27" t="s">
        <v>81</v>
      </c>
      <c r="CC11" s="28" t="s">
        <v>82</v>
      </c>
      <c r="CD11" s="29" t="s">
        <v>83</v>
      </c>
      <c r="CE11" s="30" t="s">
        <v>84</v>
      </c>
      <c r="CF11" s="30" t="s">
        <v>85</v>
      </c>
      <c r="CG11" s="31" t="s">
        <v>86</v>
      </c>
      <c r="CH11" s="30" t="s">
        <v>87</v>
      </c>
      <c r="CI11" s="30" t="s">
        <v>88</v>
      </c>
      <c r="CJ11" s="31" t="s">
        <v>89</v>
      </c>
      <c r="CK11" s="30" t="s">
        <v>90</v>
      </c>
      <c r="CL11" s="30" t="s">
        <v>91</v>
      </c>
      <c r="CM11" s="31" t="s">
        <v>92</v>
      </c>
      <c r="CN11" s="30" t="s">
        <v>93</v>
      </c>
      <c r="CO11" s="30" t="s">
        <v>94</v>
      </c>
      <c r="CP11" s="31" t="s">
        <v>95</v>
      </c>
      <c r="CQ11" s="30" t="s">
        <v>96</v>
      </c>
      <c r="CR11" s="30" t="s">
        <v>97</v>
      </c>
      <c r="CS11" s="30" t="s">
        <v>98</v>
      </c>
      <c r="CT11" s="30" t="s">
        <v>99</v>
      </c>
      <c r="CU11" s="30" t="s">
        <v>100</v>
      </c>
      <c r="CV11" s="30" t="s">
        <v>101</v>
      </c>
      <c r="CW11" s="32" t="s">
        <v>102</v>
      </c>
      <c r="CX11" s="33" t="s">
        <v>32</v>
      </c>
      <c r="CY11" s="34" t="s">
        <v>49</v>
      </c>
      <c r="CZ11" s="35" t="s">
        <v>50</v>
      </c>
      <c r="DA11" s="36" t="s">
        <v>103</v>
      </c>
      <c r="DB11" s="36" t="s">
        <v>104</v>
      </c>
    </row>
    <row r="12" spans="1:106" ht="18" hidden="1" customHeight="1" x14ac:dyDescent="0.25">
      <c r="A12" s="37" t="s">
        <v>105</v>
      </c>
      <c r="B12" s="37" t="s">
        <v>106</v>
      </c>
      <c r="C12" s="37" t="s">
        <v>107</v>
      </c>
      <c r="D12" s="37" t="s">
        <v>108</v>
      </c>
      <c r="E12" s="37" t="s">
        <v>109</v>
      </c>
      <c r="F12" s="37" t="s">
        <v>110</v>
      </c>
      <c r="G12" s="37" t="s">
        <v>111</v>
      </c>
      <c r="H12" s="37" t="s">
        <v>112</v>
      </c>
      <c r="I12" s="37" t="s">
        <v>113</v>
      </c>
      <c r="J12" s="38" t="s">
        <v>114</v>
      </c>
      <c r="K12" s="37" t="s">
        <v>115</v>
      </c>
      <c r="L12" s="37" t="s">
        <v>116</v>
      </c>
      <c r="M12" s="37" t="s">
        <v>117</v>
      </c>
      <c r="N12" s="37" t="s">
        <v>118</v>
      </c>
      <c r="O12" s="37" t="s">
        <v>119</v>
      </c>
      <c r="P12" s="39">
        <v>7</v>
      </c>
      <c r="Q12" s="40">
        <v>40</v>
      </c>
      <c r="R12" s="40">
        <v>19</v>
      </c>
      <c r="S12" s="40" t="s">
        <v>4280</v>
      </c>
      <c r="T12" s="40">
        <v>6</v>
      </c>
      <c r="U12" s="40">
        <v>0</v>
      </c>
      <c r="V12" s="40">
        <v>6</v>
      </c>
      <c r="W12" s="40">
        <v>0</v>
      </c>
      <c r="X12" s="40">
        <v>6</v>
      </c>
      <c r="Y12" s="40">
        <v>0</v>
      </c>
      <c r="Z12" s="40">
        <v>6</v>
      </c>
      <c r="AA12" s="40" t="s">
        <v>117</v>
      </c>
      <c r="AB12" s="40" t="s">
        <v>120</v>
      </c>
      <c r="AC12" s="40" t="s">
        <v>121</v>
      </c>
      <c r="AD12" s="41">
        <v>12</v>
      </c>
      <c r="AE12" s="41">
        <v>0</v>
      </c>
      <c r="AF12" s="41">
        <v>10</v>
      </c>
      <c r="AG12" s="41">
        <v>0</v>
      </c>
      <c r="AH12" s="41">
        <v>10</v>
      </c>
      <c r="AI12" s="41" t="s">
        <v>117</v>
      </c>
      <c r="AJ12" s="41" t="s">
        <v>122</v>
      </c>
      <c r="AK12" s="41" t="s">
        <v>123</v>
      </c>
      <c r="AL12" s="41">
        <v>0</v>
      </c>
      <c r="AM12" s="41" t="s">
        <v>124</v>
      </c>
      <c r="AN12" s="41">
        <v>14</v>
      </c>
      <c r="AO12" s="41">
        <v>0</v>
      </c>
      <c r="AP12" s="40">
        <v>3</v>
      </c>
      <c r="AQ12" s="40">
        <v>0</v>
      </c>
      <c r="AR12" s="40">
        <v>3</v>
      </c>
      <c r="AS12" s="40" t="s">
        <v>117</v>
      </c>
      <c r="AT12" s="40" t="s">
        <v>125</v>
      </c>
      <c r="AU12" s="40" t="s">
        <v>124</v>
      </c>
      <c r="AV12" s="40">
        <v>10</v>
      </c>
      <c r="AW12" s="40">
        <v>0</v>
      </c>
      <c r="AX12" s="40">
        <v>0</v>
      </c>
      <c r="AY12" s="40">
        <v>0</v>
      </c>
      <c r="AZ12" s="42">
        <v>227184557</v>
      </c>
      <c r="BA12" s="43">
        <v>0</v>
      </c>
      <c r="BB12" s="43">
        <v>227184557</v>
      </c>
      <c r="BC12" s="42">
        <v>211070998</v>
      </c>
      <c r="BD12" s="44">
        <v>454011350</v>
      </c>
      <c r="BE12" s="44">
        <v>0</v>
      </c>
      <c r="BF12" s="45"/>
      <c r="BG12" s="44">
        <v>445048280</v>
      </c>
      <c r="BH12" s="44">
        <v>502384569</v>
      </c>
      <c r="BI12" s="44"/>
      <c r="BJ12" s="44">
        <v>334644879</v>
      </c>
      <c r="BK12" s="46">
        <v>0.47499999999999998</v>
      </c>
      <c r="BL12" s="46">
        <v>0.15</v>
      </c>
      <c r="BM12" s="46">
        <v>1</v>
      </c>
      <c r="BN12" s="46">
        <v>0.3</v>
      </c>
      <c r="BO12" s="46">
        <v>0.83333333333333337</v>
      </c>
      <c r="BP12" s="46">
        <v>0.35</v>
      </c>
      <c r="BQ12" s="46">
        <v>0.21428571428571427</v>
      </c>
      <c r="BR12" s="46">
        <v>0.25</v>
      </c>
      <c r="BS12" s="46">
        <v>0</v>
      </c>
      <c r="BT12" s="46">
        <v>0</v>
      </c>
      <c r="BU12" s="46" t="s">
        <v>126</v>
      </c>
      <c r="BV12" s="46">
        <v>0.47499999999999998</v>
      </c>
      <c r="BW12" s="46">
        <v>1</v>
      </c>
      <c r="BX12" s="46">
        <v>0.83333333333333337</v>
      </c>
      <c r="BY12" s="46">
        <v>0.21428571428571427</v>
      </c>
      <c r="BZ12" s="46">
        <v>0</v>
      </c>
      <c r="CA12" s="46" t="s">
        <v>126</v>
      </c>
      <c r="CB12" s="47">
        <v>0.22500000000000001</v>
      </c>
      <c r="CC12" s="47">
        <v>0.106875</v>
      </c>
      <c r="CD12" s="47">
        <v>3.3799999999999997E-2</v>
      </c>
      <c r="CE12" s="47">
        <v>3.3799999999999997E-2</v>
      </c>
      <c r="CF12" s="47">
        <v>3.3799999999999997E-2</v>
      </c>
      <c r="CG12" s="47">
        <v>6.7500000000000004E-2</v>
      </c>
      <c r="CH12" s="47">
        <v>5.6250000000000008E-2</v>
      </c>
      <c r="CI12" s="47">
        <v>5.6200000000000014E-2</v>
      </c>
      <c r="CJ12" s="47">
        <v>7.8799999999999995E-2</v>
      </c>
      <c r="CK12" s="47">
        <v>1.6885714285714285E-2</v>
      </c>
      <c r="CL12" s="47">
        <v>1.6874999999999987E-2</v>
      </c>
      <c r="CM12" s="47">
        <v>5.6250000000000001E-2</v>
      </c>
      <c r="CN12" s="47">
        <v>0</v>
      </c>
      <c r="CO12" s="47">
        <v>0</v>
      </c>
      <c r="CP12" s="47">
        <v>0</v>
      </c>
      <c r="CQ12" s="47" t="s">
        <v>126</v>
      </c>
      <c r="CR12" s="47">
        <v>0</v>
      </c>
      <c r="CS12" s="45"/>
      <c r="CT12" s="45"/>
      <c r="CU12" s="45"/>
      <c r="CV12" s="45"/>
      <c r="CX12" s="48">
        <v>10</v>
      </c>
      <c r="CY12" s="1">
        <v>0</v>
      </c>
      <c r="CZ12" t="s">
        <v>124</v>
      </c>
    </row>
    <row r="13" spans="1:106" s="59" customFormat="1" ht="18" hidden="1" customHeight="1" x14ac:dyDescent="0.25">
      <c r="A13" s="49" t="s">
        <v>105</v>
      </c>
      <c r="B13" s="49" t="s">
        <v>106</v>
      </c>
      <c r="C13" s="49" t="s">
        <v>107</v>
      </c>
      <c r="D13" s="49" t="s">
        <v>108</v>
      </c>
      <c r="E13" s="49" t="s">
        <v>109</v>
      </c>
      <c r="F13" s="49" t="s">
        <v>127</v>
      </c>
      <c r="G13" s="49" t="s">
        <v>128</v>
      </c>
      <c r="H13" s="49" t="s">
        <v>129</v>
      </c>
      <c r="I13" s="49" t="s">
        <v>113</v>
      </c>
      <c r="J13" s="37" t="s">
        <v>130</v>
      </c>
      <c r="K13" s="50" t="s">
        <v>131</v>
      </c>
      <c r="L13" s="49" t="s">
        <v>132</v>
      </c>
      <c r="M13" s="49" t="s">
        <v>133</v>
      </c>
      <c r="N13" s="49" t="s">
        <v>134</v>
      </c>
      <c r="O13" s="49" t="s">
        <v>135</v>
      </c>
      <c r="P13" s="51">
        <v>100</v>
      </c>
      <c r="Q13" s="52">
        <v>100</v>
      </c>
      <c r="R13" s="52">
        <v>83.333333333333329</v>
      </c>
      <c r="S13" s="52" t="s">
        <v>139</v>
      </c>
      <c r="T13" s="52">
        <v>0</v>
      </c>
      <c r="U13" s="52">
        <v>100</v>
      </c>
      <c r="V13" s="52">
        <v>0</v>
      </c>
      <c r="W13" s="52">
        <v>100</v>
      </c>
      <c r="X13" s="52" t="s">
        <v>126</v>
      </c>
      <c r="Y13" s="52">
        <v>100</v>
      </c>
      <c r="Z13" s="52">
        <v>100</v>
      </c>
      <c r="AA13" s="52" t="s">
        <v>136</v>
      </c>
      <c r="AB13" s="52" t="s">
        <v>137</v>
      </c>
      <c r="AC13" s="52" t="s">
        <v>138</v>
      </c>
      <c r="AD13" s="52">
        <v>0</v>
      </c>
      <c r="AE13" s="52">
        <v>100</v>
      </c>
      <c r="AF13" s="52">
        <v>0</v>
      </c>
      <c r="AG13" s="52">
        <v>100</v>
      </c>
      <c r="AH13" s="52">
        <v>100</v>
      </c>
      <c r="AI13" s="52" t="s">
        <v>133</v>
      </c>
      <c r="AJ13" s="52" t="s">
        <v>139</v>
      </c>
      <c r="AK13" s="52" t="s">
        <v>140</v>
      </c>
      <c r="AL13" s="52">
        <v>0</v>
      </c>
      <c r="AM13" s="52" t="s">
        <v>124</v>
      </c>
      <c r="AN13" s="52">
        <v>0</v>
      </c>
      <c r="AO13" s="52">
        <v>100</v>
      </c>
      <c r="AP13" s="52" t="s">
        <v>126</v>
      </c>
      <c r="AQ13" s="52">
        <v>50</v>
      </c>
      <c r="AR13" s="52">
        <v>50</v>
      </c>
      <c r="AS13" s="52" t="s">
        <v>133</v>
      </c>
      <c r="AT13" s="52" t="s">
        <v>141</v>
      </c>
      <c r="AU13" s="52" t="s">
        <v>142</v>
      </c>
      <c r="AV13" s="52">
        <v>0</v>
      </c>
      <c r="AW13" s="52">
        <v>100</v>
      </c>
      <c r="AX13" s="52">
        <v>0</v>
      </c>
      <c r="AY13" s="52">
        <v>0</v>
      </c>
      <c r="AZ13" s="53">
        <v>60756265838</v>
      </c>
      <c r="BA13" s="43">
        <v>0</v>
      </c>
      <c r="BB13" s="54">
        <v>60756265838</v>
      </c>
      <c r="BC13" s="53">
        <v>43867890418</v>
      </c>
      <c r="BD13" s="55">
        <v>111374553874</v>
      </c>
      <c r="BE13" s="55">
        <v>0</v>
      </c>
      <c r="BF13" s="56"/>
      <c r="BG13" s="55">
        <v>82782290036</v>
      </c>
      <c r="BH13" s="55">
        <v>75844685752</v>
      </c>
      <c r="BI13" s="55"/>
      <c r="BJ13" s="55">
        <v>8144574383</v>
      </c>
      <c r="BK13" s="57">
        <v>0.625</v>
      </c>
      <c r="BL13" s="57">
        <v>0.25</v>
      </c>
      <c r="BM13" s="57">
        <v>1</v>
      </c>
      <c r="BN13" s="57">
        <v>0.25</v>
      </c>
      <c r="BO13" s="57">
        <v>1</v>
      </c>
      <c r="BP13" s="57">
        <v>0.25</v>
      </c>
      <c r="BQ13" s="57">
        <v>0.5</v>
      </c>
      <c r="BR13" s="57">
        <v>0.25</v>
      </c>
      <c r="BS13" s="57">
        <v>0</v>
      </c>
      <c r="BT13" s="57">
        <v>0</v>
      </c>
      <c r="BU13" s="57" t="s">
        <v>126</v>
      </c>
      <c r="BV13" s="57">
        <v>0.625</v>
      </c>
      <c r="BW13" s="57">
        <v>1</v>
      </c>
      <c r="BX13" s="57">
        <v>1</v>
      </c>
      <c r="BY13" s="57">
        <v>0.5</v>
      </c>
      <c r="BZ13" s="57">
        <v>0</v>
      </c>
      <c r="CA13" s="57" t="s">
        <v>126</v>
      </c>
      <c r="CB13" s="58">
        <v>0.22500000000000001</v>
      </c>
      <c r="CC13" s="58">
        <v>0.140625</v>
      </c>
      <c r="CD13" s="58">
        <v>5.6300000000000003E-2</v>
      </c>
      <c r="CE13" s="58">
        <v>5.6300000000000003E-2</v>
      </c>
      <c r="CF13" s="58">
        <v>5.6300000000000003E-2</v>
      </c>
      <c r="CG13" s="58">
        <v>5.6300000000000003E-2</v>
      </c>
      <c r="CH13" s="58">
        <v>5.6300000000000003E-2</v>
      </c>
      <c r="CI13" s="58">
        <v>5.62E-2</v>
      </c>
      <c r="CJ13" s="58">
        <v>5.6300000000000003E-2</v>
      </c>
      <c r="CK13" s="58">
        <v>2.8150000000000001E-2</v>
      </c>
      <c r="CL13" s="58">
        <v>2.8124999999999997E-2</v>
      </c>
      <c r="CM13" s="58">
        <v>5.6300000000000003E-2</v>
      </c>
      <c r="CN13" s="58">
        <v>0</v>
      </c>
      <c r="CO13" s="58">
        <v>0</v>
      </c>
      <c r="CP13" s="58">
        <v>0</v>
      </c>
      <c r="CQ13" s="58" t="s">
        <v>126</v>
      </c>
      <c r="CR13" s="58">
        <v>0</v>
      </c>
      <c r="CS13" s="56">
        <v>1</v>
      </c>
      <c r="CT13" s="56">
        <v>1</v>
      </c>
      <c r="CU13" s="56">
        <v>1</v>
      </c>
      <c r="CV13" s="56">
        <v>1</v>
      </c>
      <c r="CW13" s="59">
        <v>4</v>
      </c>
      <c r="CX13" s="60">
        <v>83.333333333333329</v>
      </c>
      <c r="CY13" s="1">
        <v>0</v>
      </c>
      <c r="CZ13" t="s">
        <v>124</v>
      </c>
      <c r="DA13" s="61" t="s">
        <v>143</v>
      </c>
    </row>
    <row r="14" spans="1:106" ht="18" hidden="1" customHeight="1" x14ac:dyDescent="0.25">
      <c r="A14" s="37" t="s">
        <v>105</v>
      </c>
      <c r="B14" s="37" t="s">
        <v>106</v>
      </c>
      <c r="C14" s="37" t="s">
        <v>107</v>
      </c>
      <c r="D14" s="37" t="s">
        <v>108</v>
      </c>
      <c r="E14" s="37" t="s">
        <v>109</v>
      </c>
      <c r="F14" s="37" t="s">
        <v>127</v>
      </c>
      <c r="G14" s="37" t="s">
        <v>128</v>
      </c>
      <c r="H14" s="37" t="s">
        <v>144</v>
      </c>
      <c r="I14" s="37" t="s">
        <v>113</v>
      </c>
      <c r="J14" s="37" t="s">
        <v>130</v>
      </c>
      <c r="K14" s="37" t="s">
        <v>145</v>
      </c>
      <c r="L14" s="37" t="s">
        <v>146</v>
      </c>
      <c r="M14" s="37" t="s">
        <v>147</v>
      </c>
      <c r="N14" s="37" t="s">
        <v>118</v>
      </c>
      <c r="O14" s="37" t="s">
        <v>119</v>
      </c>
      <c r="P14" s="39">
        <v>0</v>
      </c>
      <c r="Q14" s="40">
        <v>1</v>
      </c>
      <c r="R14" s="40">
        <v>0.62</v>
      </c>
      <c r="S14" s="40" t="s">
        <v>150</v>
      </c>
      <c r="T14" s="40">
        <v>0.25</v>
      </c>
      <c r="U14" s="40">
        <v>0</v>
      </c>
      <c r="V14" s="40">
        <v>0.25</v>
      </c>
      <c r="W14" s="40">
        <v>0</v>
      </c>
      <c r="X14" s="40">
        <v>0.25</v>
      </c>
      <c r="Y14" s="40">
        <v>0</v>
      </c>
      <c r="Z14" s="40">
        <v>0.25</v>
      </c>
      <c r="AA14" s="40" t="s">
        <v>148</v>
      </c>
      <c r="AB14" s="40" t="s">
        <v>149</v>
      </c>
      <c r="AC14" s="40">
        <v>0</v>
      </c>
      <c r="AD14" s="40">
        <v>0.25</v>
      </c>
      <c r="AE14" s="40">
        <v>0</v>
      </c>
      <c r="AF14" s="40">
        <v>0.25</v>
      </c>
      <c r="AG14" s="40">
        <v>0</v>
      </c>
      <c r="AH14" s="40">
        <v>0.25</v>
      </c>
      <c r="AI14" s="40" t="s">
        <v>147</v>
      </c>
      <c r="AJ14" s="40" t="s">
        <v>150</v>
      </c>
      <c r="AK14" s="40" t="s">
        <v>151</v>
      </c>
      <c r="AL14" s="40">
        <v>0</v>
      </c>
      <c r="AM14" s="40" t="s">
        <v>124</v>
      </c>
      <c r="AN14" s="40">
        <v>0.25</v>
      </c>
      <c r="AO14" s="40">
        <v>0</v>
      </c>
      <c r="AP14" s="40">
        <v>0.12</v>
      </c>
      <c r="AQ14" s="40">
        <v>0</v>
      </c>
      <c r="AR14" s="40">
        <v>0.12</v>
      </c>
      <c r="AS14" s="40" t="s">
        <v>147</v>
      </c>
      <c r="AT14" s="40" t="s">
        <v>152</v>
      </c>
      <c r="AU14" s="40" t="s">
        <v>153</v>
      </c>
      <c r="AV14" s="40">
        <v>0.25</v>
      </c>
      <c r="AW14" s="40">
        <v>0</v>
      </c>
      <c r="AX14" s="40">
        <v>0</v>
      </c>
      <c r="AY14" s="40">
        <v>0</v>
      </c>
      <c r="AZ14" s="42">
        <v>110104293</v>
      </c>
      <c r="BA14" s="43">
        <v>0</v>
      </c>
      <c r="BB14" s="43">
        <v>110104293</v>
      </c>
      <c r="BC14" s="42">
        <v>110104293</v>
      </c>
      <c r="BD14" s="44">
        <v>319284357</v>
      </c>
      <c r="BE14" s="44">
        <v>0</v>
      </c>
      <c r="BF14" s="45"/>
      <c r="BG14" s="44">
        <v>319284357</v>
      </c>
      <c r="BH14" s="44">
        <v>267330147</v>
      </c>
      <c r="BI14" s="44"/>
      <c r="BJ14" s="44">
        <v>262573376</v>
      </c>
      <c r="BK14" s="46">
        <v>0.62</v>
      </c>
      <c r="BL14" s="46">
        <v>0.25</v>
      </c>
      <c r="BM14" s="46">
        <v>1</v>
      </c>
      <c r="BN14" s="46">
        <v>0.25</v>
      </c>
      <c r="BO14" s="46">
        <v>1</v>
      </c>
      <c r="BP14" s="46">
        <v>0.25</v>
      </c>
      <c r="BQ14" s="46">
        <v>0.48</v>
      </c>
      <c r="BR14" s="46">
        <v>0.25</v>
      </c>
      <c r="BS14" s="46">
        <v>0</v>
      </c>
      <c r="BT14" s="46">
        <v>0</v>
      </c>
      <c r="BU14" s="46" t="s">
        <v>126</v>
      </c>
      <c r="BV14" s="46">
        <v>0.62</v>
      </c>
      <c r="BW14" s="46">
        <v>1</v>
      </c>
      <c r="BX14" s="46">
        <v>1</v>
      </c>
      <c r="BY14" s="46">
        <v>0.48</v>
      </c>
      <c r="BZ14" s="46">
        <v>0</v>
      </c>
      <c r="CA14" s="46" t="s">
        <v>126</v>
      </c>
      <c r="CB14" s="47">
        <v>0.22500000000000001</v>
      </c>
      <c r="CC14" s="47">
        <v>0.13950000000000001</v>
      </c>
      <c r="CD14" s="47">
        <v>5.6300000000000003E-2</v>
      </c>
      <c r="CE14" s="47">
        <v>5.6300000000000003E-2</v>
      </c>
      <c r="CF14" s="47">
        <v>5.6300000000000003E-2</v>
      </c>
      <c r="CG14" s="47">
        <v>5.6300000000000003E-2</v>
      </c>
      <c r="CH14" s="47">
        <v>5.6300000000000003E-2</v>
      </c>
      <c r="CI14" s="47">
        <v>5.62E-2</v>
      </c>
      <c r="CJ14" s="47">
        <v>5.6300000000000003E-2</v>
      </c>
      <c r="CK14" s="47">
        <v>2.7023999999999999E-2</v>
      </c>
      <c r="CL14" s="47">
        <v>2.700000000000001E-2</v>
      </c>
      <c r="CM14" s="47">
        <v>5.6250000000000001E-2</v>
      </c>
      <c r="CN14" s="47">
        <v>0</v>
      </c>
      <c r="CO14" s="47">
        <v>0</v>
      </c>
      <c r="CP14" s="47">
        <v>0</v>
      </c>
      <c r="CQ14" s="47" t="s">
        <v>126</v>
      </c>
      <c r="CR14" s="47">
        <v>0</v>
      </c>
      <c r="CS14" s="45"/>
      <c r="CT14" s="45"/>
      <c r="CU14" s="45"/>
      <c r="CV14" s="45"/>
      <c r="CX14" s="48">
        <v>0.41000000000000003</v>
      </c>
      <c r="CY14" s="1">
        <v>0</v>
      </c>
      <c r="CZ14" t="s">
        <v>124</v>
      </c>
    </row>
    <row r="15" spans="1:106" ht="18" hidden="1" customHeight="1" x14ac:dyDescent="0.25">
      <c r="A15" s="37" t="s">
        <v>105</v>
      </c>
      <c r="B15" s="37" t="s">
        <v>106</v>
      </c>
      <c r="C15" s="37" t="s">
        <v>107</v>
      </c>
      <c r="D15" s="37" t="s">
        <v>108</v>
      </c>
      <c r="E15" s="37" t="s">
        <v>109</v>
      </c>
      <c r="F15" s="37" t="s">
        <v>154</v>
      </c>
      <c r="G15" s="37" t="s">
        <v>155</v>
      </c>
      <c r="H15" s="37" t="s">
        <v>156</v>
      </c>
      <c r="I15" s="37" t="s">
        <v>113</v>
      </c>
      <c r="J15" s="38" t="s">
        <v>157</v>
      </c>
      <c r="K15" s="37" t="s">
        <v>158</v>
      </c>
      <c r="L15" s="37" t="s">
        <v>159</v>
      </c>
      <c r="M15" s="37" t="s">
        <v>160</v>
      </c>
      <c r="N15" s="37" t="s">
        <v>118</v>
      </c>
      <c r="O15" s="37" t="s">
        <v>119</v>
      </c>
      <c r="P15" s="39">
        <v>4</v>
      </c>
      <c r="Q15" s="40">
        <v>11</v>
      </c>
      <c r="R15" s="40">
        <v>7</v>
      </c>
      <c r="S15" s="40" t="s">
        <v>4281</v>
      </c>
      <c r="T15" s="40">
        <v>2</v>
      </c>
      <c r="U15" s="40">
        <v>0</v>
      </c>
      <c r="V15" s="40">
        <v>2</v>
      </c>
      <c r="W15" s="40">
        <v>0</v>
      </c>
      <c r="X15" s="40">
        <v>2</v>
      </c>
      <c r="Y15" s="40">
        <v>0</v>
      </c>
      <c r="Z15" s="40">
        <v>2</v>
      </c>
      <c r="AA15" s="40" t="s">
        <v>161</v>
      </c>
      <c r="AB15" s="40" t="s">
        <v>162</v>
      </c>
      <c r="AC15" s="40" t="s">
        <v>163</v>
      </c>
      <c r="AD15" s="40">
        <v>3</v>
      </c>
      <c r="AE15" s="40">
        <v>0</v>
      </c>
      <c r="AF15" s="40">
        <v>3</v>
      </c>
      <c r="AG15" s="40">
        <v>0</v>
      </c>
      <c r="AH15" s="40">
        <v>3</v>
      </c>
      <c r="AI15" s="40" t="s">
        <v>160</v>
      </c>
      <c r="AJ15" s="40" t="s">
        <v>164</v>
      </c>
      <c r="AK15" s="40" t="s">
        <v>165</v>
      </c>
      <c r="AL15" s="40">
        <v>0</v>
      </c>
      <c r="AM15" s="40" t="s">
        <v>124</v>
      </c>
      <c r="AN15" s="40">
        <v>3</v>
      </c>
      <c r="AO15" s="40">
        <v>0</v>
      </c>
      <c r="AP15" s="40">
        <v>2</v>
      </c>
      <c r="AQ15" s="40">
        <v>0</v>
      </c>
      <c r="AR15" s="40">
        <v>2</v>
      </c>
      <c r="AS15" s="40" t="s">
        <v>160</v>
      </c>
      <c r="AT15" s="40" t="s">
        <v>166</v>
      </c>
      <c r="AU15" s="40" t="s">
        <v>167</v>
      </c>
      <c r="AV15" s="40">
        <v>3</v>
      </c>
      <c r="AW15" s="40">
        <v>0</v>
      </c>
      <c r="AX15" s="40">
        <v>0</v>
      </c>
      <c r="AY15" s="40">
        <v>0</v>
      </c>
      <c r="AZ15" s="42">
        <v>709634566</v>
      </c>
      <c r="BA15" s="43">
        <v>0</v>
      </c>
      <c r="BB15" s="43">
        <v>709634566</v>
      </c>
      <c r="BC15" s="42">
        <v>121720655</v>
      </c>
      <c r="BD15" s="44">
        <v>5213137025</v>
      </c>
      <c r="BE15" s="44">
        <v>0</v>
      </c>
      <c r="BF15" s="45"/>
      <c r="BG15" s="44">
        <v>2865354220</v>
      </c>
      <c r="BH15" s="44">
        <v>8147180591</v>
      </c>
      <c r="BI15" s="44"/>
      <c r="BJ15" s="44">
        <v>1888340862</v>
      </c>
      <c r="BK15" s="46">
        <v>0.63636363636363635</v>
      </c>
      <c r="BL15" s="46">
        <v>0.18179999999999999</v>
      </c>
      <c r="BM15" s="46">
        <v>1</v>
      </c>
      <c r="BN15" s="46">
        <v>0.27272727272727271</v>
      </c>
      <c r="BO15" s="46">
        <v>1</v>
      </c>
      <c r="BP15" s="46">
        <v>0.27272727272727271</v>
      </c>
      <c r="BQ15" s="46">
        <v>0.66666666666666663</v>
      </c>
      <c r="BR15" s="46">
        <v>0.27272727272727271</v>
      </c>
      <c r="BS15" s="46">
        <v>0</v>
      </c>
      <c r="BT15" s="46">
        <v>0</v>
      </c>
      <c r="BU15" s="46" t="s">
        <v>126</v>
      </c>
      <c r="BV15" s="46">
        <v>0.63636363636363635</v>
      </c>
      <c r="BW15" s="46">
        <v>1</v>
      </c>
      <c r="BX15" s="46">
        <v>1</v>
      </c>
      <c r="BY15" s="46">
        <v>0.66666666666666663</v>
      </c>
      <c r="BZ15" s="46">
        <v>0</v>
      </c>
      <c r="CA15" s="46" t="s">
        <v>126</v>
      </c>
      <c r="CB15" s="47">
        <v>0.22500000000000001</v>
      </c>
      <c r="CC15" s="47">
        <v>0.14318181818181819</v>
      </c>
      <c r="CD15" s="47">
        <v>4.0899999999999999E-2</v>
      </c>
      <c r="CE15" s="47">
        <v>4.0899999999999999E-2</v>
      </c>
      <c r="CF15" s="47">
        <v>4.0899999999999999E-2</v>
      </c>
      <c r="CG15" s="47">
        <v>6.1400000000000003E-2</v>
      </c>
      <c r="CH15" s="47">
        <v>6.1400000000000003E-2</v>
      </c>
      <c r="CI15" s="47">
        <v>6.1372727272727266E-2</v>
      </c>
      <c r="CJ15" s="47">
        <v>6.1400000000000003E-2</v>
      </c>
      <c r="CK15" s="47">
        <v>4.0933333333333335E-2</v>
      </c>
      <c r="CL15" s="47">
        <v>4.090909090909093E-2</v>
      </c>
      <c r="CM15" s="47">
        <v>6.136363636363637E-2</v>
      </c>
      <c r="CN15" s="47">
        <v>0</v>
      </c>
      <c r="CO15" s="47">
        <v>0</v>
      </c>
      <c r="CP15" s="47">
        <v>0</v>
      </c>
      <c r="CQ15" s="47" t="s">
        <v>126</v>
      </c>
      <c r="CR15" s="47">
        <v>0</v>
      </c>
      <c r="CS15" s="45"/>
      <c r="CT15" s="45"/>
      <c r="CU15" s="45"/>
      <c r="CV15" s="45"/>
      <c r="CX15" s="48">
        <v>5</v>
      </c>
      <c r="CY15" s="1">
        <v>0</v>
      </c>
      <c r="CZ15" t="s">
        <v>124</v>
      </c>
      <c r="DA15" s="62" t="s">
        <v>143</v>
      </c>
    </row>
    <row r="16" spans="1:106" ht="18" hidden="1" customHeight="1" x14ac:dyDescent="0.25">
      <c r="A16" s="37" t="s">
        <v>168</v>
      </c>
      <c r="B16" s="37" t="s">
        <v>169</v>
      </c>
      <c r="C16" s="37" t="s">
        <v>107</v>
      </c>
      <c r="D16" s="37" t="s">
        <v>108</v>
      </c>
      <c r="E16" s="37" t="s">
        <v>109</v>
      </c>
      <c r="F16" s="37" t="s">
        <v>170</v>
      </c>
      <c r="G16" s="37" t="s">
        <v>171</v>
      </c>
      <c r="H16" s="37" t="s">
        <v>172</v>
      </c>
      <c r="I16" s="37" t="s">
        <v>113</v>
      </c>
      <c r="J16" s="37"/>
      <c r="K16" s="37" t="s">
        <v>173</v>
      </c>
      <c r="L16" s="37" t="s">
        <v>174</v>
      </c>
      <c r="M16" s="37" t="s">
        <v>175</v>
      </c>
      <c r="N16" s="37" t="s">
        <v>118</v>
      </c>
      <c r="O16" s="37" t="s">
        <v>119</v>
      </c>
      <c r="P16" s="39">
        <v>2000</v>
      </c>
      <c r="Q16" s="40">
        <v>2500</v>
      </c>
      <c r="R16" s="40">
        <v>2923</v>
      </c>
      <c r="S16" s="40" t="s">
        <v>4282</v>
      </c>
      <c r="T16" s="40">
        <v>200</v>
      </c>
      <c r="U16" s="40">
        <v>0</v>
      </c>
      <c r="V16" s="40">
        <v>200</v>
      </c>
      <c r="W16" s="40">
        <v>0</v>
      </c>
      <c r="X16" s="40">
        <v>253</v>
      </c>
      <c r="Y16" s="40">
        <v>0</v>
      </c>
      <c r="Z16" s="40">
        <v>253</v>
      </c>
      <c r="AA16" s="40" t="s">
        <v>176</v>
      </c>
      <c r="AB16" s="40" t="s">
        <v>177</v>
      </c>
      <c r="AC16" s="40" t="s">
        <v>178</v>
      </c>
      <c r="AD16" s="40">
        <v>1255</v>
      </c>
      <c r="AE16" s="40">
        <v>0</v>
      </c>
      <c r="AF16" s="40">
        <v>1255</v>
      </c>
      <c r="AG16" s="40">
        <v>0</v>
      </c>
      <c r="AH16" s="40">
        <v>1255</v>
      </c>
      <c r="AI16" s="40">
        <v>0</v>
      </c>
      <c r="AJ16" s="40" t="s">
        <v>179</v>
      </c>
      <c r="AK16" s="40">
        <v>0</v>
      </c>
      <c r="AL16" s="40">
        <v>0</v>
      </c>
      <c r="AM16" s="40">
        <v>0</v>
      </c>
      <c r="AN16" s="40">
        <v>992</v>
      </c>
      <c r="AO16" s="40">
        <v>0</v>
      </c>
      <c r="AP16" s="40">
        <v>1415</v>
      </c>
      <c r="AQ16" s="40">
        <v>0</v>
      </c>
      <c r="AR16" s="40">
        <v>1415</v>
      </c>
      <c r="AS16" s="40" t="s">
        <v>180</v>
      </c>
      <c r="AT16" s="40" t="s">
        <v>181</v>
      </c>
      <c r="AU16" s="40"/>
      <c r="AV16" s="40">
        <v>0</v>
      </c>
      <c r="AW16" s="40">
        <v>0</v>
      </c>
      <c r="AX16" s="40">
        <v>0</v>
      </c>
      <c r="AY16" s="40">
        <v>0</v>
      </c>
      <c r="AZ16" s="42">
        <v>24030000</v>
      </c>
      <c r="BA16" s="43">
        <v>0</v>
      </c>
      <c r="BB16" s="43">
        <v>24030000</v>
      </c>
      <c r="BC16" s="42">
        <v>22629999</v>
      </c>
      <c r="BD16" s="44">
        <v>120794631</v>
      </c>
      <c r="BE16" s="44">
        <v>0</v>
      </c>
      <c r="BF16" s="45"/>
      <c r="BG16" s="44">
        <v>117150199</v>
      </c>
      <c r="BH16" s="44">
        <v>190000000</v>
      </c>
      <c r="BI16" s="44"/>
      <c r="BJ16" s="44">
        <v>137360000</v>
      </c>
      <c r="BK16" s="46">
        <v>1.1692</v>
      </c>
      <c r="BL16" s="46">
        <v>0.08</v>
      </c>
      <c r="BM16" s="46">
        <v>1.2649999999999999</v>
      </c>
      <c r="BN16" s="46">
        <v>0.502</v>
      </c>
      <c r="BO16" s="46">
        <v>1</v>
      </c>
      <c r="BP16" s="46">
        <v>0.39679999999999999</v>
      </c>
      <c r="BQ16" s="46">
        <v>1.4264112903225807</v>
      </c>
      <c r="BR16" s="46">
        <v>0</v>
      </c>
      <c r="BS16" s="46">
        <v>0</v>
      </c>
      <c r="BT16" s="46">
        <v>0</v>
      </c>
      <c r="BU16" s="46" t="s">
        <v>126</v>
      </c>
      <c r="BV16" s="46" t="s">
        <v>4283</v>
      </c>
      <c r="BW16" s="46">
        <v>1</v>
      </c>
      <c r="BX16" s="46">
        <v>1</v>
      </c>
      <c r="BY16" s="46" t="s">
        <v>4283</v>
      </c>
      <c r="BZ16" s="46">
        <v>0</v>
      </c>
      <c r="CA16" s="46" t="s">
        <v>126</v>
      </c>
      <c r="CB16" s="47">
        <v>0.22500000000000001</v>
      </c>
      <c r="CC16" s="47">
        <v>0.22500000000000001</v>
      </c>
      <c r="CD16" s="47">
        <v>2.2800000000000001E-2</v>
      </c>
      <c r="CE16" s="47">
        <v>2.2800000000000001E-2</v>
      </c>
      <c r="CF16" s="47">
        <v>2.2800000000000001E-2</v>
      </c>
      <c r="CG16" s="47">
        <v>0.113</v>
      </c>
      <c r="CH16" s="47">
        <v>0.113</v>
      </c>
      <c r="CI16" s="47">
        <v>0.11292000000000001</v>
      </c>
      <c r="CJ16" s="47">
        <v>8.9300000000000004E-2</v>
      </c>
      <c r="CK16" s="47">
        <v>8.9300000000000004E-2</v>
      </c>
      <c r="CL16" s="47">
        <v>8.9279999999999984E-2</v>
      </c>
      <c r="CM16" s="47">
        <v>0</v>
      </c>
      <c r="CN16" s="47">
        <v>0</v>
      </c>
      <c r="CO16" s="47">
        <v>0</v>
      </c>
      <c r="CP16" s="47">
        <v>0</v>
      </c>
      <c r="CQ16" s="47" t="s">
        <v>126</v>
      </c>
      <c r="CR16" s="47">
        <v>0</v>
      </c>
      <c r="CS16" s="45"/>
      <c r="CT16" s="45"/>
      <c r="CU16" s="45"/>
      <c r="CV16" s="45"/>
      <c r="CX16" s="48">
        <v>1178</v>
      </c>
      <c r="CY16" s="1">
        <v>0</v>
      </c>
      <c r="CZ16">
        <v>0</v>
      </c>
      <c r="DA16" s="62" t="s">
        <v>143</v>
      </c>
    </row>
    <row r="17" spans="1:105" ht="18" hidden="1" customHeight="1" x14ac:dyDescent="0.25">
      <c r="A17" s="37" t="s">
        <v>168</v>
      </c>
      <c r="B17" s="37" t="s">
        <v>169</v>
      </c>
      <c r="C17" s="37" t="s">
        <v>107</v>
      </c>
      <c r="D17" s="37" t="s">
        <v>182</v>
      </c>
      <c r="E17" s="37" t="s">
        <v>109</v>
      </c>
      <c r="F17" s="37" t="s">
        <v>183</v>
      </c>
      <c r="G17" s="37" t="s">
        <v>184</v>
      </c>
      <c r="H17" s="37" t="s">
        <v>185</v>
      </c>
      <c r="I17" s="37" t="s">
        <v>113</v>
      </c>
      <c r="J17" s="37"/>
      <c r="K17" s="37" t="s">
        <v>186</v>
      </c>
      <c r="L17" s="37" t="s">
        <v>187</v>
      </c>
      <c r="M17" s="37" t="s">
        <v>188</v>
      </c>
      <c r="N17" s="37" t="s">
        <v>134</v>
      </c>
      <c r="O17" s="37" t="s">
        <v>119</v>
      </c>
      <c r="P17" s="39">
        <v>0</v>
      </c>
      <c r="Q17" s="40">
        <v>50</v>
      </c>
      <c r="R17" s="40">
        <v>38</v>
      </c>
      <c r="S17" s="40">
        <v>0</v>
      </c>
      <c r="T17" s="40">
        <v>0</v>
      </c>
      <c r="U17" s="40">
        <v>0</v>
      </c>
      <c r="V17" s="40">
        <v>5</v>
      </c>
      <c r="W17" s="40">
        <v>0</v>
      </c>
      <c r="X17" s="40">
        <v>5</v>
      </c>
      <c r="Y17" s="40">
        <v>0</v>
      </c>
      <c r="Z17" s="40">
        <v>5</v>
      </c>
      <c r="AA17" s="40">
        <v>0</v>
      </c>
      <c r="AB17" s="40" t="s">
        <v>189</v>
      </c>
      <c r="AC17" s="40">
        <v>0</v>
      </c>
      <c r="AD17" s="40">
        <v>10</v>
      </c>
      <c r="AE17" s="40">
        <v>0</v>
      </c>
      <c r="AF17" s="40">
        <v>15</v>
      </c>
      <c r="AG17" s="40">
        <v>0</v>
      </c>
      <c r="AH17" s="40">
        <v>15</v>
      </c>
      <c r="AI17" s="40" t="s">
        <v>190</v>
      </c>
      <c r="AJ17" s="40" t="s">
        <v>191</v>
      </c>
      <c r="AK17" s="40">
        <v>0</v>
      </c>
      <c r="AL17" s="40">
        <v>0</v>
      </c>
      <c r="AM17" s="40">
        <v>0</v>
      </c>
      <c r="AN17" s="40">
        <v>25</v>
      </c>
      <c r="AO17" s="40">
        <v>0</v>
      </c>
      <c r="AP17" s="40">
        <v>18</v>
      </c>
      <c r="AQ17" s="40">
        <v>0</v>
      </c>
      <c r="AR17" s="40">
        <v>18</v>
      </c>
      <c r="AS17" s="40" t="s">
        <v>192</v>
      </c>
      <c r="AT17" s="40" t="s">
        <v>193</v>
      </c>
      <c r="AU17" s="40"/>
      <c r="AV17" s="40">
        <v>5</v>
      </c>
      <c r="AW17" s="40">
        <v>0</v>
      </c>
      <c r="AX17" s="40">
        <v>0</v>
      </c>
      <c r="AY17" s="40">
        <v>0</v>
      </c>
      <c r="AZ17" s="63"/>
      <c r="BA17" s="43">
        <v>0</v>
      </c>
      <c r="BB17" s="43">
        <v>0</v>
      </c>
      <c r="BC17" s="63"/>
      <c r="BD17" s="44">
        <v>1248010681</v>
      </c>
      <c r="BE17" s="44">
        <v>0</v>
      </c>
      <c r="BF17" s="45"/>
      <c r="BG17" s="44">
        <v>519292736</v>
      </c>
      <c r="BH17" s="44">
        <v>444400000</v>
      </c>
      <c r="BI17" s="44"/>
      <c r="BJ17" s="44">
        <v>409974040</v>
      </c>
      <c r="BK17" s="46">
        <v>0.76</v>
      </c>
      <c r="BL17" s="46">
        <v>0.1</v>
      </c>
      <c r="BM17" s="46">
        <v>1</v>
      </c>
      <c r="BN17" s="46">
        <v>0.2</v>
      </c>
      <c r="BO17" s="46">
        <v>1.5</v>
      </c>
      <c r="BP17" s="46">
        <v>0.5</v>
      </c>
      <c r="BQ17" s="46">
        <v>0.72</v>
      </c>
      <c r="BR17" s="46">
        <v>0.1</v>
      </c>
      <c r="BS17" s="46">
        <v>0</v>
      </c>
      <c r="BT17" s="46">
        <v>0</v>
      </c>
      <c r="BU17" s="46" t="s">
        <v>126</v>
      </c>
      <c r="BV17" s="46">
        <v>0.76</v>
      </c>
      <c r="BW17" s="46">
        <v>1</v>
      </c>
      <c r="BX17" s="46" t="s">
        <v>4283</v>
      </c>
      <c r="BY17" s="46">
        <v>0.72</v>
      </c>
      <c r="BZ17" s="46">
        <v>0</v>
      </c>
      <c r="CA17" s="46" t="s">
        <v>126</v>
      </c>
      <c r="CB17" s="47">
        <v>0.22500000000000001</v>
      </c>
      <c r="CC17" s="47">
        <v>0.17100000000000001</v>
      </c>
      <c r="CD17" s="47">
        <v>2.2499999999999999E-2</v>
      </c>
      <c r="CE17" s="47">
        <v>2.2499999999999999E-2</v>
      </c>
      <c r="CF17" s="47">
        <v>2.2499999999999999E-2</v>
      </c>
      <c r="CG17" s="47">
        <v>4.4999999999999998E-2</v>
      </c>
      <c r="CH17" s="47">
        <v>4.4999999999999998E-2</v>
      </c>
      <c r="CI17" s="47">
        <v>6.7500000000000004E-2</v>
      </c>
      <c r="CJ17" s="47">
        <v>0.1125</v>
      </c>
      <c r="CK17" s="47">
        <v>8.1000000000000003E-2</v>
      </c>
      <c r="CL17" s="47">
        <v>8.1000000000000016E-2</v>
      </c>
      <c r="CM17" s="47">
        <v>2.2499999999999999E-2</v>
      </c>
      <c r="CN17" s="47">
        <v>0</v>
      </c>
      <c r="CO17" s="47">
        <v>0</v>
      </c>
      <c r="CP17" s="47">
        <v>0</v>
      </c>
      <c r="CQ17" s="47" t="s">
        <v>126</v>
      </c>
      <c r="CR17" s="47">
        <v>0</v>
      </c>
      <c r="CS17" s="45"/>
      <c r="CT17" s="45"/>
      <c r="CU17" s="45"/>
      <c r="CV17" s="45"/>
      <c r="CX17" s="48">
        <v>9</v>
      </c>
      <c r="CY17" s="1">
        <v>0</v>
      </c>
      <c r="CZ17">
        <v>0</v>
      </c>
    </row>
    <row r="18" spans="1:105" ht="68.45" hidden="1" customHeight="1" x14ac:dyDescent="0.25">
      <c r="A18" s="37" t="s">
        <v>168</v>
      </c>
      <c r="B18" s="37" t="s">
        <v>169</v>
      </c>
      <c r="C18" s="37" t="s">
        <v>107</v>
      </c>
      <c r="D18" s="37" t="s">
        <v>108</v>
      </c>
      <c r="E18" s="37" t="s">
        <v>109</v>
      </c>
      <c r="F18" s="37" t="s">
        <v>194</v>
      </c>
      <c r="G18" s="37" t="s">
        <v>195</v>
      </c>
      <c r="H18" s="37" t="s">
        <v>196</v>
      </c>
      <c r="I18" s="37" t="s">
        <v>197</v>
      </c>
      <c r="J18" s="37"/>
      <c r="K18" s="37" t="s">
        <v>198</v>
      </c>
      <c r="L18" s="37" t="s">
        <v>199</v>
      </c>
      <c r="M18" s="37" t="s">
        <v>200</v>
      </c>
      <c r="N18" s="37" t="s">
        <v>118</v>
      </c>
      <c r="O18" s="37" t="s">
        <v>135</v>
      </c>
      <c r="P18" s="39">
        <v>12000</v>
      </c>
      <c r="Q18" s="40">
        <v>12000</v>
      </c>
      <c r="R18" s="39">
        <v>8925</v>
      </c>
      <c r="S18" s="40">
        <v>0</v>
      </c>
      <c r="T18" s="40">
        <v>0</v>
      </c>
      <c r="U18" s="40">
        <v>12000</v>
      </c>
      <c r="V18" s="40">
        <v>0</v>
      </c>
      <c r="W18" s="40">
        <v>0</v>
      </c>
      <c r="X18" s="40" t="s">
        <v>126</v>
      </c>
      <c r="Y18" s="40">
        <v>570</v>
      </c>
      <c r="Z18" s="40">
        <v>570</v>
      </c>
      <c r="AA18" s="40">
        <v>0</v>
      </c>
      <c r="AB18" s="40" t="s">
        <v>201</v>
      </c>
      <c r="AC18" s="40">
        <v>0</v>
      </c>
      <c r="AD18" s="40">
        <v>0</v>
      </c>
      <c r="AE18" s="40">
        <v>12000</v>
      </c>
      <c r="AF18" s="40">
        <v>0</v>
      </c>
      <c r="AG18" s="40">
        <v>26000</v>
      </c>
      <c r="AH18" s="40">
        <v>26000</v>
      </c>
      <c r="AI18" s="40" t="s">
        <v>202</v>
      </c>
      <c r="AJ18" s="40" t="s">
        <v>203</v>
      </c>
      <c r="AK18" s="40">
        <v>0</v>
      </c>
      <c r="AL18" s="40">
        <v>1095000000</v>
      </c>
      <c r="AM18" s="40" t="s">
        <v>204</v>
      </c>
      <c r="AN18" s="40">
        <v>0</v>
      </c>
      <c r="AO18" s="40">
        <v>12000</v>
      </c>
      <c r="AP18" s="40" t="s">
        <v>126</v>
      </c>
      <c r="AQ18" s="40">
        <v>205</v>
      </c>
      <c r="AR18" s="40">
        <v>205</v>
      </c>
      <c r="AS18" s="40" t="s">
        <v>205</v>
      </c>
      <c r="AT18" s="64" t="s">
        <v>206</v>
      </c>
      <c r="AU18" s="40"/>
      <c r="AV18" s="40">
        <v>0</v>
      </c>
      <c r="AW18" s="40">
        <v>12000</v>
      </c>
      <c r="AX18" s="40">
        <v>0</v>
      </c>
      <c r="AY18" s="40">
        <v>0</v>
      </c>
      <c r="AZ18" s="63"/>
      <c r="BA18" s="43">
        <v>0</v>
      </c>
      <c r="BB18" s="43">
        <v>0</v>
      </c>
      <c r="BC18" s="63"/>
      <c r="BD18" s="44">
        <v>2040858520</v>
      </c>
      <c r="BE18" s="44">
        <v>1095000000</v>
      </c>
      <c r="BF18" s="45"/>
      <c r="BG18" s="44">
        <v>2035322474</v>
      </c>
      <c r="BH18" s="44">
        <v>670000000</v>
      </c>
      <c r="BI18" s="44"/>
      <c r="BJ18" s="44">
        <v>118240000</v>
      </c>
      <c r="BK18" s="46">
        <v>0.33333333333333331</v>
      </c>
      <c r="BL18" s="46">
        <v>0</v>
      </c>
      <c r="BM18" s="46" t="s">
        <v>126</v>
      </c>
      <c r="BN18" s="46">
        <v>0.33333333333333331</v>
      </c>
      <c r="BO18" s="46">
        <v>1</v>
      </c>
      <c r="BP18" s="46">
        <v>0.33333333333333331</v>
      </c>
      <c r="BQ18" s="46">
        <v>1.7083333333333332E-2</v>
      </c>
      <c r="BR18" s="46">
        <v>0.33333333333333331</v>
      </c>
      <c r="BS18" s="46">
        <v>0</v>
      </c>
      <c r="BT18" s="46">
        <v>0</v>
      </c>
      <c r="BU18" s="46" t="s">
        <v>126</v>
      </c>
      <c r="BV18" s="46">
        <v>0.33333333333333331</v>
      </c>
      <c r="BW18" s="46" t="s">
        <v>126</v>
      </c>
      <c r="BX18" s="46">
        <v>1</v>
      </c>
      <c r="BY18" s="46">
        <v>1.7083333333333332E-2</v>
      </c>
      <c r="BZ18" s="46">
        <v>0</v>
      </c>
      <c r="CA18" s="46" t="s">
        <v>126</v>
      </c>
      <c r="CB18" s="47">
        <v>0.22500000000000001</v>
      </c>
      <c r="CC18" s="47">
        <v>7.4999999999999997E-2</v>
      </c>
      <c r="CD18" s="47">
        <v>0</v>
      </c>
      <c r="CE18" s="47" t="s">
        <v>126</v>
      </c>
      <c r="CF18" s="47">
        <v>0</v>
      </c>
      <c r="CG18" s="47">
        <v>7.4999999999999997E-2</v>
      </c>
      <c r="CH18" s="47">
        <v>7.4999999999999997E-2</v>
      </c>
      <c r="CI18" s="47">
        <v>7.4999999999999997E-2</v>
      </c>
      <c r="CJ18" s="47">
        <v>7.4999999999999997E-2</v>
      </c>
      <c r="CK18" s="47">
        <v>1.2812499999999998E-3</v>
      </c>
      <c r="CL18" s="47">
        <v>0</v>
      </c>
      <c r="CM18" s="47">
        <v>7.4999999999999997E-2</v>
      </c>
      <c r="CN18" s="47">
        <v>0</v>
      </c>
      <c r="CO18" s="47">
        <v>0</v>
      </c>
      <c r="CP18" s="47">
        <v>0</v>
      </c>
      <c r="CQ18" s="47" t="s">
        <v>126</v>
      </c>
      <c r="CR18" s="47">
        <v>0</v>
      </c>
      <c r="CS18" s="45">
        <v>0</v>
      </c>
      <c r="CT18" s="45">
        <v>1</v>
      </c>
      <c r="CU18" s="45">
        <v>1</v>
      </c>
      <c r="CV18" s="45">
        <v>1</v>
      </c>
      <c r="CW18">
        <v>3</v>
      </c>
      <c r="CX18" s="48">
        <v>8925</v>
      </c>
      <c r="CY18" s="1">
        <v>24700000</v>
      </c>
      <c r="CZ18" t="s">
        <v>4284</v>
      </c>
      <c r="DA18" s="62" t="s">
        <v>143</v>
      </c>
    </row>
    <row r="19" spans="1:105" ht="18" hidden="1" customHeight="1" x14ac:dyDescent="0.25">
      <c r="A19" s="37" t="s">
        <v>105</v>
      </c>
      <c r="B19" s="37" t="s">
        <v>106</v>
      </c>
      <c r="C19" s="37" t="s">
        <v>107</v>
      </c>
      <c r="D19" s="37" t="s">
        <v>108</v>
      </c>
      <c r="E19" s="37" t="s">
        <v>109</v>
      </c>
      <c r="F19" s="37" t="s">
        <v>183</v>
      </c>
      <c r="G19" s="37" t="s">
        <v>184</v>
      </c>
      <c r="H19" s="37" t="s">
        <v>207</v>
      </c>
      <c r="I19" s="37" t="s">
        <v>113</v>
      </c>
      <c r="J19" s="38" t="s">
        <v>208</v>
      </c>
      <c r="K19" s="37" t="s">
        <v>209</v>
      </c>
      <c r="L19" s="37" t="s">
        <v>210</v>
      </c>
      <c r="M19" s="37" t="s">
        <v>211</v>
      </c>
      <c r="N19" s="37" t="s">
        <v>134</v>
      </c>
      <c r="O19" s="37" t="s">
        <v>119</v>
      </c>
      <c r="P19" s="39">
        <v>76</v>
      </c>
      <c r="Q19" s="40">
        <v>24</v>
      </c>
      <c r="R19" s="40">
        <v>15</v>
      </c>
      <c r="S19" s="40" t="s">
        <v>4285</v>
      </c>
      <c r="T19" s="40">
        <v>1</v>
      </c>
      <c r="U19" s="40">
        <v>0</v>
      </c>
      <c r="V19" s="40">
        <v>1</v>
      </c>
      <c r="W19" s="40">
        <v>0</v>
      </c>
      <c r="X19" s="40">
        <v>1</v>
      </c>
      <c r="Y19" s="40">
        <v>0</v>
      </c>
      <c r="Z19" s="40">
        <v>1</v>
      </c>
      <c r="AA19" s="40" t="s">
        <v>212</v>
      </c>
      <c r="AB19" s="40" t="s">
        <v>213</v>
      </c>
      <c r="AC19" s="40">
        <v>0</v>
      </c>
      <c r="AD19" s="40">
        <v>7</v>
      </c>
      <c r="AE19" s="40">
        <v>0</v>
      </c>
      <c r="AF19" s="40">
        <v>7</v>
      </c>
      <c r="AG19" s="40">
        <v>0</v>
      </c>
      <c r="AH19" s="40">
        <v>7</v>
      </c>
      <c r="AI19" s="40" t="s">
        <v>211</v>
      </c>
      <c r="AJ19" s="40" t="s">
        <v>214</v>
      </c>
      <c r="AK19" s="40" t="s">
        <v>124</v>
      </c>
      <c r="AL19" s="40">
        <v>0</v>
      </c>
      <c r="AM19" s="40" t="s">
        <v>124</v>
      </c>
      <c r="AN19" s="40">
        <v>8</v>
      </c>
      <c r="AO19" s="40">
        <v>0</v>
      </c>
      <c r="AP19" s="40">
        <v>7</v>
      </c>
      <c r="AQ19" s="40">
        <v>0</v>
      </c>
      <c r="AR19" s="40">
        <v>7</v>
      </c>
      <c r="AS19" s="40" t="s">
        <v>211</v>
      </c>
      <c r="AT19" s="40" t="s">
        <v>215</v>
      </c>
      <c r="AU19" s="40" t="s">
        <v>124</v>
      </c>
      <c r="AV19" s="40">
        <v>8</v>
      </c>
      <c r="AW19" s="40">
        <v>0</v>
      </c>
      <c r="AX19" s="40">
        <v>0</v>
      </c>
      <c r="AY19" s="40">
        <v>0</v>
      </c>
      <c r="AZ19" s="42">
        <v>240005741</v>
      </c>
      <c r="BA19" s="43">
        <v>0</v>
      </c>
      <c r="BB19" s="43">
        <v>240005741</v>
      </c>
      <c r="BC19" s="42">
        <v>157326789</v>
      </c>
      <c r="BD19" s="44">
        <v>4801519051</v>
      </c>
      <c r="BE19" s="44">
        <v>0</v>
      </c>
      <c r="BF19" s="45"/>
      <c r="BG19" s="44">
        <v>4546864928</v>
      </c>
      <c r="BH19" s="44">
        <v>3306208182</v>
      </c>
      <c r="BI19" s="44"/>
      <c r="BJ19" s="44">
        <v>1080285696</v>
      </c>
      <c r="BK19" s="46">
        <v>0.625</v>
      </c>
      <c r="BL19" s="46">
        <v>4.1700000000000001E-2</v>
      </c>
      <c r="BM19" s="46">
        <v>1</v>
      </c>
      <c r="BN19" s="46">
        <v>0.29166666666666669</v>
      </c>
      <c r="BO19" s="46">
        <v>1</v>
      </c>
      <c r="BP19" s="46">
        <v>0.33333333333333331</v>
      </c>
      <c r="BQ19" s="46">
        <v>0.875</v>
      </c>
      <c r="BR19" s="46">
        <v>0.33333333333333331</v>
      </c>
      <c r="BS19" s="46">
        <v>0</v>
      </c>
      <c r="BT19" s="46">
        <v>0</v>
      </c>
      <c r="BU19" s="46" t="s">
        <v>126</v>
      </c>
      <c r="BV19" s="46">
        <v>0.625</v>
      </c>
      <c r="BW19" s="46">
        <v>1</v>
      </c>
      <c r="BX19" s="46">
        <v>1</v>
      </c>
      <c r="BY19" s="46">
        <v>0.875</v>
      </c>
      <c r="BZ19" s="46">
        <v>0</v>
      </c>
      <c r="CA19" s="46" t="s">
        <v>126</v>
      </c>
      <c r="CB19" s="47">
        <v>0.22500000000000001</v>
      </c>
      <c r="CC19" s="47">
        <v>0.140625</v>
      </c>
      <c r="CD19" s="47">
        <v>9.4000000000000004E-3</v>
      </c>
      <c r="CE19" s="47">
        <v>9.4000000000000004E-3</v>
      </c>
      <c r="CF19" s="47">
        <v>9.4000000000000004E-3</v>
      </c>
      <c r="CG19" s="47">
        <v>6.5600000000000006E-2</v>
      </c>
      <c r="CH19" s="47">
        <v>6.5600000000000006E-2</v>
      </c>
      <c r="CI19" s="47">
        <v>6.5599999999999992E-2</v>
      </c>
      <c r="CJ19" s="47">
        <v>7.4999999999999997E-2</v>
      </c>
      <c r="CK19" s="47">
        <v>6.5625000000000003E-2</v>
      </c>
      <c r="CL19" s="47">
        <v>6.5625000000000017E-2</v>
      </c>
      <c r="CM19" s="47">
        <v>7.4999999999999997E-2</v>
      </c>
      <c r="CN19" s="47">
        <v>0</v>
      </c>
      <c r="CO19" s="47">
        <v>0</v>
      </c>
      <c r="CP19" s="47">
        <v>0</v>
      </c>
      <c r="CQ19" s="47" t="s">
        <v>126</v>
      </c>
      <c r="CR19" s="47">
        <v>0</v>
      </c>
      <c r="CS19" s="45"/>
      <c r="CT19" s="45"/>
      <c r="CU19" s="45"/>
      <c r="CV19" s="45"/>
      <c r="CX19" s="48">
        <v>6</v>
      </c>
      <c r="CY19" s="1">
        <v>0</v>
      </c>
      <c r="CZ19" t="s">
        <v>124</v>
      </c>
    </row>
    <row r="20" spans="1:105" ht="18" hidden="1" customHeight="1" x14ac:dyDescent="0.25">
      <c r="A20" s="37" t="s">
        <v>105</v>
      </c>
      <c r="B20" s="37" t="s">
        <v>106</v>
      </c>
      <c r="C20" s="37" t="s">
        <v>107</v>
      </c>
      <c r="D20" s="37" t="s">
        <v>108</v>
      </c>
      <c r="E20" s="37" t="s">
        <v>109</v>
      </c>
      <c r="F20" s="37" t="s">
        <v>216</v>
      </c>
      <c r="G20" s="37" t="s">
        <v>217</v>
      </c>
      <c r="H20" s="37" t="s">
        <v>218</v>
      </c>
      <c r="I20" s="37" t="s">
        <v>113</v>
      </c>
      <c r="J20" s="38" t="s">
        <v>219</v>
      </c>
      <c r="K20" s="37" t="s">
        <v>220</v>
      </c>
      <c r="L20" s="37" t="s">
        <v>221</v>
      </c>
      <c r="M20" s="37" t="s">
        <v>222</v>
      </c>
      <c r="N20" s="37" t="s">
        <v>118</v>
      </c>
      <c r="O20" s="37" t="s">
        <v>119</v>
      </c>
      <c r="P20" s="39">
        <v>0</v>
      </c>
      <c r="Q20" s="40">
        <v>20</v>
      </c>
      <c r="R20" s="40">
        <v>12</v>
      </c>
      <c r="S20" s="40" t="s">
        <v>4286</v>
      </c>
      <c r="T20" s="40">
        <v>3</v>
      </c>
      <c r="U20" s="40">
        <v>0</v>
      </c>
      <c r="V20" s="40">
        <v>3</v>
      </c>
      <c r="W20" s="40">
        <v>0</v>
      </c>
      <c r="X20" s="40">
        <v>3</v>
      </c>
      <c r="Y20" s="40">
        <v>0</v>
      </c>
      <c r="Z20" s="40">
        <v>3</v>
      </c>
      <c r="AA20" s="40" t="s">
        <v>223</v>
      </c>
      <c r="AB20" s="40" t="s">
        <v>224</v>
      </c>
      <c r="AC20" s="40" t="s">
        <v>225</v>
      </c>
      <c r="AD20" s="40">
        <v>6</v>
      </c>
      <c r="AE20" s="40">
        <v>0</v>
      </c>
      <c r="AF20" s="40">
        <v>6</v>
      </c>
      <c r="AG20" s="40">
        <v>0</v>
      </c>
      <c r="AH20" s="40">
        <v>6</v>
      </c>
      <c r="AI20" s="40" t="s">
        <v>226</v>
      </c>
      <c r="AJ20" s="40" t="s">
        <v>227</v>
      </c>
      <c r="AK20" s="40" t="s">
        <v>228</v>
      </c>
      <c r="AL20" s="40">
        <v>0</v>
      </c>
      <c r="AM20" s="40" t="s">
        <v>124</v>
      </c>
      <c r="AN20" s="40">
        <v>6</v>
      </c>
      <c r="AO20" s="40">
        <v>0</v>
      </c>
      <c r="AP20" s="40">
        <v>3</v>
      </c>
      <c r="AQ20" s="40">
        <v>0</v>
      </c>
      <c r="AR20" s="40">
        <v>3</v>
      </c>
      <c r="AS20" s="40" t="s">
        <v>226</v>
      </c>
      <c r="AT20" s="40" t="s">
        <v>229</v>
      </c>
      <c r="AU20" s="40" t="s">
        <v>124</v>
      </c>
      <c r="AV20" s="40">
        <v>5</v>
      </c>
      <c r="AW20" s="40">
        <v>0</v>
      </c>
      <c r="AX20" s="40">
        <v>0</v>
      </c>
      <c r="AY20" s="40">
        <v>0</v>
      </c>
      <c r="AZ20" s="42">
        <v>57963134</v>
      </c>
      <c r="BA20" s="43">
        <v>0</v>
      </c>
      <c r="BB20" s="43">
        <v>57963134</v>
      </c>
      <c r="BC20" s="42">
        <v>24709815</v>
      </c>
      <c r="BD20" s="44">
        <v>542817123</v>
      </c>
      <c r="BE20" s="44">
        <v>0</v>
      </c>
      <c r="BF20" s="45"/>
      <c r="BG20" s="44">
        <v>539901712</v>
      </c>
      <c r="BH20" s="44">
        <v>617240582</v>
      </c>
      <c r="BI20" s="44"/>
      <c r="BJ20" s="44">
        <v>142542616</v>
      </c>
      <c r="BK20" s="46">
        <v>0.6</v>
      </c>
      <c r="BL20" s="46">
        <v>0.15</v>
      </c>
      <c r="BM20" s="46">
        <v>1</v>
      </c>
      <c r="BN20" s="46">
        <v>0.3</v>
      </c>
      <c r="BO20" s="46">
        <v>1</v>
      </c>
      <c r="BP20" s="46">
        <v>0.3</v>
      </c>
      <c r="BQ20" s="46">
        <v>0.5</v>
      </c>
      <c r="BR20" s="46">
        <v>0.25</v>
      </c>
      <c r="BS20" s="46">
        <v>0</v>
      </c>
      <c r="BT20" s="46">
        <v>0</v>
      </c>
      <c r="BU20" s="46" t="s">
        <v>126</v>
      </c>
      <c r="BV20" s="46">
        <v>0.6</v>
      </c>
      <c r="BW20" s="46">
        <v>1</v>
      </c>
      <c r="BX20" s="46">
        <v>1</v>
      </c>
      <c r="BY20" s="46">
        <v>0.5</v>
      </c>
      <c r="BZ20" s="46">
        <v>0</v>
      </c>
      <c r="CA20" s="46" t="s">
        <v>126</v>
      </c>
      <c r="CB20" s="47">
        <v>0.22500000000000001</v>
      </c>
      <c r="CC20" s="47">
        <v>0.13500000000000001</v>
      </c>
      <c r="CD20" s="47">
        <v>3.3799999999999997E-2</v>
      </c>
      <c r="CE20" s="47">
        <v>3.3799999999999997E-2</v>
      </c>
      <c r="CF20" s="47">
        <v>3.3799999999999997E-2</v>
      </c>
      <c r="CG20" s="47">
        <v>6.7500000000000004E-2</v>
      </c>
      <c r="CH20" s="47">
        <v>6.7500000000000004E-2</v>
      </c>
      <c r="CI20" s="47">
        <v>6.745000000000001E-2</v>
      </c>
      <c r="CJ20" s="47">
        <v>6.7500000000000004E-2</v>
      </c>
      <c r="CK20" s="47">
        <v>3.3750000000000002E-2</v>
      </c>
      <c r="CL20" s="47">
        <v>3.3750000000000002E-2</v>
      </c>
      <c r="CM20" s="47">
        <v>5.6250000000000001E-2</v>
      </c>
      <c r="CN20" s="47">
        <v>0</v>
      </c>
      <c r="CO20" s="47">
        <v>0</v>
      </c>
      <c r="CP20" s="47">
        <v>0</v>
      </c>
      <c r="CQ20" s="47" t="s">
        <v>126</v>
      </c>
      <c r="CR20" s="47">
        <v>0</v>
      </c>
      <c r="CS20" s="45"/>
      <c r="CT20" s="45"/>
      <c r="CU20" s="45"/>
      <c r="CV20" s="45"/>
      <c r="CX20" s="48">
        <v>5</v>
      </c>
      <c r="CY20" s="1">
        <v>0</v>
      </c>
      <c r="CZ20" t="s">
        <v>124</v>
      </c>
    </row>
    <row r="21" spans="1:105" ht="18" hidden="1" customHeight="1" x14ac:dyDescent="0.25">
      <c r="A21" s="37" t="s">
        <v>230</v>
      </c>
      <c r="B21" s="37" t="s">
        <v>231</v>
      </c>
      <c r="C21" s="37" t="s">
        <v>107</v>
      </c>
      <c r="D21" s="37" t="s">
        <v>108</v>
      </c>
      <c r="E21" s="37" t="s">
        <v>232</v>
      </c>
      <c r="F21" s="37" t="s">
        <v>233</v>
      </c>
      <c r="G21" s="37" t="s">
        <v>234</v>
      </c>
      <c r="H21" s="37" t="s">
        <v>235</v>
      </c>
      <c r="I21" s="37" t="s">
        <v>113</v>
      </c>
      <c r="J21" s="37"/>
      <c r="K21" s="37" t="s">
        <v>236</v>
      </c>
      <c r="L21" s="37" t="s">
        <v>237</v>
      </c>
      <c r="M21" s="37" t="s">
        <v>238</v>
      </c>
      <c r="N21" s="37" t="s">
        <v>118</v>
      </c>
      <c r="O21" s="37" t="s">
        <v>119</v>
      </c>
      <c r="P21" s="39">
        <v>0</v>
      </c>
      <c r="Q21" s="40">
        <v>1</v>
      </c>
      <c r="R21" s="40">
        <v>0.66</v>
      </c>
      <c r="S21" s="40" t="s">
        <v>4287</v>
      </c>
      <c r="T21" s="40">
        <v>0</v>
      </c>
      <c r="U21" s="40">
        <v>0</v>
      </c>
      <c r="V21" s="40">
        <v>0.05</v>
      </c>
      <c r="W21" s="40">
        <v>0</v>
      </c>
      <c r="X21" s="40">
        <v>0.05</v>
      </c>
      <c r="Y21" s="40">
        <v>0</v>
      </c>
      <c r="Z21" s="40">
        <v>0.05</v>
      </c>
      <c r="AA21" s="40" t="s">
        <v>239</v>
      </c>
      <c r="AB21" s="40" t="s">
        <v>240</v>
      </c>
      <c r="AC21" s="40" t="s">
        <v>241</v>
      </c>
      <c r="AD21" s="40">
        <v>0.4</v>
      </c>
      <c r="AE21" s="40">
        <v>0</v>
      </c>
      <c r="AF21" s="40">
        <v>0.4</v>
      </c>
      <c r="AG21" s="40">
        <v>0</v>
      </c>
      <c r="AH21" s="40">
        <v>0.4</v>
      </c>
      <c r="AI21" s="40">
        <v>0</v>
      </c>
      <c r="AJ21" s="40" t="s">
        <v>242</v>
      </c>
      <c r="AK21" s="40" t="s">
        <v>243</v>
      </c>
      <c r="AL21" s="40">
        <v>30000000</v>
      </c>
      <c r="AM21" s="40" t="s">
        <v>244</v>
      </c>
      <c r="AN21" s="40">
        <v>0.4</v>
      </c>
      <c r="AO21" s="40">
        <v>0</v>
      </c>
      <c r="AP21" s="40">
        <v>0.21</v>
      </c>
      <c r="AQ21" s="40">
        <v>0</v>
      </c>
      <c r="AR21" s="40">
        <v>0.21</v>
      </c>
      <c r="AS21" s="40"/>
      <c r="AT21" s="40" t="s">
        <v>245</v>
      </c>
      <c r="AU21" s="40" t="s">
        <v>246</v>
      </c>
      <c r="AV21" s="40">
        <v>0.15</v>
      </c>
      <c r="AW21" s="40">
        <v>0</v>
      </c>
      <c r="AX21" s="40">
        <v>0</v>
      </c>
      <c r="AY21" s="40">
        <v>0</v>
      </c>
      <c r="AZ21" s="42">
        <v>16000000</v>
      </c>
      <c r="BA21" s="43">
        <v>0</v>
      </c>
      <c r="BB21" s="43">
        <v>16000000</v>
      </c>
      <c r="BC21" s="42">
        <v>16000000</v>
      </c>
      <c r="BD21" s="44">
        <v>590891458</v>
      </c>
      <c r="BE21" s="44">
        <v>30000000</v>
      </c>
      <c r="BF21" s="45"/>
      <c r="BG21" s="44">
        <v>590891458</v>
      </c>
      <c r="BH21" s="44">
        <v>278108093</v>
      </c>
      <c r="BI21" s="44"/>
      <c r="BJ21" s="44">
        <v>239000000</v>
      </c>
      <c r="BK21" s="46">
        <v>0.66</v>
      </c>
      <c r="BL21" s="46">
        <v>0.05</v>
      </c>
      <c r="BM21" s="46">
        <v>1</v>
      </c>
      <c r="BN21" s="46">
        <v>0.4</v>
      </c>
      <c r="BO21" s="46">
        <v>1</v>
      </c>
      <c r="BP21" s="46">
        <v>0.4</v>
      </c>
      <c r="BQ21" s="46">
        <v>0.52499999999999991</v>
      </c>
      <c r="BR21" s="46">
        <v>0.15</v>
      </c>
      <c r="BS21" s="46">
        <v>0</v>
      </c>
      <c r="BT21" s="46">
        <v>0</v>
      </c>
      <c r="BU21" s="46" t="s">
        <v>126</v>
      </c>
      <c r="BV21" s="46">
        <v>0.66</v>
      </c>
      <c r="BW21" s="46">
        <v>1</v>
      </c>
      <c r="BX21" s="46">
        <v>1</v>
      </c>
      <c r="BY21" s="46">
        <v>0.52499999999999991</v>
      </c>
      <c r="BZ21" s="46">
        <v>0</v>
      </c>
      <c r="CA21" s="46" t="s">
        <v>126</v>
      </c>
      <c r="CB21" s="47">
        <v>0.22500000000000001</v>
      </c>
      <c r="CC21" s="47">
        <v>0.14850000000000002</v>
      </c>
      <c r="CD21" s="47">
        <v>1.1299999999999999E-2</v>
      </c>
      <c r="CE21" s="47">
        <v>1.1299999999999999E-2</v>
      </c>
      <c r="CF21" s="47">
        <v>1.1299999999999999E-2</v>
      </c>
      <c r="CG21" s="47">
        <v>0.09</v>
      </c>
      <c r="CH21" s="47">
        <v>0.09</v>
      </c>
      <c r="CI21" s="47">
        <v>8.9950000000000002E-2</v>
      </c>
      <c r="CJ21" s="47">
        <v>0.09</v>
      </c>
      <c r="CK21" s="47">
        <v>4.7249999999999993E-2</v>
      </c>
      <c r="CL21" s="47">
        <v>4.7250000000000014E-2</v>
      </c>
      <c r="CM21" s="47">
        <v>3.3750000000000002E-2</v>
      </c>
      <c r="CN21" s="47">
        <v>0</v>
      </c>
      <c r="CO21" s="47">
        <v>0</v>
      </c>
      <c r="CP21" s="47">
        <v>0</v>
      </c>
      <c r="CQ21" s="47" t="s">
        <v>126</v>
      </c>
      <c r="CR21" s="47">
        <v>0</v>
      </c>
      <c r="CS21" s="45"/>
      <c r="CT21" s="45"/>
      <c r="CU21" s="45"/>
      <c r="CV21" s="45"/>
      <c r="CX21" s="48">
        <v>0.28999999999999998</v>
      </c>
      <c r="CY21" s="1">
        <v>0</v>
      </c>
      <c r="CZ21" t="s">
        <v>244</v>
      </c>
    </row>
    <row r="22" spans="1:105" ht="18" hidden="1" customHeight="1" x14ac:dyDescent="0.25">
      <c r="A22" s="37" t="s">
        <v>230</v>
      </c>
      <c r="B22" s="37" t="s">
        <v>231</v>
      </c>
      <c r="C22" s="37" t="s">
        <v>107</v>
      </c>
      <c r="D22" s="37" t="s">
        <v>108</v>
      </c>
      <c r="E22" s="37" t="s">
        <v>232</v>
      </c>
      <c r="F22" s="37" t="s">
        <v>233</v>
      </c>
      <c r="G22" s="37" t="s">
        <v>234</v>
      </c>
      <c r="H22" s="37" t="s">
        <v>247</v>
      </c>
      <c r="I22" s="37" t="s">
        <v>248</v>
      </c>
      <c r="J22" s="37"/>
      <c r="K22" s="37" t="s">
        <v>249</v>
      </c>
      <c r="L22" s="37" t="s">
        <v>250</v>
      </c>
      <c r="M22" s="37" t="s">
        <v>251</v>
      </c>
      <c r="N22" s="37" t="s">
        <v>118</v>
      </c>
      <c r="O22" s="37" t="s">
        <v>119</v>
      </c>
      <c r="P22" s="39">
        <v>0</v>
      </c>
      <c r="Q22" s="40">
        <v>1</v>
      </c>
      <c r="R22" s="40">
        <v>0.76</v>
      </c>
      <c r="S22" s="40" t="s">
        <v>4288</v>
      </c>
      <c r="T22" s="40">
        <v>0</v>
      </c>
      <c r="U22" s="40">
        <v>0</v>
      </c>
      <c r="V22" s="40">
        <v>0.05</v>
      </c>
      <c r="W22" s="40">
        <v>0</v>
      </c>
      <c r="X22" s="40">
        <v>0.05</v>
      </c>
      <c r="Y22" s="40">
        <v>0</v>
      </c>
      <c r="Z22" s="40">
        <v>0.05</v>
      </c>
      <c r="AA22" s="40" t="s">
        <v>252</v>
      </c>
      <c r="AB22" s="40" t="s">
        <v>253</v>
      </c>
      <c r="AC22" s="40" t="s">
        <v>241</v>
      </c>
      <c r="AD22" s="40">
        <v>0.4</v>
      </c>
      <c r="AE22" s="40">
        <v>0</v>
      </c>
      <c r="AF22" s="40">
        <v>0.4</v>
      </c>
      <c r="AG22" s="40">
        <v>0</v>
      </c>
      <c r="AH22" s="40">
        <v>0.4</v>
      </c>
      <c r="AI22" s="40">
        <v>0</v>
      </c>
      <c r="AJ22" s="40" t="s">
        <v>254</v>
      </c>
      <c r="AK22" s="40" t="s">
        <v>255</v>
      </c>
      <c r="AL22" s="40">
        <v>0</v>
      </c>
      <c r="AM22" s="40">
        <v>0</v>
      </c>
      <c r="AN22" s="40">
        <v>0.4</v>
      </c>
      <c r="AO22" s="40">
        <v>0</v>
      </c>
      <c r="AP22" s="40">
        <v>0.31</v>
      </c>
      <c r="AQ22" s="40">
        <v>0</v>
      </c>
      <c r="AR22" s="40">
        <v>0.31</v>
      </c>
      <c r="AS22" s="40" t="s">
        <v>256</v>
      </c>
      <c r="AT22" s="40" t="s">
        <v>257</v>
      </c>
      <c r="AU22" s="40"/>
      <c r="AV22" s="40">
        <v>0.15</v>
      </c>
      <c r="AW22" s="40">
        <v>0</v>
      </c>
      <c r="AX22" s="40">
        <v>0</v>
      </c>
      <c r="AY22" s="40">
        <v>0</v>
      </c>
      <c r="AZ22" s="42">
        <v>24000000</v>
      </c>
      <c r="BA22" s="43">
        <v>0</v>
      </c>
      <c r="BB22" s="43">
        <v>24000000</v>
      </c>
      <c r="BC22" s="42">
        <v>24000000</v>
      </c>
      <c r="BD22" s="44">
        <v>242891458</v>
      </c>
      <c r="BE22" s="44">
        <v>0</v>
      </c>
      <c r="BF22" s="45"/>
      <c r="BG22" s="44">
        <v>242891458</v>
      </c>
      <c r="BH22" s="44">
        <v>264000000</v>
      </c>
      <c r="BI22" s="44"/>
      <c r="BJ22" s="44">
        <v>247082300</v>
      </c>
      <c r="BK22" s="46">
        <v>0.76</v>
      </c>
      <c r="BL22" s="46">
        <v>0.05</v>
      </c>
      <c r="BM22" s="46">
        <v>1</v>
      </c>
      <c r="BN22" s="46">
        <v>0.4</v>
      </c>
      <c r="BO22" s="46">
        <v>1</v>
      </c>
      <c r="BP22" s="46">
        <v>0.4</v>
      </c>
      <c r="BQ22" s="46">
        <v>0.77499999999999991</v>
      </c>
      <c r="BR22" s="46">
        <v>0.15</v>
      </c>
      <c r="BS22" s="46">
        <v>0</v>
      </c>
      <c r="BT22" s="46">
        <v>0</v>
      </c>
      <c r="BU22" s="46" t="s">
        <v>126</v>
      </c>
      <c r="BV22" s="46">
        <v>0.76</v>
      </c>
      <c r="BW22" s="46">
        <v>1</v>
      </c>
      <c r="BX22" s="46">
        <v>1</v>
      </c>
      <c r="BY22" s="46">
        <v>0.77499999999999991</v>
      </c>
      <c r="BZ22" s="46">
        <v>0</v>
      </c>
      <c r="CA22" s="46" t="s">
        <v>126</v>
      </c>
      <c r="CB22" s="47">
        <v>0.22500000000000001</v>
      </c>
      <c r="CC22" s="47">
        <v>0.17100000000000001</v>
      </c>
      <c r="CD22" s="47">
        <v>1.1299999999999999E-2</v>
      </c>
      <c r="CE22" s="47">
        <v>1.1299999999999999E-2</v>
      </c>
      <c r="CF22" s="47">
        <v>1.1299999999999999E-2</v>
      </c>
      <c r="CG22" s="47">
        <v>0.09</v>
      </c>
      <c r="CH22" s="47">
        <v>0.09</v>
      </c>
      <c r="CI22" s="47">
        <v>8.9950000000000002E-2</v>
      </c>
      <c r="CJ22" s="47">
        <v>0.09</v>
      </c>
      <c r="CK22" s="47">
        <v>6.9749999999999993E-2</v>
      </c>
      <c r="CL22" s="47">
        <v>6.9750000000000006E-2</v>
      </c>
      <c r="CM22" s="47">
        <v>3.3750000000000002E-2</v>
      </c>
      <c r="CN22" s="47">
        <v>0</v>
      </c>
      <c r="CO22" s="47">
        <v>0</v>
      </c>
      <c r="CP22" s="47">
        <v>0</v>
      </c>
      <c r="CQ22" s="47" t="s">
        <v>126</v>
      </c>
      <c r="CR22" s="47">
        <v>0</v>
      </c>
      <c r="CS22" s="45"/>
      <c r="CT22" s="45"/>
      <c r="CU22" s="45"/>
      <c r="CV22" s="45"/>
      <c r="CX22" s="48">
        <v>0.28999999999999998</v>
      </c>
      <c r="CY22" s="1">
        <v>0</v>
      </c>
      <c r="CZ22">
        <v>0</v>
      </c>
    </row>
    <row r="23" spans="1:105" ht="18" hidden="1" customHeight="1" x14ac:dyDescent="0.25">
      <c r="A23" s="37" t="s">
        <v>230</v>
      </c>
      <c r="B23" s="37" t="s">
        <v>231</v>
      </c>
      <c r="C23" s="37" t="s">
        <v>107</v>
      </c>
      <c r="D23" s="37" t="s">
        <v>108</v>
      </c>
      <c r="E23" s="37" t="s">
        <v>232</v>
      </c>
      <c r="F23" s="37" t="s">
        <v>233</v>
      </c>
      <c r="G23" s="37" t="s">
        <v>234</v>
      </c>
      <c r="H23" s="37" t="s">
        <v>258</v>
      </c>
      <c r="I23" s="37" t="s">
        <v>248</v>
      </c>
      <c r="J23" s="37"/>
      <c r="K23" s="37" t="s">
        <v>259</v>
      </c>
      <c r="L23" s="37" t="s">
        <v>260</v>
      </c>
      <c r="M23" s="37" t="s">
        <v>261</v>
      </c>
      <c r="N23" s="37" t="s">
        <v>118</v>
      </c>
      <c r="O23" s="37" t="s">
        <v>119</v>
      </c>
      <c r="P23" s="39">
        <v>0</v>
      </c>
      <c r="Q23" s="40">
        <v>1</v>
      </c>
      <c r="R23" s="40">
        <v>0.89000000000000012</v>
      </c>
      <c r="S23" s="40" t="s">
        <v>4289</v>
      </c>
      <c r="T23" s="40">
        <v>0.05</v>
      </c>
      <c r="U23" s="40">
        <v>0</v>
      </c>
      <c r="V23" s="40">
        <v>0.1</v>
      </c>
      <c r="W23" s="40">
        <v>0</v>
      </c>
      <c r="X23" s="40">
        <v>0.15</v>
      </c>
      <c r="Y23" s="40">
        <v>0</v>
      </c>
      <c r="Z23" s="40">
        <v>0.15</v>
      </c>
      <c r="AA23" s="40" t="s">
        <v>262</v>
      </c>
      <c r="AB23" s="40" t="s">
        <v>263</v>
      </c>
      <c r="AC23" s="40" t="s">
        <v>241</v>
      </c>
      <c r="AD23" s="40">
        <v>0.4</v>
      </c>
      <c r="AE23" s="40">
        <v>0</v>
      </c>
      <c r="AF23" s="40">
        <v>0.4</v>
      </c>
      <c r="AG23" s="40">
        <v>0</v>
      </c>
      <c r="AH23" s="40">
        <v>0.4</v>
      </c>
      <c r="AI23" s="40">
        <v>0</v>
      </c>
      <c r="AJ23" s="40" t="s">
        <v>264</v>
      </c>
      <c r="AK23" s="40" t="s">
        <v>265</v>
      </c>
      <c r="AL23" s="40">
        <v>10500000</v>
      </c>
      <c r="AM23" s="40" t="s">
        <v>266</v>
      </c>
      <c r="AN23" s="40">
        <v>0.4</v>
      </c>
      <c r="AO23" s="40">
        <v>0</v>
      </c>
      <c r="AP23" s="40">
        <v>0.34</v>
      </c>
      <c r="AQ23" s="40">
        <v>0</v>
      </c>
      <c r="AR23" s="40">
        <v>0.34</v>
      </c>
      <c r="AS23" s="40" t="s">
        <v>267</v>
      </c>
      <c r="AT23" s="40" t="s">
        <v>268</v>
      </c>
      <c r="AU23" s="40" t="s">
        <v>246</v>
      </c>
      <c r="AV23" s="40">
        <v>0.1</v>
      </c>
      <c r="AW23" s="40">
        <v>0</v>
      </c>
      <c r="AX23" s="40">
        <v>0</v>
      </c>
      <c r="AY23" s="40">
        <v>0</v>
      </c>
      <c r="AZ23" s="42">
        <v>61500000</v>
      </c>
      <c r="BA23" s="43">
        <v>0</v>
      </c>
      <c r="BB23" s="43">
        <v>61500000</v>
      </c>
      <c r="BC23" s="42">
        <v>61500000</v>
      </c>
      <c r="BD23" s="44">
        <v>498891458</v>
      </c>
      <c r="BE23" s="44">
        <v>10500000</v>
      </c>
      <c r="BF23" s="45"/>
      <c r="BG23" s="44">
        <v>498531455</v>
      </c>
      <c r="BH23" s="44">
        <v>327200000</v>
      </c>
      <c r="BI23" s="44"/>
      <c r="BJ23" s="44">
        <v>277200000</v>
      </c>
      <c r="BK23" s="46">
        <v>0.89000000000000012</v>
      </c>
      <c r="BL23" s="46">
        <v>0.1</v>
      </c>
      <c r="BM23" s="46">
        <v>1.5</v>
      </c>
      <c r="BN23" s="46">
        <v>0.4</v>
      </c>
      <c r="BO23" s="46">
        <v>1</v>
      </c>
      <c r="BP23" s="46">
        <v>0.4</v>
      </c>
      <c r="BQ23" s="46">
        <v>0.85</v>
      </c>
      <c r="BR23" s="46">
        <v>0.1</v>
      </c>
      <c r="BS23" s="46">
        <v>0</v>
      </c>
      <c r="BT23" s="46">
        <v>0</v>
      </c>
      <c r="BU23" s="46" t="s">
        <v>126</v>
      </c>
      <c r="BV23" s="46">
        <v>0.89000000000000012</v>
      </c>
      <c r="BW23" s="46">
        <v>1</v>
      </c>
      <c r="BX23" s="46">
        <v>1</v>
      </c>
      <c r="BY23" s="46">
        <v>0.85</v>
      </c>
      <c r="BZ23" s="46">
        <v>0</v>
      </c>
      <c r="CA23" s="46" t="s">
        <v>126</v>
      </c>
      <c r="CB23" s="47">
        <v>0.22500000000000001</v>
      </c>
      <c r="CC23" s="47">
        <v>0.20025000000000004</v>
      </c>
      <c r="CD23" s="47">
        <v>2.2499999999999999E-2</v>
      </c>
      <c r="CE23" s="47">
        <v>2.2499999999999999E-2</v>
      </c>
      <c r="CF23" s="47">
        <v>3.3799999999999997E-2</v>
      </c>
      <c r="CG23" s="47">
        <v>0.09</v>
      </c>
      <c r="CH23" s="47">
        <v>0.09</v>
      </c>
      <c r="CI23" s="47">
        <v>8.9950000000000016E-2</v>
      </c>
      <c r="CJ23" s="47">
        <v>0.09</v>
      </c>
      <c r="CK23" s="47">
        <v>7.6499999999999999E-2</v>
      </c>
      <c r="CL23" s="47">
        <v>7.6500000000000026E-2</v>
      </c>
      <c r="CM23" s="47">
        <v>2.2500000000000003E-2</v>
      </c>
      <c r="CN23" s="47">
        <v>0</v>
      </c>
      <c r="CO23" s="47">
        <v>0</v>
      </c>
      <c r="CP23" s="47">
        <v>0</v>
      </c>
      <c r="CQ23" s="47" t="s">
        <v>126</v>
      </c>
      <c r="CR23" s="47">
        <v>0</v>
      </c>
      <c r="CS23" s="45"/>
      <c r="CT23" s="45"/>
      <c r="CU23" s="45"/>
      <c r="CV23" s="45"/>
      <c r="CX23" s="48">
        <v>0.39</v>
      </c>
      <c r="CY23" s="1">
        <v>0</v>
      </c>
      <c r="CZ23" t="s">
        <v>266</v>
      </c>
      <c r="DA23" s="62" t="s">
        <v>143</v>
      </c>
    </row>
    <row r="24" spans="1:105" ht="18" hidden="1" customHeight="1" x14ac:dyDescent="0.25">
      <c r="A24" s="37" t="s">
        <v>269</v>
      </c>
      <c r="B24" s="37" t="s">
        <v>270</v>
      </c>
      <c r="C24" s="37" t="s">
        <v>107</v>
      </c>
      <c r="D24" s="37" t="s">
        <v>108</v>
      </c>
      <c r="E24" s="37" t="s">
        <v>232</v>
      </c>
      <c r="F24" s="37" t="s">
        <v>233</v>
      </c>
      <c r="G24" s="37" t="s">
        <v>234</v>
      </c>
      <c r="H24" s="37" t="s">
        <v>271</v>
      </c>
      <c r="I24" s="37"/>
      <c r="J24" s="37"/>
      <c r="K24" s="37" t="s">
        <v>272</v>
      </c>
      <c r="L24" s="37" t="s">
        <v>273</v>
      </c>
      <c r="M24" s="37" t="s">
        <v>274</v>
      </c>
      <c r="N24" s="37" t="s">
        <v>118</v>
      </c>
      <c r="O24" s="37" t="s">
        <v>119</v>
      </c>
      <c r="P24" s="39">
        <v>651</v>
      </c>
      <c r="Q24" s="40">
        <v>7000</v>
      </c>
      <c r="R24" s="40">
        <v>6934</v>
      </c>
      <c r="S24" s="40" t="s">
        <v>4290</v>
      </c>
      <c r="T24" s="40">
        <v>100</v>
      </c>
      <c r="U24" s="40">
        <v>0</v>
      </c>
      <c r="V24" s="40">
        <v>100</v>
      </c>
      <c r="W24" s="40">
        <v>0</v>
      </c>
      <c r="X24" s="40">
        <v>3852</v>
      </c>
      <c r="Y24" s="40">
        <v>0</v>
      </c>
      <c r="Z24" s="40">
        <v>3852</v>
      </c>
      <c r="AA24" s="40" t="s">
        <v>275</v>
      </c>
      <c r="AB24" s="40" t="s">
        <v>276</v>
      </c>
      <c r="AC24" s="40" t="s">
        <v>277</v>
      </c>
      <c r="AD24" s="40">
        <v>1900</v>
      </c>
      <c r="AE24" s="40">
        <v>0</v>
      </c>
      <c r="AF24" s="40">
        <v>2021</v>
      </c>
      <c r="AG24" s="40">
        <v>0</v>
      </c>
      <c r="AH24" s="40">
        <v>2021</v>
      </c>
      <c r="AI24" s="40" t="s">
        <v>278</v>
      </c>
      <c r="AJ24" s="40" t="s">
        <v>279</v>
      </c>
      <c r="AK24" s="40" t="s">
        <v>280</v>
      </c>
      <c r="AL24" s="40"/>
      <c r="AM24" s="40"/>
      <c r="AN24" s="40">
        <v>1000</v>
      </c>
      <c r="AO24" s="40">
        <v>0</v>
      </c>
      <c r="AP24" s="40">
        <v>1061</v>
      </c>
      <c r="AQ24" s="40">
        <v>0</v>
      </c>
      <c r="AR24" s="40">
        <v>1061</v>
      </c>
      <c r="AS24" s="40" t="s">
        <v>281</v>
      </c>
      <c r="AT24" s="40" t="s">
        <v>282</v>
      </c>
      <c r="AU24" s="40"/>
      <c r="AV24" s="40">
        <v>1000</v>
      </c>
      <c r="AW24" s="40">
        <v>0</v>
      </c>
      <c r="AX24" s="40">
        <v>0</v>
      </c>
      <c r="AY24" s="40">
        <v>0</v>
      </c>
      <c r="AZ24" s="63"/>
      <c r="BA24" s="43">
        <v>564099540</v>
      </c>
      <c r="BB24" s="43">
        <v>564099540</v>
      </c>
      <c r="BC24" s="63"/>
      <c r="BD24" s="44">
        <v>1437374000</v>
      </c>
      <c r="BE24" s="44"/>
      <c r="BF24" s="45"/>
      <c r="BG24" s="44">
        <v>1215200222</v>
      </c>
      <c r="BH24" s="44">
        <v>1152243000</v>
      </c>
      <c r="BI24" s="44"/>
      <c r="BJ24" s="44">
        <v>613947876</v>
      </c>
      <c r="BK24" s="46">
        <v>0.99057142857142855</v>
      </c>
      <c r="BL24" s="46">
        <v>2.5000000000000001E-2</v>
      </c>
      <c r="BM24" s="46">
        <v>38.520000000000003</v>
      </c>
      <c r="BN24" s="46">
        <v>0.27142857142857141</v>
      </c>
      <c r="BO24" s="46">
        <v>1.0636842105263158</v>
      </c>
      <c r="BP24" s="46">
        <v>0.14285714285714285</v>
      </c>
      <c r="BQ24" s="46">
        <v>1.0609999999999999</v>
      </c>
      <c r="BR24" s="46">
        <v>0.14285714285714285</v>
      </c>
      <c r="BS24" s="46">
        <v>0</v>
      </c>
      <c r="BT24" s="46">
        <v>0</v>
      </c>
      <c r="BU24" s="46" t="s">
        <v>126</v>
      </c>
      <c r="BV24" s="46">
        <v>0.99057142857142855</v>
      </c>
      <c r="BW24" s="46">
        <v>1</v>
      </c>
      <c r="BX24" s="46" t="s">
        <v>4283</v>
      </c>
      <c r="BY24" s="46" t="s">
        <v>4283</v>
      </c>
      <c r="BZ24" s="46">
        <v>0</v>
      </c>
      <c r="CA24" s="46" t="s">
        <v>126</v>
      </c>
      <c r="CB24" s="47">
        <v>0.22500000000000001</v>
      </c>
      <c r="CC24" s="47">
        <v>0.22287857142857143</v>
      </c>
      <c r="CD24" s="47">
        <v>3.2000000000000002E-3</v>
      </c>
      <c r="CE24" s="47">
        <v>3.2000000000000002E-3</v>
      </c>
      <c r="CF24" s="47">
        <v>0.12379999999999999</v>
      </c>
      <c r="CG24" s="47">
        <v>6.1100000000000002E-2</v>
      </c>
      <c r="CH24" s="47">
        <v>6.1100000000000002E-2</v>
      </c>
      <c r="CI24" s="47">
        <v>6.4975000000000005E-2</v>
      </c>
      <c r="CJ24" s="47">
        <v>3.2199999999999999E-2</v>
      </c>
      <c r="CK24" s="47">
        <v>3.2199999999999999E-2</v>
      </c>
      <c r="CL24" s="47">
        <v>3.4103571428571428E-2</v>
      </c>
      <c r="CM24" s="47">
        <v>3.214285714285714E-2</v>
      </c>
      <c r="CN24" s="47">
        <v>0</v>
      </c>
      <c r="CO24" s="47">
        <v>0</v>
      </c>
      <c r="CP24" s="47">
        <v>0</v>
      </c>
      <c r="CQ24" s="47" t="s">
        <v>126</v>
      </c>
      <c r="CR24" s="47">
        <v>0</v>
      </c>
      <c r="CS24" s="45"/>
      <c r="CT24" s="45"/>
      <c r="CU24" s="45"/>
      <c r="CV24" s="45"/>
      <c r="CX24" s="48">
        <v>5178</v>
      </c>
      <c r="CY24" s="1"/>
    </row>
    <row r="25" spans="1:105" ht="18" hidden="1" customHeight="1" x14ac:dyDescent="0.25">
      <c r="A25" s="37" t="s">
        <v>283</v>
      </c>
      <c r="B25" s="37" t="s">
        <v>284</v>
      </c>
      <c r="C25" s="37" t="s">
        <v>107</v>
      </c>
      <c r="D25" s="37" t="s">
        <v>108</v>
      </c>
      <c r="E25" s="37" t="s">
        <v>232</v>
      </c>
      <c r="F25" s="37" t="s">
        <v>233</v>
      </c>
      <c r="G25" s="37" t="s">
        <v>234</v>
      </c>
      <c r="H25" s="37" t="s">
        <v>285</v>
      </c>
      <c r="I25" s="37"/>
      <c r="J25" s="37"/>
      <c r="K25" s="37" t="s">
        <v>286</v>
      </c>
      <c r="L25" s="37" t="s">
        <v>287</v>
      </c>
      <c r="M25" s="37" t="s">
        <v>288</v>
      </c>
      <c r="N25" s="37" t="s">
        <v>118</v>
      </c>
      <c r="O25" s="37" t="s">
        <v>119</v>
      </c>
      <c r="P25" s="39">
        <v>15</v>
      </c>
      <c r="Q25" s="40">
        <v>25</v>
      </c>
      <c r="R25" s="40">
        <v>24</v>
      </c>
      <c r="S25" s="40" t="s">
        <v>4291</v>
      </c>
      <c r="T25" s="40">
        <v>5</v>
      </c>
      <c r="U25" s="40">
        <v>0</v>
      </c>
      <c r="V25" s="40">
        <v>5</v>
      </c>
      <c r="W25" s="40">
        <v>0</v>
      </c>
      <c r="X25" s="40">
        <v>8</v>
      </c>
      <c r="Y25" s="40">
        <v>0</v>
      </c>
      <c r="Z25" s="40">
        <v>8</v>
      </c>
      <c r="AA25" s="40" t="s">
        <v>289</v>
      </c>
      <c r="AB25" s="40" t="s">
        <v>290</v>
      </c>
      <c r="AC25" s="40" t="s">
        <v>291</v>
      </c>
      <c r="AD25" s="40">
        <v>7</v>
      </c>
      <c r="AE25" s="40">
        <v>0</v>
      </c>
      <c r="AF25" s="40">
        <v>9</v>
      </c>
      <c r="AG25" s="40">
        <v>0</v>
      </c>
      <c r="AH25" s="40">
        <v>9</v>
      </c>
      <c r="AI25" s="40" t="s">
        <v>292</v>
      </c>
      <c r="AJ25" s="40" t="s">
        <v>293</v>
      </c>
      <c r="AK25" s="40">
        <v>0</v>
      </c>
      <c r="AL25" s="40">
        <v>0</v>
      </c>
      <c r="AM25" s="40">
        <v>0</v>
      </c>
      <c r="AN25" s="40">
        <v>7</v>
      </c>
      <c r="AO25" s="40">
        <v>0</v>
      </c>
      <c r="AP25" s="40">
        <v>7</v>
      </c>
      <c r="AQ25" s="40">
        <v>0</v>
      </c>
      <c r="AR25" s="40">
        <v>7</v>
      </c>
      <c r="AS25" s="40" t="s">
        <v>294</v>
      </c>
      <c r="AT25" s="40" t="s">
        <v>295</v>
      </c>
      <c r="AU25" s="40"/>
      <c r="AV25" s="40">
        <v>6</v>
      </c>
      <c r="AW25" s="40">
        <v>0</v>
      </c>
      <c r="AX25" s="40">
        <v>0</v>
      </c>
      <c r="AY25" s="40">
        <v>0</v>
      </c>
      <c r="AZ25" s="42">
        <v>20000000</v>
      </c>
      <c r="BA25" s="43">
        <v>0</v>
      </c>
      <c r="BB25" s="43">
        <v>20000000</v>
      </c>
      <c r="BC25" s="42">
        <v>20000000</v>
      </c>
      <c r="BD25" s="44">
        <v>380297334</v>
      </c>
      <c r="BE25" s="44">
        <v>0</v>
      </c>
      <c r="BF25" s="45"/>
      <c r="BG25" s="44">
        <v>356626667</v>
      </c>
      <c r="BH25" s="44">
        <v>931700000</v>
      </c>
      <c r="BI25" s="44"/>
      <c r="BJ25" s="44">
        <v>739478259.66999996</v>
      </c>
      <c r="BK25" s="46">
        <v>0.96</v>
      </c>
      <c r="BL25" s="46">
        <v>0.2</v>
      </c>
      <c r="BM25" s="46">
        <v>1.6</v>
      </c>
      <c r="BN25" s="46">
        <v>0.28000000000000003</v>
      </c>
      <c r="BO25" s="46">
        <v>1.2857142857142858</v>
      </c>
      <c r="BP25" s="46">
        <v>0.28000000000000003</v>
      </c>
      <c r="BQ25" s="46">
        <v>1</v>
      </c>
      <c r="BR25" s="46">
        <v>0.24</v>
      </c>
      <c r="BS25" s="46">
        <v>0</v>
      </c>
      <c r="BT25" s="46">
        <v>0</v>
      </c>
      <c r="BU25" s="46" t="s">
        <v>126</v>
      </c>
      <c r="BV25" s="46">
        <v>0.96</v>
      </c>
      <c r="BW25" s="46">
        <v>1</v>
      </c>
      <c r="BX25" s="46" t="s">
        <v>4283</v>
      </c>
      <c r="BY25" s="46">
        <v>1</v>
      </c>
      <c r="BZ25" s="46">
        <v>0</v>
      </c>
      <c r="CA25" s="46" t="s">
        <v>126</v>
      </c>
      <c r="CB25" s="47">
        <v>0.22500000000000001</v>
      </c>
      <c r="CC25" s="47">
        <v>0.216</v>
      </c>
      <c r="CD25" s="47">
        <v>4.4999999999999998E-2</v>
      </c>
      <c r="CE25" s="47">
        <v>4.4999999999999998E-2</v>
      </c>
      <c r="CF25" s="47">
        <v>7.1999999999999995E-2</v>
      </c>
      <c r="CG25" s="47">
        <v>6.3E-2</v>
      </c>
      <c r="CH25" s="47">
        <v>6.3E-2</v>
      </c>
      <c r="CI25" s="47">
        <v>8.100000000000003E-2</v>
      </c>
      <c r="CJ25" s="47">
        <v>6.3E-2</v>
      </c>
      <c r="CK25" s="47">
        <v>6.3E-2</v>
      </c>
      <c r="CL25" s="47">
        <v>6.2999999999999987E-2</v>
      </c>
      <c r="CM25" s="47">
        <v>5.4000000000000006E-2</v>
      </c>
      <c r="CN25" s="47">
        <v>0</v>
      </c>
      <c r="CO25" s="47">
        <v>0</v>
      </c>
      <c r="CP25" s="47">
        <v>0</v>
      </c>
      <c r="CQ25" s="47" t="s">
        <v>126</v>
      </c>
      <c r="CR25" s="47">
        <v>0</v>
      </c>
      <c r="CS25" s="45"/>
      <c r="CT25" s="45"/>
      <c r="CU25" s="45"/>
      <c r="CV25" s="45"/>
      <c r="CX25" s="48">
        <v>15</v>
      </c>
      <c r="CY25" s="1">
        <v>0</v>
      </c>
      <c r="CZ25">
        <v>0</v>
      </c>
    </row>
    <row r="26" spans="1:105" ht="18" hidden="1" customHeight="1" x14ac:dyDescent="0.25">
      <c r="A26" s="37" t="s">
        <v>283</v>
      </c>
      <c r="B26" s="37" t="s">
        <v>284</v>
      </c>
      <c r="C26" s="37" t="s">
        <v>107</v>
      </c>
      <c r="D26" s="37" t="s">
        <v>108</v>
      </c>
      <c r="E26" s="37" t="s">
        <v>232</v>
      </c>
      <c r="F26" s="37" t="s">
        <v>233</v>
      </c>
      <c r="G26" s="37" t="s">
        <v>234</v>
      </c>
      <c r="H26" s="37" t="s">
        <v>296</v>
      </c>
      <c r="I26" s="37"/>
      <c r="J26" s="37"/>
      <c r="K26" s="37" t="s">
        <v>297</v>
      </c>
      <c r="L26" s="37" t="s">
        <v>298</v>
      </c>
      <c r="M26" s="37" t="s">
        <v>299</v>
      </c>
      <c r="N26" s="37" t="s">
        <v>118</v>
      </c>
      <c r="O26" s="37" t="s">
        <v>119</v>
      </c>
      <c r="P26" s="39">
        <v>4</v>
      </c>
      <c r="Q26" s="40">
        <v>12</v>
      </c>
      <c r="R26" s="40">
        <v>3</v>
      </c>
      <c r="S26" s="40" t="s">
        <v>4292</v>
      </c>
      <c r="T26" s="40">
        <v>1</v>
      </c>
      <c r="U26" s="40">
        <v>0</v>
      </c>
      <c r="V26" s="40">
        <v>1</v>
      </c>
      <c r="W26" s="40">
        <v>0</v>
      </c>
      <c r="X26" s="40">
        <v>0</v>
      </c>
      <c r="Y26" s="40">
        <v>0</v>
      </c>
      <c r="Z26" s="40">
        <v>0</v>
      </c>
      <c r="AA26" s="40"/>
      <c r="AB26" s="40"/>
      <c r="AC26" s="40"/>
      <c r="AD26" s="40">
        <v>4</v>
      </c>
      <c r="AE26" s="40">
        <v>0</v>
      </c>
      <c r="AF26" s="40">
        <v>3</v>
      </c>
      <c r="AG26" s="40">
        <v>0</v>
      </c>
      <c r="AH26" s="40">
        <v>3</v>
      </c>
      <c r="AI26" s="40" t="s">
        <v>300</v>
      </c>
      <c r="AJ26" s="40" t="s">
        <v>301</v>
      </c>
      <c r="AK26" s="40">
        <v>0</v>
      </c>
      <c r="AL26" s="40">
        <v>0</v>
      </c>
      <c r="AM26" s="40">
        <v>0</v>
      </c>
      <c r="AN26" s="40">
        <v>6</v>
      </c>
      <c r="AO26" s="40">
        <v>0</v>
      </c>
      <c r="AP26" s="40">
        <v>0</v>
      </c>
      <c r="AQ26" s="40">
        <v>0</v>
      </c>
      <c r="AR26" s="40">
        <v>0</v>
      </c>
      <c r="AS26" s="40"/>
      <c r="AT26" s="40"/>
      <c r="AU26" s="40"/>
      <c r="AV26" s="40">
        <v>3</v>
      </c>
      <c r="AW26" s="40">
        <v>0</v>
      </c>
      <c r="AX26" s="40">
        <v>0</v>
      </c>
      <c r="AY26" s="40">
        <v>0</v>
      </c>
      <c r="AZ26" s="42">
        <v>15000000</v>
      </c>
      <c r="BA26" s="43">
        <v>0</v>
      </c>
      <c r="BB26" s="43">
        <v>15000000</v>
      </c>
      <c r="BC26" s="42">
        <v>15000000</v>
      </c>
      <c r="BD26" s="44">
        <v>40000000</v>
      </c>
      <c r="BE26" s="44">
        <v>0</v>
      </c>
      <c r="BF26" s="45"/>
      <c r="BG26" s="44">
        <v>40000000</v>
      </c>
      <c r="BH26" s="44">
        <v>100000000</v>
      </c>
      <c r="BI26" s="44"/>
      <c r="BJ26" s="44">
        <v>0</v>
      </c>
      <c r="BK26" s="46">
        <v>0.25</v>
      </c>
      <c r="BL26" s="46">
        <v>8.3299999999999999E-2</v>
      </c>
      <c r="BM26" s="46">
        <v>0</v>
      </c>
      <c r="BN26" s="46">
        <v>0.33333333333333331</v>
      </c>
      <c r="BO26" s="46">
        <v>0.75</v>
      </c>
      <c r="BP26" s="46">
        <v>0.5</v>
      </c>
      <c r="BQ26" s="46">
        <v>0</v>
      </c>
      <c r="BR26" s="46">
        <v>0.25</v>
      </c>
      <c r="BS26" s="46">
        <v>0</v>
      </c>
      <c r="BT26" s="46">
        <v>0</v>
      </c>
      <c r="BU26" s="46" t="s">
        <v>126</v>
      </c>
      <c r="BV26" s="46">
        <v>0.25</v>
      </c>
      <c r="BW26" s="46">
        <v>0</v>
      </c>
      <c r="BX26" s="46">
        <v>0.75</v>
      </c>
      <c r="BY26" s="46">
        <v>0</v>
      </c>
      <c r="BZ26" s="46">
        <v>0</v>
      </c>
      <c r="CA26" s="46" t="s">
        <v>126</v>
      </c>
      <c r="CB26" s="47">
        <v>0.22500000000000001</v>
      </c>
      <c r="CC26" s="47">
        <v>5.6250000000000001E-2</v>
      </c>
      <c r="CD26" s="47">
        <v>1.8700000000000001E-2</v>
      </c>
      <c r="CE26" s="47">
        <v>0</v>
      </c>
      <c r="CF26" s="47">
        <v>0</v>
      </c>
      <c r="CG26" s="47">
        <v>7.4999999999999997E-2</v>
      </c>
      <c r="CH26" s="47">
        <v>5.6249999999999994E-2</v>
      </c>
      <c r="CI26" s="47">
        <v>5.6250000000000001E-2</v>
      </c>
      <c r="CJ26" s="47">
        <v>0.1125</v>
      </c>
      <c r="CK26" s="47">
        <v>0</v>
      </c>
      <c r="CL26" s="47">
        <v>0</v>
      </c>
      <c r="CM26" s="47">
        <v>5.6250000000000001E-2</v>
      </c>
      <c r="CN26" s="47">
        <v>0</v>
      </c>
      <c r="CO26" s="47">
        <v>0</v>
      </c>
      <c r="CP26" s="47">
        <v>0</v>
      </c>
      <c r="CQ26" s="47" t="s">
        <v>126</v>
      </c>
      <c r="CR26" s="47">
        <v>0</v>
      </c>
      <c r="CS26" s="45"/>
      <c r="CT26" s="45"/>
      <c r="CU26" s="45"/>
      <c r="CV26" s="45"/>
      <c r="CX26" s="48">
        <v>1</v>
      </c>
      <c r="CY26" s="1">
        <v>0</v>
      </c>
      <c r="CZ26">
        <v>0</v>
      </c>
    </row>
    <row r="27" spans="1:105" ht="18" hidden="1" customHeight="1" x14ac:dyDescent="0.25">
      <c r="A27" s="37" t="s">
        <v>283</v>
      </c>
      <c r="B27" s="37" t="s">
        <v>284</v>
      </c>
      <c r="C27" s="37" t="s">
        <v>107</v>
      </c>
      <c r="D27" s="37" t="s">
        <v>108</v>
      </c>
      <c r="E27" s="37" t="s">
        <v>232</v>
      </c>
      <c r="F27" s="37" t="s">
        <v>233</v>
      </c>
      <c r="G27" s="37" t="s">
        <v>234</v>
      </c>
      <c r="H27" s="37" t="s">
        <v>302</v>
      </c>
      <c r="I27" s="37"/>
      <c r="J27" s="37"/>
      <c r="K27" s="37" t="s">
        <v>303</v>
      </c>
      <c r="L27" s="37" t="s">
        <v>304</v>
      </c>
      <c r="M27" s="37" t="s">
        <v>305</v>
      </c>
      <c r="N27" s="37" t="s">
        <v>118</v>
      </c>
      <c r="O27" s="37" t="s">
        <v>135</v>
      </c>
      <c r="P27" s="39">
        <v>90</v>
      </c>
      <c r="Q27" s="40">
        <v>90</v>
      </c>
      <c r="R27" s="40">
        <v>135.66666666666666</v>
      </c>
      <c r="S27" s="40" t="s">
        <v>4293</v>
      </c>
      <c r="T27" s="40">
        <v>0</v>
      </c>
      <c r="U27" s="40">
        <v>90</v>
      </c>
      <c r="V27" s="40">
        <v>0</v>
      </c>
      <c r="W27" s="40">
        <v>90</v>
      </c>
      <c r="X27" s="40" t="s">
        <v>126</v>
      </c>
      <c r="Y27" s="40">
        <v>92</v>
      </c>
      <c r="Z27" s="40">
        <v>92</v>
      </c>
      <c r="AA27" s="40" t="s">
        <v>306</v>
      </c>
      <c r="AB27" s="40" t="s">
        <v>307</v>
      </c>
      <c r="AC27" s="40" t="s">
        <v>308</v>
      </c>
      <c r="AD27" s="40">
        <v>0</v>
      </c>
      <c r="AE27" s="40">
        <v>90</v>
      </c>
      <c r="AF27" s="40">
        <v>0</v>
      </c>
      <c r="AG27" s="40">
        <v>103</v>
      </c>
      <c r="AH27" s="40">
        <v>103</v>
      </c>
      <c r="AI27" s="40" t="s">
        <v>309</v>
      </c>
      <c r="AJ27" s="40" t="s">
        <v>310</v>
      </c>
      <c r="AK27" s="40">
        <v>0</v>
      </c>
      <c r="AL27" s="40">
        <v>0</v>
      </c>
      <c r="AM27" s="40">
        <v>0</v>
      </c>
      <c r="AN27" s="40">
        <v>0</v>
      </c>
      <c r="AO27" s="40">
        <v>90</v>
      </c>
      <c r="AP27" s="40" t="s">
        <v>126</v>
      </c>
      <c r="AQ27" s="40">
        <v>212</v>
      </c>
      <c r="AR27" s="40">
        <v>212</v>
      </c>
      <c r="AS27" s="40" t="s">
        <v>311</v>
      </c>
      <c r="AT27" s="40" t="s">
        <v>312</v>
      </c>
      <c r="AU27" s="40" t="s">
        <v>280</v>
      </c>
      <c r="AV27" s="40">
        <v>0</v>
      </c>
      <c r="AW27" s="40">
        <v>90</v>
      </c>
      <c r="AX27" s="40">
        <v>0</v>
      </c>
      <c r="AY27" s="40">
        <v>0</v>
      </c>
      <c r="AZ27" s="42">
        <v>815700000</v>
      </c>
      <c r="BA27" s="43">
        <v>0</v>
      </c>
      <c r="BB27" s="43">
        <v>815700000</v>
      </c>
      <c r="BC27" s="42">
        <v>815700000</v>
      </c>
      <c r="BD27" s="44">
        <v>2992155000</v>
      </c>
      <c r="BE27" s="44">
        <v>0</v>
      </c>
      <c r="BF27" s="45"/>
      <c r="BG27" s="44">
        <v>2972401000</v>
      </c>
      <c r="BH27" s="44">
        <v>6454130275</v>
      </c>
      <c r="BI27" s="44"/>
      <c r="BJ27" s="44">
        <v>2891050000</v>
      </c>
      <c r="BK27" s="46">
        <v>1.094438888888889</v>
      </c>
      <c r="BL27" s="46">
        <v>0.25</v>
      </c>
      <c r="BM27" s="46">
        <v>1.0222</v>
      </c>
      <c r="BN27" s="46">
        <v>0.25</v>
      </c>
      <c r="BO27" s="46">
        <v>1</v>
      </c>
      <c r="BP27" s="46">
        <v>0.25</v>
      </c>
      <c r="BQ27" s="46">
        <v>2.3555555555555556</v>
      </c>
      <c r="BR27" s="46">
        <v>0.25</v>
      </c>
      <c r="BS27" s="46">
        <v>0</v>
      </c>
      <c r="BT27" s="46">
        <v>0</v>
      </c>
      <c r="BU27" s="46" t="s">
        <v>126</v>
      </c>
      <c r="BV27" s="46" t="s">
        <v>4294</v>
      </c>
      <c r="BW27" s="46">
        <v>1</v>
      </c>
      <c r="BX27" s="46">
        <v>1</v>
      </c>
      <c r="BY27" s="46" t="s">
        <v>4283</v>
      </c>
      <c r="BZ27" s="46">
        <v>0</v>
      </c>
      <c r="CA27" s="46" t="s">
        <v>126</v>
      </c>
      <c r="CB27" s="47">
        <v>0.22500000000000001</v>
      </c>
      <c r="CC27" s="47">
        <v>0.16875000000000001</v>
      </c>
      <c r="CD27" s="47">
        <v>5.6300000000000003E-2</v>
      </c>
      <c r="CE27" s="47">
        <v>5.6300000000000003E-2</v>
      </c>
      <c r="CF27" s="47">
        <v>5.6300000000000003E-2</v>
      </c>
      <c r="CG27" s="47">
        <v>5.6300000000000003E-2</v>
      </c>
      <c r="CH27" s="47">
        <v>5.6300000000000003E-2</v>
      </c>
      <c r="CI27" s="47">
        <v>5.62E-2</v>
      </c>
      <c r="CJ27" s="47">
        <v>5.6300000000000003E-2</v>
      </c>
      <c r="CK27" s="47">
        <v>5.6300000000000003E-2</v>
      </c>
      <c r="CL27" s="47">
        <v>5.6250000000000008E-2</v>
      </c>
      <c r="CM27" s="47">
        <v>5.6300000000000003E-2</v>
      </c>
      <c r="CN27" s="47">
        <v>0</v>
      </c>
      <c r="CO27" s="47">
        <v>0</v>
      </c>
      <c r="CP27" s="47">
        <v>0</v>
      </c>
      <c r="CQ27" s="47" t="s">
        <v>126</v>
      </c>
      <c r="CR27" s="47">
        <v>0</v>
      </c>
      <c r="CS27" s="45">
        <v>1</v>
      </c>
      <c r="CT27" s="45">
        <v>1</v>
      </c>
      <c r="CU27" s="45">
        <v>1</v>
      </c>
      <c r="CV27" s="45">
        <v>1</v>
      </c>
      <c r="CW27">
        <v>4</v>
      </c>
      <c r="CX27" s="48">
        <v>135.66666666666666</v>
      </c>
      <c r="CY27" s="1">
        <v>0</v>
      </c>
      <c r="CZ27">
        <v>0</v>
      </c>
    </row>
    <row r="28" spans="1:105" ht="18" hidden="1" customHeight="1" x14ac:dyDescent="0.25">
      <c r="A28" s="37" t="s">
        <v>283</v>
      </c>
      <c r="B28" s="37" t="s">
        <v>284</v>
      </c>
      <c r="C28" s="37" t="s">
        <v>107</v>
      </c>
      <c r="D28" s="37" t="s">
        <v>108</v>
      </c>
      <c r="E28" s="37" t="s">
        <v>232</v>
      </c>
      <c r="F28" s="37" t="s">
        <v>233</v>
      </c>
      <c r="G28" s="37" t="s">
        <v>234</v>
      </c>
      <c r="H28" s="37" t="s">
        <v>313</v>
      </c>
      <c r="I28" s="37"/>
      <c r="J28" s="37"/>
      <c r="K28" s="37" t="s">
        <v>314</v>
      </c>
      <c r="L28" s="37" t="s">
        <v>315</v>
      </c>
      <c r="M28" s="37" t="s">
        <v>316</v>
      </c>
      <c r="N28" s="37" t="s">
        <v>118</v>
      </c>
      <c r="O28" s="37" t="s">
        <v>119</v>
      </c>
      <c r="P28" s="39">
        <v>17</v>
      </c>
      <c r="Q28" s="40">
        <v>40</v>
      </c>
      <c r="R28" s="40">
        <v>49</v>
      </c>
      <c r="S28" s="40" t="s">
        <v>4295</v>
      </c>
      <c r="T28" s="40">
        <v>10</v>
      </c>
      <c r="U28" s="40">
        <v>0</v>
      </c>
      <c r="V28" s="40">
        <v>8</v>
      </c>
      <c r="W28" s="40">
        <v>0</v>
      </c>
      <c r="X28" s="40">
        <v>8</v>
      </c>
      <c r="Y28" s="40">
        <v>0</v>
      </c>
      <c r="Z28" s="40">
        <v>8</v>
      </c>
      <c r="AA28" s="40" t="s">
        <v>317</v>
      </c>
      <c r="AB28" s="40" t="s">
        <v>318</v>
      </c>
      <c r="AC28" s="40" t="s">
        <v>319</v>
      </c>
      <c r="AD28" s="40">
        <v>12</v>
      </c>
      <c r="AE28" s="40">
        <v>0</v>
      </c>
      <c r="AF28" s="40">
        <v>13</v>
      </c>
      <c r="AG28" s="40">
        <v>0</v>
      </c>
      <c r="AH28" s="40">
        <v>13</v>
      </c>
      <c r="AI28" s="40" t="s">
        <v>320</v>
      </c>
      <c r="AJ28" s="40" t="s">
        <v>321</v>
      </c>
      <c r="AK28" s="40">
        <v>0</v>
      </c>
      <c r="AL28" s="40">
        <v>0</v>
      </c>
      <c r="AM28" s="40">
        <v>0</v>
      </c>
      <c r="AN28" s="40">
        <v>14</v>
      </c>
      <c r="AO28" s="40">
        <v>0</v>
      </c>
      <c r="AP28" s="40">
        <v>28</v>
      </c>
      <c r="AQ28" s="40">
        <v>0</v>
      </c>
      <c r="AR28" s="40">
        <v>28</v>
      </c>
      <c r="AS28" s="40" t="s">
        <v>322</v>
      </c>
      <c r="AT28" s="40" t="s">
        <v>323</v>
      </c>
      <c r="AU28" s="40" t="s">
        <v>324</v>
      </c>
      <c r="AV28" s="40">
        <v>5</v>
      </c>
      <c r="AW28" s="40">
        <v>0</v>
      </c>
      <c r="AX28" s="40">
        <v>0</v>
      </c>
      <c r="AY28" s="40">
        <v>0</v>
      </c>
      <c r="AZ28" s="42">
        <v>60000000</v>
      </c>
      <c r="BA28" s="43">
        <v>0</v>
      </c>
      <c r="BB28" s="43">
        <v>60000000</v>
      </c>
      <c r="BC28" s="42">
        <v>60000000</v>
      </c>
      <c r="BD28" s="44">
        <v>150000000</v>
      </c>
      <c r="BE28" s="44">
        <v>0</v>
      </c>
      <c r="BF28" s="45"/>
      <c r="BG28" s="44">
        <v>149660000</v>
      </c>
      <c r="BH28" s="44">
        <v>146400000</v>
      </c>
      <c r="BI28" s="44"/>
      <c r="BJ28" s="44">
        <v>143200000</v>
      </c>
      <c r="BK28" s="46">
        <v>1.2250000000000001</v>
      </c>
      <c r="BL28" s="46">
        <v>0.2</v>
      </c>
      <c r="BM28" s="46">
        <v>1</v>
      </c>
      <c r="BN28" s="46">
        <v>0.3</v>
      </c>
      <c r="BO28" s="46">
        <v>1.0833333333333333</v>
      </c>
      <c r="BP28" s="46">
        <v>0.35</v>
      </c>
      <c r="BQ28" s="46">
        <v>2</v>
      </c>
      <c r="BR28" s="46">
        <v>0.125</v>
      </c>
      <c r="BS28" s="46">
        <v>0</v>
      </c>
      <c r="BT28" s="46">
        <v>0</v>
      </c>
      <c r="BU28" s="46" t="s">
        <v>126</v>
      </c>
      <c r="BV28" s="46" t="s">
        <v>4283</v>
      </c>
      <c r="BW28" s="46">
        <v>1</v>
      </c>
      <c r="BX28" s="46" t="s">
        <v>4283</v>
      </c>
      <c r="BY28" s="46" t="s">
        <v>4283</v>
      </c>
      <c r="BZ28" s="46">
        <v>0</v>
      </c>
      <c r="CA28" s="46" t="s">
        <v>126</v>
      </c>
      <c r="CB28" s="47">
        <v>0.22500000000000001</v>
      </c>
      <c r="CC28" s="47">
        <v>0.22500000000000001</v>
      </c>
      <c r="CD28" s="47">
        <v>4.4999999999999998E-2</v>
      </c>
      <c r="CE28" s="47">
        <v>4.4999999999999998E-2</v>
      </c>
      <c r="CF28" s="47">
        <v>4.4999999999999998E-2</v>
      </c>
      <c r="CG28" s="47">
        <v>6.7500000000000004E-2</v>
      </c>
      <c r="CH28" s="47">
        <v>6.7500000000000004E-2</v>
      </c>
      <c r="CI28" s="47">
        <v>7.3125000000000009E-2</v>
      </c>
      <c r="CJ28" s="47">
        <v>7.8799999999999995E-2</v>
      </c>
      <c r="CK28" s="47">
        <v>7.8799999999999995E-2</v>
      </c>
      <c r="CL28" s="47">
        <v>0.10687499999999998</v>
      </c>
      <c r="CM28" s="47">
        <v>2.8125000000000001E-2</v>
      </c>
      <c r="CN28" s="47">
        <v>0</v>
      </c>
      <c r="CO28" s="47">
        <v>0</v>
      </c>
      <c r="CP28" s="47">
        <v>0</v>
      </c>
      <c r="CQ28" s="47" t="s">
        <v>126</v>
      </c>
      <c r="CR28" s="47">
        <v>0</v>
      </c>
      <c r="CS28" s="45"/>
      <c r="CT28" s="45"/>
      <c r="CU28" s="45"/>
      <c r="CV28" s="45"/>
      <c r="CX28" s="48">
        <v>24</v>
      </c>
      <c r="CY28" s="1">
        <v>0</v>
      </c>
      <c r="CZ28">
        <v>0</v>
      </c>
    </row>
    <row r="29" spans="1:105" ht="18" hidden="1" customHeight="1" x14ac:dyDescent="0.25">
      <c r="A29" s="37" t="s">
        <v>325</v>
      </c>
      <c r="B29" s="37" t="s">
        <v>326</v>
      </c>
      <c r="C29" s="37" t="s">
        <v>107</v>
      </c>
      <c r="D29" s="37" t="s">
        <v>108</v>
      </c>
      <c r="E29" s="37" t="s">
        <v>232</v>
      </c>
      <c r="F29" s="37" t="s">
        <v>233</v>
      </c>
      <c r="G29" s="37" t="s">
        <v>234</v>
      </c>
      <c r="H29" s="37" t="s">
        <v>327</v>
      </c>
      <c r="I29" s="37" t="s">
        <v>113</v>
      </c>
      <c r="J29" s="37"/>
      <c r="K29" s="37" t="s">
        <v>328</v>
      </c>
      <c r="L29" s="37" t="s">
        <v>329</v>
      </c>
      <c r="M29" s="37" t="s">
        <v>330</v>
      </c>
      <c r="N29" s="37" t="s">
        <v>118</v>
      </c>
      <c r="O29" s="37" t="s">
        <v>119</v>
      </c>
      <c r="P29" s="39">
        <v>2</v>
      </c>
      <c r="Q29" s="40">
        <v>4</v>
      </c>
      <c r="R29" s="40">
        <v>1</v>
      </c>
      <c r="S29" s="40" t="s">
        <v>4296</v>
      </c>
      <c r="T29" s="40">
        <v>0</v>
      </c>
      <c r="U29" s="40">
        <v>0</v>
      </c>
      <c r="V29" s="40">
        <v>0</v>
      </c>
      <c r="W29" s="40">
        <v>0</v>
      </c>
      <c r="X29" s="40">
        <v>0</v>
      </c>
      <c r="Y29" s="40">
        <v>0</v>
      </c>
      <c r="Z29" s="40">
        <v>0</v>
      </c>
      <c r="AA29" s="40"/>
      <c r="AB29" s="40"/>
      <c r="AC29" s="40"/>
      <c r="AD29" s="40">
        <v>1</v>
      </c>
      <c r="AE29" s="40">
        <v>0</v>
      </c>
      <c r="AF29" s="40">
        <v>1</v>
      </c>
      <c r="AG29" s="40">
        <v>0</v>
      </c>
      <c r="AH29" s="40">
        <v>1</v>
      </c>
      <c r="AI29" s="40">
        <v>0</v>
      </c>
      <c r="AJ29" s="40" t="s">
        <v>331</v>
      </c>
      <c r="AK29" s="40">
        <v>0</v>
      </c>
      <c r="AL29" s="40"/>
      <c r="AM29" s="40"/>
      <c r="AN29" s="40">
        <v>2</v>
      </c>
      <c r="AO29" s="40">
        <v>0</v>
      </c>
      <c r="AP29" s="40">
        <v>0</v>
      </c>
      <c r="AQ29" s="40">
        <v>0</v>
      </c>
      <c r="AR29" s="40">
        <v>0</v>
      </c>
      <c r="AS29" s="40"/>
      <c r="AT29" s="40"/>
      <c r="AU29" s="40"/>
      <c r="AV29" s="40">
        <v>1</v>
      </c>
      <c r="AW29" s="40">
        <v>0</v>
      </c>
      <c r="AX29" s="40">
        <v>0</v>
      </c>
      <c r="AY29" s="40">
        <v>0</v>
      </c>
      <c r="AZ29" s="63"/>
      <c r="BA29" s="43">
        <v>0</v>
      </c>
      <c r="BB29" s="43">
        <v>0</v>
      </c>
      <c r="BC29" s="63"/>
      <c r="BD29" s="44">
        <v>600000000</v>
      </c>
      <c r="BE29" s="44"/>
      <c r="BF29" s="45"/>
      <c r="BG29" s="44">
        <v>297852603.54000002</v>
      </c>
      <c r="BH29" s="44">
        <v>601600000</v>
      </c>
      <c r="BI29" s="44"/>
      <c r="BJ29" s="44">
        <v>19530000</v>
      </c>
      <c r="BK29" s="46">
        <v>0.25</v>
      </c>
      <c r="BL29" s="46">
        <v>0</v>
      </c>
      <c r="BM29" s="46" t="s">
        <v>126</v>
      </c>
      <c r="BN29" s="46">
        <v>0.25</v>
      </c>
      <c r="BO29" s="46">
        <v>1</v>
      </c>
      <c r="BP29" s="46">
        <v>0.5</v>
      </c>
      <c r="BQ29" s="46">
        <v>0</v>
      </c>
      <c r="BR29" s="46">
        <v>0.25</v>
      </c>
      <c r="BS29" s="46">
        <v>0</v>
      </c>
      <c r="BT29" s="46">
        <v>0</v>
      </c>
      <c r="BU29" s="46" t="s">
        <v>126</v>
      </c>
      <c r="BV29" s="46">
        <v>0.25</v>
      </c>
      <c r="BW29" s="46" t="s">
        <v>126</v>
      </c>
      <c r="BX29" s="46">
        <v>1</v>
      </c>
      <c r="BY29" s="46">
        <v>0</v>
      </c>
      <c r="BZ29" s="46">
        <v>0</v>
      </c>
      <c r="CA29" s="46" t="s">
        <v>126</v>
      </c>
      <c r="CB29" s="47">
        <v>0.22500000000000001</v>
      </c>
      <c r="CC29" s="47">
        <v>5.6250000000000001E-2</v>
      </c>
      <c r="CD29" s="47">
        <v>0</v>
      </c>
      <c r="CE29" s="47" t="s">
        <v>126</v>
      </c>
      <c r="CF29" s="47">
        <v>0</v>
      </c>
      <c r="CG29" s="47">
        <v>5.6300000000000003E-2</v>
      </c>
      <c r="CH29" s="47">
        <v>5.6300000000000003E-2</v>
      </c>
      <c r="CI29" s="47">
        <v>5.6250000000000001E-2</v>
      </c>
      <c r="CJ29" s="47">
        <v>0.1125</v>
      </c>
      <c r="CK29" s="47">
        <v>0</v>
      </c>
      <c r="CL29" s="47">
        <v>0</v>
      </c>
      <c r="CM29" s="47">
        <v>5.6250000000000001E-2</v>
      </c>
      <c r="CN29" s="47">
        <v>0</v>
      </c>
      <c r="CO29" s="47">
        <v>0</v>
      </c>
      <c r="CP29" s="47">
        <v>0</v>
      </c>
      <c r="CQ29" s="47" t="s">
        <v>126</v>
      </c>
      <c r="CR29" s="47">
        <v>0</v>
      </c>
      <c r="CS29" s="45"/>
      <c r="CT29" s="45"/>
      <c r="CU29" s="45"/>
      <c r="CV29" s="45"/>
      <c r="CX29" s="48">
        <v>0</v>
      </c>
      <c r="CY29" s="1"/>
    </row>
    <row r="30" spans="1:105" ht="18" hidden="1" customHeight="1" x14ac:dyDescent="0.25">
      <c r="A30" s="37" t="s">
        <v>325</v>
      </c>
      <c r="B30" s="37" t="s">
        <v>326</v>
      </c>
      <c r="C30" s="37" t="s">
        <v>107</v>
      </c>
      <c r="D30" s="37" t="s">
        <v>108</v>
      </c>
      <c r="E30" s="37" t="s">
        <v>232</v>
      </c>
      <c r="F30" s="37" t="s">
        <v>233</v>
      </c>
      <c r="G30" s="37" t="s">
        <v>234</v>
      </c>
      <c r="H30" s="37" t="s">
        <v>332</v>
      </c>
      <c r="I30" s="37" t="s">
        <v>333</v>
      </c>
      <c r="J30" s="37"/>
      <c r="K30" s="37" t="s">
        <v>334</v>
      </c>
      <c r="L30" s="37" t="s">
        <v>335</v>
      </c>
      <c r="M30" s="37" t="s">
        <v>336</v>
      </c>
      <c r="N30" s="37" t="s">
        <v>118</v>
      </c>
      <c r="O30" s="37" t="s">
        <v>119</v>
      </c>
      <c r="P30" s="39">
        <v>6000</v>
      </c>
      <c r="Q30" s="40">
        <v>8000</v>
      </c>
      <c r="R30" s="40">
        <v>6994</v>
      </c>
      <c r="S30" s="40" t="s">
        <v>4297</v>
      </c>
      <c r="T30" s="40">
        <v>1500</v>
      </c>
      <c r="U30" s="40">
        <v>0</v>
      </c>
      <c r="V30" s="40">
        <v>1500</v>
      </c>
      <c r="W30" s="40">
        <v>0</v>
      </c>
      <c r="X30" s="40">
        <v>1774</v>
      </c>
      <c r="Y30" s="40">
        <v>0</v>
      </c>
      <c r="Z30" s="40">
        <v>1774</v>
      </c>
      <c r="AA30" s="40">
        <v>0</v>
      </c>
      <c r="AB30" s="40" t="s">
        <v>337</v>
      </c>
      <c r="AC30" s="40">
        <v>0</v>
      </c>
      <c r="AD30" s="40">
        <v>2511</v>
      </c>
      <c r="AE30" s="40">
        <v>0</v>
      </c>
      <c r="AF30" s="40">
        <v>2511</v>
      </c>
      <c r="AG30" s="40">
        <v>0</v>
      </c>
      <c r="AH30" s="40">
        <v>2511</v>
      </c>
      <c r="AI30" s="40">
        <v>0</v>
      </c>
      <c r="AJ30" s="40" t="s">
        <v>338</v>
      </c>
      <c r="AK30" s="40">
        <v>0</v>
      </c>
      <c r="AL30" s="40"/>
      <c r="AM30" s="40"/>
      <c r="AN30" s="40">
        <v>2000</v>
      </c>
      <c r="AO30" s="40">
        <v>0</v>
      </c>
      <c r="AP30" s="40">
        <v>2709</v>
      </c>
      <c r="AQ30" s="40">
        <v>0</v>
      </c>
      <c r="AR30" s="40">
        <v>2709</v>
      </c>
      <c r="AS30" s="40"/>
      <c r="AT30" s="40" t="s">
        <v>339</v>
      </c>
      <c r="AU30" s="40"/>
      <c r="AV30" s="40">
        <v>1715</v>
      </c>
      <c r="AW30" s="40">
        <v>0</v>
      </c>
      <c r="AX30" s="40">
        <v>0</v>
      </c>
      <c r="AY30" s="40">
        <v>0</v>
      </c>
      <c r="AZ30" s="42">
        <v>120000000</v>
      </c>
      <c r="BA30" s="43">
        <v>0</v>
      </c>
      <c r="BB30" s="43">
        <v>120000000</v>
      </c>
      <c r="BC30" s="42">
        <v>59516618</v>
      </c>
      <c r="BD30" s="44">
        <v>85000000</v>
      </c>
      <c r="BE30" s="44"/>
      <c r="BF30" s="45"/>
      <c r="BG30" s="44">
        <v>22984592.66</v>
      </c>
      <c r="BH30" s="44">
        <v>88900000</v>
      </c>
      <c r="BI30" s="44"/>
      <c r="BJ30" s="44">
        <v>0</v>
      </c>
      <c r="BK30" s="46">
        <v>0.87424999999999997</v>
      </c>
      <c r="BL30" s="46">
        <v>0.1875</v>
      </c>
      <c r="BM30" s="46">
        <v>1.1827000000000001</v>
      </c>
      <c r="BN30" s="46">
        <v>0.31387500000000002</v>
      </c>
      <c r="BO30" s="46">
        <v>1</v>
      </c>
      <c r="BP30" s="46">
        <v>0.25</v>
      </c>
      <c r="BQ30" s="46">
        <v>1.3545</v>
      </c>
      <c r="BR30" s="46">
        <v>0.21437500000000001</v>
      </c>
      <c r="BS30" s="46">
        <v>0</v>
      </c>
      <c r="BT30" s="46">
        <v>0</v>
      </c>
      <c r="BU30" s="46" t="s">
        <v>126</v>
      </c>
      <c r="BV30" s="46">
        <v>0.87424999999999997</v>
      </c>
      <c r="BW30" s="46">
        <v>1</v>
      </c>
      <c r="BX30" s="46">
        <v>1</v>
      </c>
      <c r="BY30" s="46" t="s">
        <v>4283</v>
      </c>
      <c r="BZ30" s="46">
        <v>0</v>
      </c>
      <c r="CA30" s="46" t="s">
        <v>126</v>
      </c>
      <c r="CB30" s="47">
        <v>0.22500000000000001</v>
      </c>
      <c r="CC30" s="47">
        <v>0.19670625</v>
      </c>
      <c r="CD30" s="47">
        <v>4.2200000000000001E-2</v>
      </c>
      <c r="CE30" s="47">
        <v>4.2200000000000001E-2</v>
      </c>
      <c r="CF30" s="47">
        <v>4.99E-2</v>
      </c>
      <c r="CG30" s="47">
        <v>7.0599999999999996E-2</v>
      </c>
      <c r="CH30" s="47">
        <v>7.0599999999999996E-2</v>
      </c>
      <c r="CI30" s="47">
        <v>7.0615625000000001E-2</v>
      </c>
      <c r="CJ30" s="47">
        <v>5.6300000000000003E-2</v>
      </c>
      <c r="CK30" s="47">
        <v>5.6300000000000003E-2</v>
      </c>
      <c r="CL30" s="47">
        <v>7.6190624999999998E-2</v>
      </c>
      <c r="CM30" s="47">
        <v>4.8234375000000003E-2</v>
      </c>
      <c r="CN30" s="47">
        <v>0</v>
      </c>
      <c r="CO30" s="47">
        <v>0</v>
      </c>
      <c r="CP30" s="47">
        <v>0</v>
      </c>
      <c r="CQ30" s="47" t="s">
        <v>126</v>
      </c>
      <c r="CR30" s="47">
        <v>0</v>
      </c>
      <c r="CS30" s="45"/>
      <c r="CT30" s="45"/>
      <c r="CU30" s="45"/>
      <c r="CV30" s="45"/>
      <c r="CX30" s="48">
        <v>4035</v>
      </c>
      <c r="CY30" s="1"/>
    </row>
    <row r="31" spans="1:105" s="59" customFormat="1" ht="18" hidden="1" customHeight="1" x14ac:dyDescent="0.25">
      <c r="A31" s="49" t="s">
        <v>325</v>
      </c>
      <c r="B31" s="49" t="s">
        <v>326</v>
      </c>
      <c r="C31" s="49" t="s">
        <v>107</v>
      </c>
      <c r="D31" s="49" t="s">
        <v>108</v>
      </c>
      <c r="E31" s="49" t="s">
        <v>232</v>
      </c>
      <c r="F31" s="49" t="s">
        <v>233</v>
      </c>
      <c r="G31" s="49" t="s">
        <v>234</v>
      </c>
      <c r="H31" s="49" t="s">
        <v>340</v>
      </c>
      <c r="I31" s="49" t="s">
        <v>113</v>
      </c>
      <c r="J31" s="49"/>
      <c r="K31" s="50" t="s">
        <v>341</v>
      </c>
      <c r="L31" s="49" t="s">
        <v>342</v>
      </c>
      <c r="M31" s="49" t="s">
        <v>343</v>
      </c>
      <c r="N31" s="49" t="s">
        <v>118</v>
      </c>
      <c r="O31" s="49" t="s">
        <v>119</v>
      </c>
      <c r="P31" s="51">
        <v>142000</v>
      </c>
      <c r="Q31" s="52">
        <v>160000</v>
      </c>
      <c r="R31" s="52">
        <v>128423</v>
      </c>
      <c r="S31" s="52" t="s">
        <v>4298</v>
      </c>
      <c r="T31" s="52">
        <v>30000</v>
      </c>
      <c r="U31" s="52">
        <v>0</v>
      </c>
      <c r="V31" s="52">
        <v>30000</v>
      </c>
      <c r="W31" s="52">
        <v>0</v>
      </c>
      <c r="X31" s="52">
        <v>33000</v>
      </c>
      <c r="Y31" s="52">
        <v>0</v>
      </c>
      <c r="Z31" s="52">
        <v>33000</v>
      </c>
      <c r="AA31" s="52">
        <v>0</v>
      </c>
      <c r="AB31" s="52" t="s">
        <v>344</v>
      </c>
      <c r="AC31" s="52">
        <v>0</v>
      </c>
      <c r="AD31" s="52">
        <v>73147</v>
      </c>
      <c r="AE31" s="52">
        <v>0</v>
      </c>
      <c r="AF31" s="52">
        <v>73147</v>
      </c>
      <c r="AG31" s="52">
        <v>0</v>
      </c>
      <c r="AH31" s="52">
        <v>73147</v>
      </c>
      <c r="AI31" s="52">
        <v>0</v>
      </c>
      <c r="AJ31" s="52" t="s">
        <v>345</v>
      </c>
      <c r="AK31" s="52">
        <v>0</v>
      </c>
      <c r="AL31" s="52"/>
      <c r="AM31" s="52"/>
      <c r="AN31" s="52">
        <v>40000</v>
      </c>
      <c r="AO31" s="52">
        <v>0</v>
      </c>
      <c r="AP31" s="52">
        <v>22276</v>
      </c>
      <c r="AQ31" s="52">
        <v>0</v>
      </c>
      <c r="AR31" s="52">
        <v>22276</v>
      </c>
      <c r="AS31" s="52"/>
      <c r="AT31" s="52" t="s">
        <v>346</v>
      </c>
      <c r="AU31" s="52"/>
      <c r="AV31" s="52">
        <v>23853</v>
      </c>
      <c r="AW31" s="52">
        <v>0</v>
      </c>
      <c r="AX31" s="52">
        <v>0</v>
      </c>
      <c r="AY31" s="52">
        <v>0</v>
      </c>
      <c r="AZ31" s="53">
        <v>445192000</v>
      </c>
      <c r="BA31" s="43">
        <v>0</v>
      </c>
      <c r="BB31" s="54">
        <v>445192000</v>
      </c>
      <c r="BC31" s="53">
        <v>396808035</v>
      </c>
      <c r="BD31" s="55">
        <v>908847430</v>
      </c>
      <c r="BE31" s="55"/>
      <c r="BF31" s="56"/>
      <c r="BG31" s="55">
        <v>731292065.63</v>
      </c>
      <c r="BH31" s="55">
        <v>1648177210</v>
      </c>
      <c r="BI31" s="55"/>
      <c r="BJ31" s="55">
        <v>448317693</v>
      </c>
      <c r="BK31" s="57">
        <v>0.80264374999999999</v>
      </c>
      <c r="BL31" s="57">
        <v>0.1875</v>
      </c>
      <c r="BM31" s="57">
        <v>1.1000000000000001</v>
      </c>
      <c r="BN31" s="57">
        <v>0.45716875000000001</v>
      </c>
      <c r="BO31" s="57">
        <v>1</v>
      </c>
      <c r="BP31" s="57">
        <v>0.25</v>
      </c>
      <c r="BQ31" s="57">
        <v>0.55689999999999995</v>
      </c>
      <c r="BR31" s="57">
        <v>0.14908125</v>
      </c>
      <c r="BS31" s="57">
        <v>0</v>
      </c>
      <c r="BT31" s="57">
        <v>0</v>
      </c>
      <c r="BU31" s="57" t="s">
        <v>126</v>
      </c>
      <c r="BV31" s="57">
        <v>0.80264374999999999</v>
      </c>
      <c r="BW31" s="57">
        <v>1</v>
      </c>
      <c r="BX31" s="57">
        <v>1</v>
      </c>
      <c r="BY31" s="57">
        <v>0.55689999999999995</v>
      </c>
      <c r="BZ31" s="57">
        <v>0</v>
      </c>
      <c r="CA31" s="57" t="s">
        <v>126</v>
      </c>
      <c r="CB31" s="58">
        <v>0.22500000000000001</v>
      </c>
      <c r="CC31" s="58">
        <v>0.18059484375000001</v>
      </c>
      <c r="CD31" s="58">
        <v>4.6399999999999997E-2</v>
      </c>
      <c r="CE31" s="58">
        <v>4.6399999999999997E-2</v>
      </c>
      <c r="CF31" s="58">
        <v>4.6399999999999997E-2</v>
      </c>
      <c r="CG31" s="58">
        <v>0.10290000000000001</v>
      </c>
      <c r="CH31" s="58">
        <v>0.10290000000000001</v>
      </c>
      <c r="CI31" s="58">
        <v>0.10286921874999999</v>
      </c>
      <c r="CJ31" s="58">
        <v>5.6300000000000003E-2</v>
      </c>
      <c r="CK31" s="58">
        <v>3.1353470000000001E-2</v>
      </c>
      <c r="CL31" s="58">
        <v>3.1325625000000024E-2</v>
      </c>
      <c r="CM31" s="58">
        <v>3.3543281250000001E-2</v>
      </c>
      <c r="CN31" s="58">
        <v>0</v>
      </c>
      <c r="CO31" s="58">
        <v>0</v>
      </c>
      <c r="CP31" s="58">
        <v>0</v>
      </c>
      <c r="CQ31" s="58" t="s">
        <v>126</v>
      </c>
      <c r="CR31" s="58">
        <v>0</v>
      </c>
      <c r="CS31" s="56"/>
      <c r="CT31" s="56"/>
      <c r="CU31" s="56"/>
      <c r="CV31" s="56"/>
      <c r="CX31" s="60">
        <v>86147</v>
      </c>
      <c r="CY31" s="65"/>
      <c r="DA31" s="61" t="s">
        <v>143</v>
      </c>
    </row>
    <row r="32" spans="1:105" ht="18" hidden="1" customHeight="1" x14ac:dyDescent="0.25">
      <c r="A32" s="37" t="s">
        <v>325</v>
      </c>
      <c r="B32" s="37" t="s">
        <v>326</v>
      </c>
      <c r="C32" s="37" t="s">
        <v>107</v>
      </c>
      <c r="D32" s="37" t="s">
        <v>108</v>
      </c>
      <c r="E32" s="37" t="s">
        <v>232</v>
      </c>
      <c r="F32" s="37" t="s">
        <v>233</v>
      </c>
      <c r="G32" s="37" t="s">
        <v>234</v>
      </c>
      <c r="H32" s="37" t="s">
        <v>347</v>
      </c>
      <c r="I32" s="37" t="s">
        <v>113</v>
      </c>
      <c r="J32" s="37"/>
      <c r="K32" s="37" t="s">
        <v>348</v>
      </c>
      <c r="L32" s="37" t="s">
        <v>349</v>
      </c>
      <c r="M32" s="37" t="s">
        <v>350</v>
      </c>
      <c r="N32" s="37" t="s">
        <v>118</v>
      </c>
      <c r="O32" s="37" t="s">
        <v>119</v>
      </c>
      <c r="P32" s="39">
        <v>0</v>
      </c>
      <c r="Q32" s="40">
        <v>3</v>
      </c>
      <c r="R32" s="40">
        <v>1</v>
      </c>
      <c r="S32" s="40" t="s">
        <v>4299</v>
      </c>
      <c r="T32" s="40">
        <v>0</v>
      </c>
      <c r="U32" s="40">
        <v>0</v>
      </c>
      <c r="V32" s="40">
        <v>0</v>
      </c>
      <c r="W32" s="40">
        <v>0</v>
      </c>
      <c r="X32" s="40">
        <v>0</v>
      </c>
      <c r="Y32" s="40">
        <v>0</v>
      </c>
      <c r="Z32" s="40">
        <v>0</v>
      </c>
      <c r="AA32" s="40"/>
      <c r="AB32" s="40"/>
      <c r="AC32" s="40"/>
      <c r="AD32" s="40">
        <v>1</v>
      </c>
      <c r="AE32" s="40">
        <v>0</v>
      </c>
      <c r="AF32" s="40">
        <v>1</v>
      </c>
      <c r="AG32" s="40">
        <v>0</v>
      </c>
      <c r="AH32" s="40">
        <v>1</v>
      </c>
      <c r="AI32" s="40">
        <v>0</v>
      </c>
      <c r="AJ32" s="40" t="s">
        <v>351</v>
      </c>
      <c r="AK32" s="40">
        <v>0</v>
      </c>
      <c r="AL32" s="40"/>
      <c r="AM32" s="40"/>
      <c r="AN32" s="40">
        <v>1</v>
      </c>
      <c r="AO32" s="40">
        <v>0</v>
      </c>
      <c r="AP32" s="40">
        <v>0</v>
      </c>
      <c r="AQ32" s="40">
        <v>0</v>
      </c>
      <c r="AR32" s="40">
        <v>0</v>
      </c>
      <c r="AS32" s="40"/>
      <c r="AT32" s="40"/>
      <c r="AU32" s="40"/>
      <c r="AV32" s="40">
        <v>1</v>
      </c>
      <c r="AW32" s="40">
        <v>0</v>
      </c>
      <c r="AX32" s="40">
        <v>0</v>
      </c>
      <c r="AY32" s="40">
        <v>0</v>
      </c>
      <c r="AZ32" s="63"/>
      <c r="BA32" s="43">
        <v>0</v>
      </c>
      <c r="BB32" s="43">
        <v>0</v>
      </c>
      <c r="BC32" s="63"/>
      <c r="BD32" s="44">
        <v>390000000</v>
      </c>
      <c r="BE32" s="44"/>
      <c r="BF32" s="45"/>
      <c r="BG32" s="44">
        <v>390000000</v>
      </c>
      <c r="BH32" s="44">
        <v>285309027</v>
      </c>
      <c r="BI32" s="44"/>
      <c r="BJ32" s="44">
        <v>0</v>
      </c>
      <c r="BK32" s="46">
        <v>0.33333333333333331</v>
      </c>
      <c r="BL32" s="46">
        <v>0</v>
      </c>
      <c r="BM32" s="46" t="s">
        <v>126</v>
      </c>
      <c r="BN32" s="46">
        <v>0.33333333333333331</v>
      </c>
      <c r="BO32" s="46">
        <v>1</v>
      </c>
      <c r="BP32" s="46">
        <v>0.33333333333333331</v>
      </c>
      <c r="BQ32" s="46">
        <v>0</v>
      </c>
      <c r="BR32" s="46">
        <v>0.33333333333333331</v>
      </c>
      <c r="BS32" s="46">
        <v>0</v>
      </c>
      <c r="BT32" s="46">
        <v>0</v>
      </c>
      <c r="BU32" s="46" t="s">
        <v>126</v>
      </c>
      <c r="BV32" s="46">
        <v>0.33333333333333331</v>
      </c>
      <c r="BW32" s="46" t="s">
        <v>126</v>
      </c>
      <c r="BX32" s="46">
        <v>1</v>
      </c>
      <c r="BY32" s="46">
        <v>0</v>
      </c>
      <c r="BZ32" s="46">
        <v>0</v>
      </c>
      <c r="CA32" s="46" t="s">
        <v>126</v>
      </c>
      <c r="CB32" s="47">
        <v>0.22500000000000001</v>
      </c>
      <c r="CC32" s="47">
        <v>7.4999999999999997E-2</v>
      </c>
      <c r="CD32" s="47">
        <v>0</v>
      </c>
      <c r="CE32" s="47" t="s">
        <v>126</v>
      </c>
      <c r="CF32" s="47">
        <v>0</v>
      </c>
      <c r="CG32" s="47">
        <v>7.4999999999999997E-2</v>
      </c>
      <c r="CH32" s="47">
        <v>7.4999999999999997E-2</v>
      </c>
      <c r="CI32" s="47">
        <v>7.4999999999999997E-2</v>
      </c>
      <c r="CJ32" s="47">
        <v>7.4999999999999997E-2</v>
      </c>
      <c r="CK32" s="47">
        <v>0</v>
      </c>
      <c r="CL32" s="47">
        <v>0</v>
      </c>
      <c r="CM32" s="47">
        <v>7.4999999999999997E-2</v>
      </c>
      <c r="CN32" s="47">
        <v>0</v>
      </c>
      <c r="CO32" s="47">
        <v>0</v>
      </c>
      <c r="CP32" s="47">
        <v>0</v>
      </c>
      <c r="CQ32" s="47" t="s">
        <v>126</v>
      </c>
      <c r="CR32" s="47">
        <v>0</v>
      </c>
      <c r="CS32" s="45"/>
      <c r="CT32" s="45"/>
      <c r="CU32" s="45"/>
      <c r="CV32" s="45"/>
      <c r="CX32" s="48">
        <v>0</v>
      </c>
      <c r="CY32" s="1"/>
    </row>
    <row r="33" spans="1:105" ht="18" hidden="1" customHeight="1" x14ac:dyDescent="0.25">
      <c r="A33" s="37" t="s">
        <v>325</v>
      </c>
      <c r="B33" s="37" t="s">
        <v>326</v>
      </c>
      <c r="C33" s="37" t="s">
        <v>107</v>
      </c>
      <c r="D33" s="37" t="s">
        <v>108</v>
      </c>
      <c r="E33" s="37" t="s">
        <v>232</v>
      </c>
      <c r="F33" s="37" t="s">
        <v>233</v>
      </c>
      <c r="G33" s="37" t="s">
        <v>234</v>
      </c>
      <c r="H33" s="37" t="s">
        <v>352</v>
      </c>
      <c r="I33" s="37" t="s">
        <v>113</v>
      </c>
      <c r="J33" s="37"/>
      <c r="K33" s="37" t="s">
        <v>353</v>
      </c>
      <c r="L33" s="37" t="s">
        <v>354</v>
      </c>
      <c r="M33" s="37" t="s">
        <v>355</v>
      </c>
      <c r="N33" s="37" t="s">
        <v>118</v>
      </c>
      <c r="O33" s="37" t="s">
        <v>119</v>
      </c>
      <c r="P33" s="39">
        <v>0</v>
      </c>
      <c r="Q33" s="40">
        <v>1</v>
      </c>
      <c r="R33" s="40">
        <v>0</v>
      </c>
      <c r="S33" s="40" t="s">
        <v>4300</v>
      </c>
      <c r="T33" s="40">
        <v>0</v>
      </c>
      <c r="U33" s="40">
        <v>0</v>
      </c>
      <c r="V33" s="40">
        <v>0</v>
      </c>
      <c r="W33" s="40">
        <v>0</v>
      </c>
      <c r="X33" s="40">
        <v>0</v>
      </c>
      <c r="Y33" s="40">
        <v>0</v>
      </c>
      <c r="Z33" s="40">
        <v>0</v>
      </c>
      <c r="AA33" s="40"/>
      <c r="AB33" s="40"/>
      <c r="AC33" s="40"/>
      <c r="AD33" s="40">
        <v>1</v>
      </c>
      <c r="AE33" s="40">
        <v>0</v>
      </c>
      <c r="AF33" s="40">
        <v>0</v>
      </c>
      <c r="AG33" s="40">
        <v>0</v>
      </c>
      <c r="AH33" s="40">
        <v>0</v>
      </c>
      <c r="AI33" s="40">
        <v>0</v>
      </c>
      <c r="AJ33" s="40" t="s">
        <v>356</v>
      </c>
      <c r="AK33" s="40">
        <v>0</v>
      </c>
      <c r="AL33" s="40"/>
      <c r="AM33" s="40"/>
      <c r="AN33" s="40">
        <v>1</v>
      </c>
      <c r="AO33" s="40">
        <v>0</v>
      </c>
      <c r="AP33" s="40">
        <v>0</v>
      </c>
      <c r="AQ33" s="40">
        <v>0</v>
      </c>
      <c r="AR33" s="40">
        <v>0</v>
      </c>
      <c r="AS33" s="40"/>
      <c r="AT33" s="40"/>
      <c r="AU33" s="40"/>
      <c r="AV33" s="40">
        <v>0</v>
      </c>
      <c r="AW33" s="40">
        <v>0</v>
      </c>
      <c r="AX33" s="40">
        <v>0</v>
      </c>
      <c r="AY33" s="40">
        <v>0</v>
      </c>
      <c r="AZ33" s="63"/>
      <c r="BA33" s="43">
        <v>0</v>
      </c>
      <c r="BB33" s="43">
        <v>0</v>
      </c>
      <c r="BC33" s="63"/>
      <c r="BD33" s="44">
        <v>300000000</v>
      </c>
      <c r="BE33" s="44"/>
      <c r="BF33" s="45"/>
      <c r="BG33" s="44">
        <v>200233229.75999999</v>
      </c>
      <c r="BH33" s="44">
        <v>3252129000</v>
      </c>
      <c r="BI33" s="44"/>
      <c r="BJ33" s="44">
        <v>69000000</v>
      </c>
      <c r="BK33" s="46">
        <v>0</v>
      </c>
      <c r="BL33" s="46">
        <v>0</v>
      </c>
      <c r="BM33" s="46" t="s">
        <v>126</v>
      </c>
      <c r="BN33" s="46">
        <v>1</v>
      </c>
      <c r="BO33" s="46">
        <v>0</v>
      </c>
      <c r="BP33" s="46">
        <v>1</v>
      </c>
      <c r="BQ33" s="46">
        <v>0</v>
      </c>
      <c r="BR33" s="46">
        <v>0</v>
      </c>
      <c r="BS33" s="46">
        <v>0</v>
      </c>
      <c r="BT33" s="46">
        <v>0</v>
      </c>
      <c r="BU33" s="46" t="s">
        <v>126</v>
      </c>
      <c r="BV33" s="46">
        <v>0</v>
      </c>
      <c r="BW33" s="46" t="s">
        <v>126</v>
      </c>
      <c r="BX33" s="46">
        <v>0</v>
      </c>
      <c r="BY33" s="46">
        <v>0</v>
      </c>
      <c r="BZ33" s="46">
        <v>0</v>
      </c>
      <c r="CA33" s="46" t="s">
        <v>126</v>
      </c>
      <c r="CB33" s="47">
        <v>0.22500000000000001</v>
      </c>
      <c r="CC33" s="47">
        <v>0</v>
      </c>
      <c r="CD33" s="47">
        <v>0</v>
      </c>
      <c r="CE33" s="47" t="s">
        <v>126</v>
      </c>
      <c r="CF33" s="47">
        <v>0</v>
      </c>
      <c r="CG33" s="47">
        <v>0.22500000000000001</v>
      </c>
      <c r="CH33" s="47">
        <v>0</v>
      </c>
      <c r="CI33" s="47">
        <v>0</v>
      </c>
      <c r="CJ33" s="47">
        <v>0.22500000000000001</v>
      </c>
      <c r="CK33" s="47">
        <v>0</v>
      </c>
      <c r="CL33" s="47">
        <v>0</v>
      </c>
      <c r="CM33" s="47">
        <v>0</v>
      </c>
      <c r="CN33" s="47">
        <v>0</v>
      </c>
      <c r="CO33" s="47">
        <v>0</v>
      </c>
      <c r="CP33" s="47">
        <v>0</v>
      </c>
      <c r="CQ33" s="47" t="s">
        <v>126</v>
      </c>
      <c r="CR33" s="47">
        <v>0</v>
      </c>
      <c r="CS33" s="45"/>
      <c r="CT33" s="45"/>
      <c r="CU33" s="45"/>
      <c r="CV33" s="45"/>
      <c r="CX33" s="48">
        <v>0</v>
      </c>
      <c r="CY33" s="1"/>
    </row>
    <row r="34" spans="1:105" ht="18" hidden="1" customHeight="1" x14ac:dyDescent="0.25">
      <c r="A34" s="37" t="s">
        <v>325</v>
      </c>
      <c r="B34" s="37" t="s">
        <v>326</v>
      </c>
      <c r="C34" s="37" t="s">
        <v>107</v>
      </c>
      <c r="D34" s="37" t="s">
        <v>108</v>
      </c>
      <c r="E34" s="37" t="s">
        <v>232</v>
      </c>
      <c r="F34" s="37" t="s">
        <v>233</v>
      </c>
      <c r="G34" s="37" t="s">
        <v>234</v>
      </c>
      <c r="H34" s="37" t="s">
        <v>357</v>
      </c>
      <c r="I34" s="37" t="s">
        <v>113</v>
      </c>
      <c r="J34" s="37"/>
      <c r="K34" s="37" t="s">
        <v>358</v>
      </c>
      <c r="L34" s="37" t="s">
        <v>359</v>
      </c>
      <c r="M34" s="37" t="s">
        <v>360</v>
      </c>
      <c r="N34" s="37" t="s">
        <v>118</v>
      </c>
      <c r="O34" s="37" t="s">
        <v>119</v>
      </c>
      <c r="P34" s="39">
        <v>41</v>
      </c>
      <c r="Q34" s="40">
        <v>60</v>
      </c>
      <c r="R34" s="40">
        <v>26</v>
      </c>
      <c r="S34" s="40" t="s">
        <v>4301</v>
      </c>
      <c r="T34" s="40">
        <v>10</v>
      </c>
      <c r="U34" s="40">
        <v>0</v>
      </c>
      <c r="V34" s="40">
        <v>10</v>
      </c>
      <c r="W34" s="40">
        <v>0</v>
      </c>
      <c r="X34" s="40">
        <v>12</v>
      </c>
      <c r="Y34" s="40">
        <v>0</v>
      </c>
      <c r="Z34" s="40">
        <v>12</v>
      </c>
      <c r="AA34" s="40">
        <v>0</v>
      </c>
      <c r="AB34" s="40" t="s">
        <v>361</v>
      </c>
      <c r="AC34" s="40">
        <v>0</v>
      </c>
      <c r="AD34" s="40">
        <v>15</v>
      </c>
      <c r="AE34" s="40">
        <v>0</v>
      </c>
      <c r="AF34" s="40">
        <v>13</v>
      </c>
      <c r="AG34" s="40"/>
      <c r="AH34" s="40">
        <v>13</v>
      </c>
      <c r="AI34" s="40">
        <v>0</v>
      </c>
      <c r="AJ34" s="40" t="s">
        <v>362</v>
      </c>
      <c r="AK34" s="40">
        <v>0</v>
      </c>
      <c r="AL34" s="40"/>
      <c r="AM34" s="40"/>
      <c r="AN34" s="40">
        <v>20</v>
      </c>
      <c r="AO34" s="40">
        <v>0</v>
      </c>
      <c r="AP34" s="40">
        <v>1</v>
      </c>
      <c r="AQ34" s="40">
        <v>0</v>
      </c>
      <c r="AR34" s="40">
        <v>1</v>
      </c>
      <c r="AS34" s="40"/>
      <c r="AT34" s="40" t="s">
        <v>363</v>
      </c>
      <c r="AU34" s="40"/>
      <c r="AV34" s="40">
        <v>15</v>
      </c>
      <c r="AW34" s="40">
        <v>0</v>
      </c>
      <c r="AX34" s="40">
        <v>0</v>
      </c>
      <c r="AY34" s="40">
        <v>0</v>
      </c>
      <c r="AZ34" s="42">
        <v>179280000</v>
      </c>
      <c r="BA34" s="43">
        <v>0</v>
      </c>
      <c r="BB34" s="43">
        <v>179280000</v>
      </c>
      <c r="BC34" s="42">
        <v>158540569</v>
      </c>
      <c r="BD34" s="44">
        <v>135330769</v>
      </c>
      <c r="BE34" s="44"/>
      <c r="BF34" s="45"/>
      <c r="BG34" s="44">
        <v>101156581.35999998</v>
      </c>
      <c r="BH34" s="44">
        <v>127600000</v>
      </c>
      <c r="BI34" s="44"/>
      <c r="BJ34" s="44">
        <v>0</v>
      </c>
      <c r="BK34" s="46">
        <v>0.43333333333333335</v>
      </c>
      <c r="BL34" s="46">
        <v>0.16669999999999999</v>
      </c>
      <c r="BM34" s="46">
        <v>1.2</v>
      </c>
      <c r="BN34" s="46">
        <v>0.25</v>
      </c>
      <c r="BO34" s="46">
        <v>0.8666666666666667</v>
      </c>
      <c r="BP34" s="46">
        <v>0.33333333333333331</v>
      </c>
      <c r="BQ34" s="46">
        <v>0.05</v>
      </c>
      <c r="BR34" s="46">
        <v>0.25</v>
      </c>
      <c r="BS34" s="46">
        <v>0</v>
      </c>
      <c r="BT34" s="46">
        <v>0</v>
      </c>
      <c r="BU34" s="46" t="s">
        <v>126</v>
      </c>
      <c r="BV34" s="46">
        <v>0.43333333333333335</v>
      </c>
      <c r="BW34" s="46">
        <v>1</v>
      </c>
      <c r="BX34" s="46">
        <v>0.8666666666666667</v>
      </c>
      <c r="BY34" s="46">
        <v>0.05</v>
      </c>
      <c r="BZ34" s="46">
        <v>0</v>
      </c>
      <c r="CA34" s="46" t="s">
        <v>126</v>
      </c>
      <c r="CB34" s="47">
        <v>0.22500000000000001</v>
      </c>
      <c r="CC34" s="47">
        <v>9.7500000000000003E-2</v>
      </c>
      <c r="CD34" s="47">
        <v>3.7499999999999999E-2</v>
      </c>
      <c r="CE34" s="47">
        <v>3.7499999999999999E-2</v>
      </c>
      <c r="CF34" s="47">
        <v>4.4999999999999998E-2</v>
      </c>
      <c r="CG34" s="47">
        <v>5.6300000000000003E-2</v>
      </c>
      <c r="CH34" s="47">
        <v>4.8793333333333334E-2</v>
      </c>
      <c r="CI34" s="47">
        <v>4.8750000000000002E-2</v>
      </c>
      <c r="CJ34" s="47">
        <v>7.4999999999999997E-2</v>
      </c>
      <c r="CK34" s="47">
        <v>3.7499999999999999E-3</v>
      </c>
      <c r="CL34" s="47">
        <v>3.7500000000000033E-3</v>
      </c>
      <c r="CM34" s="47">
        <v>5.6250000000000001E-2</v>
      </c>
      <c r="CN34" s="47">
        <v>0</v>
      </c>
      <c r="CO34" s="47">
        <v>0</v>
      </c>
      <c r="CP34" s="47">
        <v>0</v>
      </c>
      <c r="CQ34" s="47" t="s">
        <v>126</v>
      </c>
      <c r="CR34" s="47">
        <v>0</v>
      </c>
      <c r="CS34" s="45"/>
      <c r="CT34" s="45"/>
      <c r="CU34" s="45"/>
      <c r="CV34" s="45"/>
      <c r="CX34" s="48">
        <v>22</v>
      </c>
      <c r="CY34" s="1"/>
    </row>
    <row r="35" spans="1:105" ht="18" hidden="1" customHeight="1" x14ac:dyDescent="0.25">
      <c r="A35" s="37" t="s">
        <v>325</v>
      </c>
      <c r="B35" s="37" t="s">
        <v>326</v>
      </c>
      <c r="C35" s="37" t="s">
        <v>107</v>
      </c>
      <c r="D35" s="37" t="s">
        <v>108</v>
      </c>
      <c r="E35" s="37" t="s">
        <v>232</v>
      </c>
      <c r="F35" s="37" t="s">
        <v>233</v>
      </c>
      <c r="G35" s="37" t="s">
        <v>234</v>
      </c>
      <c r="H35" s="37" t="s">
        <v>364</v>
      </c>
      <c r="I35" s="37" t="s">
        <v>113</v>
      </c>
      <c r="J35" s="37"/>
      <c r="K35" s="37" t="s">
        <v>365</v>
      </c>
      <c r="L35" s="37" t="s">
        <v>366</v>
      </c>
      <c r="M35" s="37" t="s">
        <v>367</v>
      </c>
      <c r="N35" s="37" t="s">
        <v>118</v>
      </c>
      <c r="O35" s="37" t="s">
        <v>119</v>
      </c>
      <c r="P35" s="39">
        <v>56</v>
      </c>
      <c r="Q35" s="40">
        <v>150</v>
      </c>
      <c r="R35" s="40">
        <v>117</v>
      </c>
      <c r="S35" s="40" t="s">
        <v>4302</v>
      </c>
      <c r="T35" s="40">
        <v>15</v>
      </c>
      <c r="U35" s="40">
        <v>0</v>
      </c>
      <c r="V35" s="40">
        <v>15</v>
      </c>
      <c r="W35" s="40">
        <v>0</v>
      </c>
      <c r="X35" s="40">
        <v>14</v>
      </c>
      <c r="Y35" s="40">
        <v>0</v>
      </c>
      <c r="Z35" s="40">
        <v>14</v>
      </c>
      <c r="AA35" s="40">
        <v>0</v>
      </c>
      <c r="AB35" s="40" t="s">
        <v>368</v>
      </c>
      <c r="AC35" s="40">
        <v>0</v>
      </c>
      <c r="AD35" s="40">
        <v>89</v>
      </c>
      <c r="AE35" s="40">
        <v>0</v>
      </c>
      <c r="AF35" s="40">
        <v>89</v>
      </c>
      <c r="AG35" s="40">
        <v>0</v>
      </c>
      <c r="AH35" s="40">
        <v>89</v>
      </c>
      <c r="AI35" s="40">
        <v>0</v>
      </c>
      <c r="AJ35" s="40" t="s">
        <v>369</v>
      </c>
      <c r="AK35" s="40">
        <v>0</v>
      </c>
      <c r="AL35" s="40"/>
      <c r="AM35" s="40"/>
      <c r="AN35" s="40">
        <v>27</v>
      </c>
      <c r="AO35" s="40">
        <v>0</v>
      </c>
      <c r="AP35" s="40">
        <v>14</v>
      </c>
      <c r="AQ35" s="40">
        <v>0</v>
      </c>
      <c r="AR35" s="40">
        <v>14</v>
      </c>
      <c r="AS35" s="40"/>
      <c r="AT35" s="40"/>
      <c r="AU35" s="40"/>
      <c r="AV35" s="40">
        <v>20</v>
      </c>
      <c r="AW35" s="40">
        <v>0</v>
      </c>
      <c r="AX35" s="40">
        <v>0</v>
      </c>
      <c r="AY35" s="40">
        <v>0</v>
      </c>
      <c r="AZ35" s="42">
        <v>662085083</v>
      </c>
      <c r="BA35" s="43">
        <v>0</v>
      </c>
      <c r="BB35" s="43">
        <v>662085083</v>
      </c>
      <c r="BC35" s="42">
        <v>653640432</v>
      </c>
      <c r="BD35" s="44">
        <v>610000000</v>
      </c>
      <c r="BE35" s="44"/>
      <c r="BF35" s="45"/>
      <c r="BG35" s="44">
        <v>509992001.55000001</v>
      </c>
      <c r="BH35" s="44">
        <v>963356207</v>
      </c>
      <c r="BI35" s="44"/>
      <c r="BJ35" s="44">
        <v>239960000</v>
      </c>
      <c r="BK35" s="46">
        <v>0.78</v>
      </c>
      <c r="BL35" s="46">
        <v>0.1</v>
      </c>
      <c r="BM35" s="46">
        <v>0.93330000000000002</v>
      </c>
      <c r="BN35" s="46">
        <v>0.59333333333333338</v>
      </c>
      <c r="BO35" s="46">
        <v>1</v>
      </c>
      <c r="BP35" s="46">
        <v>0.18</v>
      </c>
      <c r="BQ35" s="46">
        <v>0.51851851851851849</v>
      </c>
      <c r="BR35" s="46">
        <v>0.13333333333333333</v>
      </c>
      <c r="BS35" s="46">
        <v>0</v>
      </c>
      <c r="BT35" s="46">
        <v>0</v>
      </c>
      <c r="BU35" s="46" t="s">
        <v>126</v>
      </c>
      <c r="BV35" s="46">
        <v>0.78</v>
      </c>
      <c r="BW35" s="46">
        <v>0.93330000000000002</v>
      </c>
      <c r="BX35" s="46">
        <v>1</v>
      </c>
      <c r="BY35" s="46">
        <v>0.51851851851851849</v>
      </c>
      <c r="BZ35" s="46">
        <v>0</v>
      </c>
      <c r="CA35" s="46" t="s">
        <v>126</v>
      </c>
      <c r="CB35" s="47">
        <v>0.22500000000000001</v>
      </c>
      <c r="CC35" s="47">
        <v>0.17550000000000002</v>
      </c>
      <c r="CD35" s="47">
        <v>2.2499999999999999E-2</v>
      </c>
      <c r="CE35" s="47">
        <v>2.1000000000000001E-2</v>
      </c>
      <c r="CF35" s="47">
        <v>2.1000000000000001E-2</v>
      </c>
      <c r="CG35" s="47">
        <v>0.13350000000000001</v>
      </c>
      <c r="CH35" s="47">
        <v>0.13350000000000001</v>
      </c>
      <c r="CI35" s="47">
        <v>0.13350000000000001</v>
      </c>
      <c r="CJ35" s="47">
        <v>4.0500000000000001E-2</v>
      </c>
      <c r="CK35" s="47">
        <v>2.0999999999999998E-2</v>
      </c>
      <c r="CL35" s="47">
        <v>2.1000000000000019E-2</v>
      </c>
      <c r="CM35" s="47">
        <v>0.03</v>
      </c>
      <c r="CN35" s="47">
        <v>0</v>
      </c>
      <c r="CO35" s="47">
        <v>0</v>
      </c>
      <c r="CP35" s="47">
        <v>0</v>
      </c>
      <c r="CQ35" s="47" t="s">
        <v>126</v>
      </c>
      <c r="CR35" s="47">
        <v>0</v>
      </c>
      <c r="CS35" s="45"/>
      <c r="CT35" s="45"/>
      <c r="CU35" s="45"/>
      <c r="CV35" s="45"/>
      <c r="CX35" s="48">
        <v>54</v>
      </c>
      <c r="CY35" s="1"/>
    </row>
    <row r="36" spans="1:105" ht="18" hidden="1" customHeight="1" x14ac:dyDescent="0.25">
      <c r="A36" s="37" t="s">
        <v>105</v>
      </c>
      <c r="B36" s="37" t="s">
        <v>106</v>
      </c>
      <c r="C36" s="37" t="s">
        <v>107</v>
      </c>
      <c r="D36" s="37" t="s">
        <v>108</v>
      </c>
      <c r="E36" s="37" t="s">
        <v>232</v>
      </c>
      <c r="F36" s="37" t="s">
        <v>370</v>
      </c>
      <c r="G36" s="37" t="s">
        <v>371</v>
      </c>
      <c r="H36" s="37" t="s">
        <v>372</v>
      </c>
      <c r="I36" s="37" t="s">
        <v>113</v>
      </c>
      <c r="J36" s="38" t="s">
        <v>373</v>
      </c>
      <c r="K36" s="37" t="s">
        <v>374</v>
      </c>
      <c r="L36" s="37" t="s">
        <v>375</v>
      </c>
      <c r="M36" s="37" t="s">
        <v>160</v>
      </c>
      <c r="N36" s="37" t="s">
        <v>118</v>
      </c>
      <c r="O36" s="37" t="s">
        <v>119</v>
      </c>
      <c r="P36" s="39">
        <v>0</v>
      </c>
      <c r="Q36" s="40">
        <v>60</v>
      </c>
      <c r="R36" s="40">
        <v>49</v>
      </c>
      <c r="S36" s="40" t="s">
        <v>4303</v>
      </c>
      <c r="T36" s="40">
        <v>2</v>
      </c>
      <c r="U36" s="40">
        <v>0</v>
      </c>
      <c r="V36" s="40">
        <v>2</v>
      </c>
      <c r="W36" s="40">
        <v>0</v>
      </c>
      <c r="X36" s="40">
        <v>7</v>
      </c>
      <c r="Y36" s="40">
        <v>0</v>
      </c>
      <c r="Z36" s="40">
        <v>7</v>
      </c>
      <c r="AA36" s="40" t="s">
        <v>376</v>
      </c>
      <c r="AB36" s="40" t="s">
        <v>377</v>
      </c>
      <c r="AC36" s="40" t="s">
        <v>378</v>
      </c>
      <c r="AD36" s="40">
        <v>20</v>
      </c>
      <c r="AE36" s="40">
        <v>0</v>
      </c>
      <c r="AF36" s="40">
        <v>42</v>
      </c>
      <c r="AG36" s="40">
        <v>0</v>
      </c>
      <c r="AH36" s="40">
        <v>42</v>
      </c>
      <c r="AI36" s="40" t="s">
        <v>379</v>
      </c>
      <c r="AJ36" s="40" t="s">
        <v>380</v>
      </c>
      <c r="AK36" s="40" t="s">
        <v>381</v>
      </c>
      <c r="AL36" s="40">
        <v>0</v>
      </c>
      <c r="AM36" s="40" t="s">
        <v>124</v>
      </c>
      <c r="AN36" s="40">
        <v>20</v>
      </c>
      <c r="AO36" s="40">
        <v>0</v>
      </c>
      <c r="AP36" s="40">
        <v>0</v>
      </c>
      <c r="AQ36" s="40">
        <v>0</v>
      </c>
      <c r="AR36" s="40">
        <v>0</v>
      </c>
      <c r="AS36" s="40" t="s">
        <v>379</v>
      </c>
      <c r="AT36" s="40" t="s">
        <v>382</v>
      </c>
      <c r="AU36" s="40" t="s">
        <v>383</v>
      </c>
      <c r="AV36" s="40">
        <v>18</v>
      </c>
      <c r="AW36" s="40">
        <v>0</v>
      </c>
      <c r="AX36" s="40">
        <v>0</v>
      </c>
      <c r="AY36" s="40">
        <v>0</v>
      </c>
      <c r="AZ36" s="42">
        <v>92170650</v>
      </c>
      <c r="BA36" s="43">
        <v>0</v>
      </c>
      <c r="BB36" s="43">
        <v>92170650</v>
      </c>
      <c r="BC36" s="42">
        <v>23224212</v>
      </c>
      <c r="BD36" s="44">
        <v>803625706</v>
      </c>
      <c r="BE36" s="44">
        <v>0</v>
      </c>
      <c r="BF36" s="45"/>
      <c r="BG36" s="44">
        <v>753597668</v>
      </c>
      <c r="BH36" s="44">
        <v>763450750</v>
      </c>
      <c r="BI36" s="44"/>
      <c r="BJ36" s="44">
        <v>526166590</v>
      </c>
      <c r="BK36" s="46">
        <v>0.81666666666666665</v>
      </c>
      <c r="BL36" s="46">
        <v>3.3300000000000003E-2</v>
      </c>
      <c r="BM36" s="46">
        <v>3.5</v>
      </c>
      <c r="BN36" s="46">
        <v>0.33333333333333331</v>
      </c>
      <c r="BO36" s="46">
        <v>2.1</v>
      </c>
      <c r="BP36" s="46">
        <v>0.33333333333333331</v>
      </c>
      <c r="BQ36" s="46">
        <v>0</v>
      </c>
      <c r="BR36" s="46">
        <v>0.3</v>
      </c>
      <c r="BS36" s="46">
        <v>0</v>
      </c>
      <c r="BT36" s="46">
        <v>0</v>
      </c>
      <c r="BU36" s="46" t="s">
        <v>126</v>
      </c>
      <c r="BV36" s="46">
        <v>0.81666666666666665</v>
      </c>
      <c r="BW36" s="46">
        <v>1</v>
      </c>
      <c r="BX36" s="46" t="s">
        <v>4283</v>
      </c>
      <c r="BY36" s="46">
        <v>0</v>
      </c>
      <c r="BZ36" s="46">
        <v>0</v>
      </c>
      <c r="CA36" s="46" t="s">
        <v>126</v>
      </c>
      <c r="CB36" s="47">
        <v>0.22500000000000001</v>
      </c>
      <c r="CC36" s="47">
        <v>0.18375</v>
      </c>
      <c r="CD36" s="47">
        <v>7.4999999999999997E-3</v>
      </c>
      <c r="CE36" s="47">
        <v>7.4999999999999997E-3</v>
      </c>
      <c r="CF36" s="47">
        <v>2.63E-2</v>
      </c>
      <c r="CG36" s="47">
        <v>7.4999999999999997E-2</v>
      </c>
      <c r="CH36" s="47">
        <v>7.4999999999999997E-2</v>
      </c>
      <c r="CI36" s="47">
        <v>0.15745000000000001</v>
      </c>
      <c r="CJ36" s="47">
        <v>7.4999999999999997E-2</v>
      </c>
      <c r="CK36" s="47">
        <v>0</v>
      </c>
      <c r="CL36" s="47">
        <v>0</v>
      </c>
      <c r="CM36" s="47">
        <v>6.7499999999999991E-2</v>
      </c>
      <c r="CN36" s="47">
        <v>0</v>
      </c>
      <c r="CO36" s="47">
        <v>0</v>
      </c>
      <c r="CP36" s="47">
        <v>0</v>
      </c>
      <c r="CQ36" s="47" t="s">
        <v>126</v>
      </c>
      <c r="CR36" s="47">
        <v>0</v>
      </c>
      <c r="CS36" s="45"/>
      <c r="CT36" s="45"/>
      <c r="CU36" s="45"/>
      <c r="CV36" s="45"/>
      <c r="CX36" s="48">
        <v>14</v>
      </c>
      <c r="CY36" s="1">
        <v>0</v>
      </c>
      <c r="CZ36" t="s">
        <v>124</v>
      </c>
      <c r="DA36" s="62" t="s">
        <v>143</v>
      </c>
    </row>
    <row r="37" spans="1:105" ht="18" hidden="1" customHeight="1" x14ac:dyDescent="0.25">
      <c r="A37" s="37" t="s">
        <v>384</v>
      </c>
      <c r="B37" s="37" t="s">
        <v>385</v>
      </c>
      <c r="C37" s="37" t="s">
        <v>107</v>
      </c>
      <c r="D37" s="37" t="s">
        <v>108</v>
      </c>
      <c r="E37" s="37" t="s">
        <v>386</v>
      </c>
      <c r="F37" s="37" t="s">
        <v>387</v>
      </c>
      <c r="G37" s="37" t="s">
        <v>388</v>
      </c>
      <c r="H37" s="37" t="s">
        <v>389</v>
      </c>
      <c r="I37" s="37"/>
      <c r="J37" s="37" t="s">
        <v>390</v>
      </c>
      <c r="K37" s="37" t="s">
        <v>391</v>
      </c>
      <c r="L37" s="37" t="s">
        <v>392</v>
      </c>
      <c r="M37" s="37" t="s">
        <v>393</v>
      </c>
      <c r="N37" s="37" t="s">
        <v>134</v>
      </c>
      <c r="O37" s="37" t="s">
        <v>394</v>
      </c>
      <c r="P37" s="39">
        <v>94.5</v>
      </c>
      <c r="Q37" s="40">
        <v>100</v>
      </c>
      <c r="R37" s="40">
        <v>100</v>
      </c>
      <c r="S37" s="40" t="s">
        <v>4304</v>
      </c>
      <c r="T37" s="40">
        <v>0</v>
      </c>
      <c r="U37" s="40">
        <v>100</v>
      </c>
      <c r="V37" s="40">
        <v>0</v>
      </c>
      <c r="W37" s="40">
        <v>100</v>
      </c>
      <c r="X37" s="40" t="s">
        <v>126</v>
      </c>
      <c r="Y37" s="40">
        <v>100</v>
      </c>
      <c r="Z37" s="40">
        <v>100</v>
      </c>
      <c r="AA37" s="40" t="s">
        <v>395</v>
      </c>
      <c r="AB37" s="40" t="s">
        <v>396</v>
      </c>
      <c r="AC37" s="40">
        <v>0</v>
      </c>
      <c r="AD37" s="40">
        <v>0</v>
      </c>
      <c r="AE37" s="40">
        <v>100</v>
      </c>
      <c r="AF37" s="40">
        <v>0</v>
      </c>
      <c r="AG37" s="40">
        <v>100</v>
      </c>
      <c r="AH37" s="40">
        <v>100</v>
      </c>
      <c r="AI37" s="40" t="s">
        <v>397</v>
      </c>
      <c r="AJ37" s="40" t="s">
        <v>398</v>
      </c>
      <c r="AK37" s="40" t="s">
        <v>399</v>
      </c>
      <c r="AL37" s="40"/>
      <c r="AM37" s="40"/>
      <c r="AN37" s="40">
        <v>0</v>
      </c>
      <c r="AO37" s="40">
        <v>100</v>
      </c>
      <c r="AP37" s="40" t="s">
        <v>126</v>
      </c>
      <c r="AQ37" s="40">
        <v>66.667000000000002</v>
      </c>
      <c r="AR37" s="40">
        <v>66.667000000000002</v>
      </c>
      <c r="AS37" s="40" t="s">
        <v>400</v>
      </c>
      <c r="AT37" s="40" t="s">
        <v>401</v>
      </c>
      <c r="AU37" s="40"/>
      <c r="AV37" s="40">
        <v>0</v>
      </c>
      <c r="AW37" s="40">
        <v>100</v>
      </c>
      <c r="AX37" s="40">
        <v>0</v>
      </c>
      <c r="AY37" s="40">
        <v>0</v>
      </c>
      <c r="AZ37" s="42">
        <v>14157779366</v>
      </c>
      <c r="BA37" s="43">
        <v>0</v>
      </c>
      <c r="BB37" s="43">
        <v>14157779366</v>
      </c>
      <c r="BC37" s="42">
        <v>11734163034</v>
      </c>
      <c r="BD37" s="44">
        <v>37287962748</v>
      </c>
      <c r="BE37" s="44"/>
      <c r="BF37" s="45"/>
      <c r="BG37" s="44">
        <v>36965968560</v>
      </c>
      <c r="BH37" s="44">
        <v>44198081346</v>
      </c>
      <c r="BI37" s="44"/>
      <c r="BJ37" s="44">
        <v>39487498543</v>
      </c>
      <c r="BK37" s="46">
        <v>0.58333374999999998</v>
      </c>
      <c r="BL37" s="46">
        <v>0.25</v>
      </c>
      <c r="BM37" s="46">
        <v>1</v>
      </c>
      <c r="BN37" s="46">
        <v>0.25</v>
      </c>
      <c r="BO37" s="46">
        <v>1</v>
      </c>
      <c r="BP37" s="46">
        <v>0.25</v>
      </c>
      <c r="BQ37" s="46">
        <v>0.33333499999999999</v>
      </c>
      <c r="BR37" s="46">
        <v>0.25</v>
      </c>
      <c r="BS37" s="46">
        <v>0</v>
      </c>
      <c r="BT37" s="46">
        <v>0</v>
      </c>
      <c r="BU37" s="46" t="s">
        <v>126</v>
      </c>
      <c r="BV37" s="46">
        <v>0.58333374999999998</v>
      </c>
      <c r="BW37" s="46">
        <v>1</v>
      </c>
      <c r="BX37" s="46">
        <v>1</v>
      </c>
      <c r="BY37" s="46">
        <v>0.33333499999999999</v>
      </c>
      <c r="BZ37" s="46">
        <v>0</v>
      </c>
      <c r="CA37" s="46" t="s">
        <v>126</v>
      </c>
      <c r="CB37" s="66">
        <v>0.22500000000000001</v>
      </c>
      <c r="CC37" s="47">
        <v>0.13125009374999999</v>
      </c>
      <c r="CD37" s="47">
        <v>5.6300000000000003E-2</v>
      </c>
      <c r="CE37" s="47">
        <v>5.6300000000000003E-2</v>
      </c>
      <c r="CF37" s="47">
        <v>5.6300000000000003E-2</v>
      </c>
      <c r="CG37" s="47">
        <v>5.6300000000000003E-2</v>
      </c>
      <c r="CH37" s="47">
        <v>5.6300000000000003E-2</v>
      </c>
      <c r="CI37" s="47">
        <v>5.62E-2</v>
      </c>
      <c r="CJ37" s="47">
        <v>5.6300000000000003E-2</v>
      </c>
      <c r="CK37" s="47">
        <v>1.87667605E-2</v>
      </c>
      <c r="CL37" s="47">
        <v>1.8750093749999988E-2</v>
      </c>
      <c r="CM37" s="47">
        <v>5.6300000000000003E-2</v>
      </c>
      <c r="CN37" s="47">
        <v>0</v>
      </c>
      <c r="CO37" s="47">
        <v>0</v>
      </c>
      <c r="CP37" s="47">
        <v>0</v>
      </c>
      <c r="CQ37" s="47" t="s">
        <v>126</v>
      </c>
      <c r="CR37" s="47">
        <v>0</v>
      </c>
      <c r="CS37" s="45">
        <v>1</v>
      </c>
      <c r="CT37" s="45">
        <v>1</v>
      </c>
      <c r="CU37" s="45">
        <v>1</v>
      </c>
      <c r="CV37" s="45">
        <v>1</v>
      </c>
      <c r="CW37">
        <v>4</v>
      </c>
      <c r="CX37" s="48">
        <v>88.88900000000001</v>
      </c>
      <c r="CY37" s="1">
        <v>0</v>
      </c>
      <c r="CZ37">
        <v>0</v>
      </c>
    </row>
    <row r="38" spans="1:105" ht="18" hidden="1" customHeight="1" x14ac:dyDescent="0.25">
      <c r="A38" s="37" t="s">
        <v>105</v>
      </c>
      <c r="B38" s="37" t="s">
        <v>106</v>
      </c>
      <c r="C38" s="37" t="s">
        <v>107</v>
      </c>
      <c r="D38" s="37" t="s">
        <v>108</v>
      </c>
      <c r="E38" s="37" t="s">
        <v>386</v>
      </c>
      <c r="F38" s="37" t="s">
        <v>402</v>
      </c>
      <c r="G38" s="37" t="s">
        <v>403</v>
      </c>
      <c r="H38" s="37" t="s">
        <v>404</v>
      </c>
      <c r="I38" s="37"/>
      <c r="J38" s="37" t="s">
        <v>405</v>
      </c>
      <c r="K38" s="37" t="s">
        <v>406</v>
      </c>
      <c r="L38" s="37" t="s">
        <v>407</v>
      </c>
      <c r="M38" s="37" t="s">
        <v>408</v>
      </c>
      <c r="N38" s="37" t="s">
        <v>134</v>
      </c>
      <c r="O38" s="37" t="s">
        <v>119</v>
      </c>
      <c r="P38" s="39">
        <v>0</v>
      </c>
      <c r="Q38" s="40">
        <v>100</v>
      </c>
      <c r="R38" s="40">
        <v>27</v>
      </c>
      <c r="S38" s="40" t="s">
        <v>4305</v>
      </c>
      <c r="T38" s="40">
        <v>5</v>
      </c>
      <c r="U38" s="40">
        <v>0</v>
      </c>
      <c r="V38" s="40">
        <v>5</v>
      </c>
      <c r="W38" s="40">
        <v>0</v>
      </c>
      <c r="X38" s="40">
        <v>5</v>
      </c>
      <c r="Y38" s="40">
        <v>0</v>
      </c>
      <c r="Z38" s="40">
        <v>5</v>
      </c>
      <c r="AA38" s="40" t="s">
        <v>409</v>
      </c>
      <c r="AB38" s="40" t="s">
        <v>410</v>
      </c>
      <c r="AC38" s="40" t="s">
        <v>411</v>
      </c>
      <c r="AD38" s="40">
        <v>20</v>
      </c>
      <c r="AE38" s="40">
        <v>0</v>
      </c>
      <c r="AF38" s="40">
        <v>20</v>
      </c>
      <c r="AG38" s="40">
        <v>0</v>
      </c>
      <c r="AH38" s="40">
        <v>20</v>
      </c>
      <c r="AI38" s="40" t="s">
        <v>408</v>
      </c>
      <c r="AJ38" s="40" t="s">
        <v>412</v>
      </c>
      <c r="AK38" s="40" t="s">
        <v>413</v>
      </c>
      <c r="AL38" s="40">
        <v>835000000</v>
      </c>
      <c r="AM38" s="40" t="s">
        <v>414</v>
      </c>
      <c r="AN38" s="40">
        <v>40</v>
      </c>
      <c r="AO38" s="40">
        <v>0</v>
      </c>
      <c r="AP38" s="40">
        <v>2</v>
      </c>
      <c r="AQ38" s="40">
        <v>0</v>
      </c>
      <c r="AR38" s="40">
        <v>2</v>
      </c>
      <c r="AS38" s="40" t="s">
        <v>408</v>
      </c>
      <c r="AT38" s="40" t="s">
        <v>415</v>
      </c>
      <c r="AU38" s="40" t="s">
        <v>413</v>
      </c>
      <c r="AV38" s="40">
        <v>35</v>
      </c>
      <c r="AW38" s="40">
        <v>0</v>
      </c>
      <c r="AX38" s="40">
        <v>0</v>
      </c>
      <c r="AY38" s="40">
        <v>0</v>
      </c>
      <c r="AZ38" s="42">
        <v>384541183</v>
      </c>
      <c r="BA38" s="43">
        <v>0</v>
      </c>
      <c r="BB38" s="43">
        <v>384541183</v>
      </c>
      <c r="BC38" s="42">
        <v>292394852</v>
      </c>
      <c r="BD38" s="44">
        <v>7282561637</v>
      </c>
      <c r="BE38" s="44">
        <v>835000000</v>
      </c>
      <c r="BF38" s="45"/>
      <c r="BG38" s="44">
        <v>354164990</v>
      </c>
      <c r="BH38" s="44">
        <v>22198590986</v>
      </c>
      <c r="BI38" s="44"/>
      <c r="BJ38" s="44">
        <v>265654032</v>
      </c>
      <c r="BK38" s="46">
        <v>0.27</v>
      </c>
      <c r="BL38" s="46">
        <v>0.05</v>
      </c>
      <c r="BM38" s="46">
        <v>1</v>
      </c>
      <c r="BN38" s="46">
        <v>0.2</v>
      </c>
      <c r="BO38" s="46">
        <v>1</v>
      </c>
      <c r="BP38" s="46">
        <v>0.4</v>
      </c>
      <c r="BQ38" s="46">
        <v>0.05</v>
      </c>
      <c r="BR38" s="46">
        <v>0.35</v>
      </c>
      <c r="BS38" s="46">
        <v>0</v>
      </c>
      <c r="BT38" s="46">
        <v>0</v>
      </c>
      <c r="BU38" s="46" t="s">
        <v>126</v>
      </c>
      <c r="BV38" s="46">
        <v>0.27</v>
      </c>
      <c r="BW38" s="46">
        <v>1</v>
      </c>
      <c r="BX38" s="46">
        <v>1</v>
      </c>
      <c r="BY38" s="46">
        <v>0.05</v>
      </c>
      <c r="BZ38" s="46">
        <v>0</v>
      </c>
      <c r="CA38" s="46" t="s">
        <v>126</v>
      </c>
      <c r="CB38" s="47">
        <v>0.22500000000000001</v>
      </c>
      <c r="CC38" s="47">
        <v>6.0750000000000005E-2</v>
      </c>
      <c r="CD38" s="47">
        <v>1.1299999999999999E-2</v>
      </c>
      <c r="CE38" s="47">
        <v>1.1299999999999999E-2</v>
      </c>
      <c r="CF38" s="47">
        <v>1.1299999999999999E-2</v>
      </c>
      <c r="CG38" s="47">
        <v>4.4999999999999998E-2</v>
      </c>
      <c r="CH38" s="47">
        <v>4.4999999999999998E-2</v>
      </c>
      <c r="CI38" s="47">
        <v>4.4950000000000004E-2</v>
      </c>
      <c r="CJ38" s="47">
        <v>0.09</v>
      </c>
      <c r="CK38" s="47">
        <v>4.4999999999999997E-3</v>
      </c>
      <c r="CL38" s="47">
        <v>4.500000000000004E-3</v>
      </c>
      <c r="CM38" s="47">
        <v>7.8750000000000001E-2</v>
      </c>
      <c r="CN38" s="47">
        <v>0</v>
      </c>
      <c r="CO38" s="47">
        <v>0</v>
      </c>
      <c r="CP38" s="47">
        <v>0</v>
      </c>
      <c r="CQ38" s="47" t="s">
        <v>126</v>
      </c>
      <c r="CR38" s="47">
        <v>0</v>
      </c>
      <c r="CS38" s="45"/>
      <c r="CT38" s="45"/>
      <c r="CU38" s="45"/>
      <c r="CV38" s="45"/>
      <c r="CX38" s="48">
        <v>10</v>
      </c>
      <c r="CY38" s="1">
        <v>0</v>
      </c>
      <c r="CZ38" t="s">
        <v>124</v>
      </c>
    </row>
    <row r="39" spans="1:105" ht="18" hidden="1" customHeight="1" x14ac:dyDescent="0.25">
      <c r="A39" s="37" t="s">
        <v>105</v>
      </c>
      <c r="B39" s="37" t="s">
        <v>106</v>
      </c>
      <c r="C39" s="37" t="s">
        <v>107</v>
      </c>
      <c r="D39" s="37" t="s">
        <v>108</v>
      </c>
      <c r="E39" s="37" t="s">
        <v>386</v>
      </c>
      <c r="F39" s="37" t="s">
        <v>402</v>
      </c>
      <c r="G39" s="37" t="s">
        <v>403</v>
      </c>
      <c r="H39" s="37" t="s">
        <v>416</v>
      </c>
      <c r="I39" s="37"/>
      <c r="J39" s="37" t="s">
        <v>417</v>
      </c>
      <c r="K39" s="37" t="s">
        <v>418</v>
      </c>
      <c r="L39" s="37" t="s">
        <v>419</v>
      </c>
      <c r="M39" s="37" t="s">
        <v>420</v>
      </c>
      <c r="N39" s="37" t="s">
        <v>118</v>
      </c>
      <c r="O39" s="37" t="s">
        <v>119</v>
      </c>
      <c r="P39" s="39">
        <v>0</v>
      </c>
      <c r="Q39" s="40">
        <v>14</v>
      </c>
      <c r="R39" s="40">
        <v>2.58</v>
      </c>
      <c r="S39" s="40" t="s">
        <v>4306</v>
      </c>
      <c r="T39" s="40">
        <v>1</v>
      </c>
      <c r="U39" s="40">
        <v>0</v>
      </c>
      <c r="V39" s="40">
        <v>1</v>
      </c>
      <c r="W39" s="40">
        <v>0</v>
      </c>
      <c r="X39" s="40">
        <v>0.75</v>
      </c>
      <c r="Y39" s="40">
        <v>0</v>
      </c>
      <c r="Z39" s="40">
        <v>0.75</v>
      </c>
      <c r="AA39" s="40" t="s">
        <v>420</v>
      </c>
      <c r="AB39" s="40" t="s">
        <v>421</v>
      </c>
      <c r="AC39" s="40" t="s">
        <v>422</v>
      </c>
      <c r="AD39" s="40">
        <v>3.25</v>
      </c>
      <c r="AE39" s="40">
        <v>0</v>
      </c>
      <c r="AF39" s="40">
        <v>1.7</v>
      </c>
      <c r="AG39" s="40">
        <v>0</v>
      </c>
      <c r="AH39" s="40">
        <v>1.7</v>
      </c>
      <c r="AI39" s="40" t="s">
        <v>423</v>
      </c>
      <c r="AJ39" s="40" t="s">
        <v>424</v>
      </c>
      <c r="AK39" s="40" t="s">
        <v>425</v>
      </c>
      <c r="AL39" s="40">
        <v>795000000</v>
      </c>
      <c r="AM39" s="40" t="s">
        <v>426</v>
      </c>
      <c r="AN39" s="40">
        <v>6.55</v>
      </c>
      <c r="AO39" s="40">
        <v>0</v>
      </c>
      <c r="AP39" s="40">
        <v>0.13</v>
      </c>
      <c r="AQ39" s="40">
        <v>0</v>
      </c>
      <c r="AR39" s="40">
        <v>0.13</v>
      </c>
      <c r="AS39" s="40" t="s">
        <v>423</v>
      </c>
      <c r="AT39" s="40" t="s">
        <v>427</v>
      </c>
      <c r="AU39" s="40" t="s">
        <v>428</v>
      </c>
      <c r="AV39" s="40">
        <v>5</v>
      </c>
      <c r="AW39" s="40">
        <v>0</v>
      </c>
      <c r="AX39" s="40">
        <v>0</v>
      </c>
      <c r="AY39" s="40">
        <v>0</v>
      </c>
      <c r="AZ39" s="42">
        <v>7520934419</v>
      </c>
      <c r="BA39" s="43">
        <v>0</v>
      </c>
      <c r="BB39" s="43">
        <v>7520934419</v>
      </c>
      <c r="BC39" s="42">
        <v>6733879814</v>
      </c>
      <c r="BD39" s="44">
        <v>68029460811</v>
      </c>
      <c r="BE39" s="44">
        <v>795000000</v>
      </c>
      <c r="BF39" s="45"/>
      <c r="BG39" s="44">
        <v>52550279568</v>
      </c>
      <c r="BH39" s="44">
        <v>159575994011</v>
      </c>
      <c r="BI39" s="44"/>
      <c r="BJ39" s="44">
        <v>74294984991</v>
      </c>
      <c r="BK39" s="46">
        <v>0.1842857142857143</v>
      </c>
      <c r="BL39" s="46">
        <v>7.1400000000000005E-2</v>
      </c>
      <c r="BM39" s="46">
        <v>0.75</v>
      </c>
      <c r="BN39" s="46">
        <v>0.23214285714285715</v>
      </c>
      <c r="BO39" s="46">
        <v>0.52307692307692311</v>
      </c>
      <c r="BP39" s="46">
        <v>0.46785714285714286</v>
      </c>
      <c r="BQ39" s="46">
        <v>1.984732824427481E-2</v>
      </c>
      <c r="BR39" s="46">
        <v>0.35714285714285715</v>
      </c>
      <c r="BS39" s="46">
        <v>0</v>
      </c>
      <c r="BT39" s="46">
        <v>0</v>
      </c>
      <c r="BU39" s="46" t="s">
        <v>126</v>
      </c>
      <c r="BV39" s="46">
        <v>0.1842857142857143</v>
      </c>
      <c r="BW39" s="46">
        <v>0.75</v>
      </c>
      <c r="BX39" s="46">
        <v>0.52307692307692311</v>
      </c>
      <c r="BY39" s="46">
        <v>1.984732824427481E-2</v>
      </c>
      <c r="BZ39" s="46">
        <v>0</v>
      </c>
      <c r="CA39" s="46" t="s">
        <v>126</v>
      </c>
      <c r="CB39" s="47">
        <v>0.22500000000000001</v>
      </c>
      <c r="CC39" s="47">
        <v>4.1464285714285717E-2</v>
      </c>
      <c r="CD39" s="47">
        <v>1.21E-2</v>
      </c>
      <c r="CE39" s="47">
        <v>1.21E-2</v>
      </c>
      <c r="CF39" s="47">
        <v>1.21E-2</v>
      </c>
      <c r="CG39" s="47">
        <v>5.2200000000000003E-2</v>
      </c>
      <c r="CH39" s="47">
        <v>2.7304615384615389E-2</v>
      </c>
      <c r="CI39" s="47">
        <v>2.7275000000000008E-2</v>
      </c>
      <c r="CJ39" s="47">
        <v>0.1053</v>
      </c>
      <c r="CK39" s="47">
        <v>2.0899236641221375E-3</v>
      </c>
      <c r="CL39" s="47">
        <v>2.0892857142857102E-3</v>
      </c>
      <c r="CM39" s="47">
        <v>8.0357142857142863E-2</v>
      </c>
      <c r="CN39" s="47">
        <v>0</v>
      </c>
      <c r="CO39" s="47">
        <v>0</v>
      </c>
      <c r="CP39" s="47">
        <v>0</v>
      </c>
      <c r="CQ39" s="47" t="s">
        <v>126</v>
      </c>
      <c r="CR39" s="47">
        <v>0</v>
      </c>
      <c r="CS39" s="45"/>
      <c r="CT39" s="45"/>
      <c r="CU39" s="45"/>
      <c r="CV39" s="45"/>
      <c r="CX39" s="48">
        <v>3.45</v>
      </c>
      <c r="CY39" s="1">
        <v>0</v>
      </c>
      <c r="CZ39" t="s">
        <v>124</v>
      </c>
    </row>
    <row r="40" spans="1:105" ht="18" hidden="1" customHeight="1" x14ac:dyDescent="0.25">
      <c r="A40" s="37" t="s">
        <v>105</v>
      </c>
      <c r="B40" s="37" t="s">
        <v>106</v>
      </c>
      <c r="C40" s="37" t="s">
        <v>107</v>
      </c>
      <c r="D40" s="37" t="s">
        <v>108</v>
      </c>
      <c r="E40" s="37" t="s">
        <v>386</v>
      </c>
      <c r="F40" s="37" t="s">
        <v>402</v>
      </c>
      <c r="G40" s="37" t="s">
        <v>403</v>
      </c>
      <c r="H40" s="37" t="s">
        <v>429</v>
      </c>
      <c r="I40" s="37" t="s">
        <v>113</v>
      </c>
      <c r="J40" s="38" t="s">
        <v>430</v>
      </c>
      <c r="K40" s="37" t="s">
        <v>431</v>
      </c>
      <c r="L40" s="37" t="s">
        <v>432</v>
      </c>
      <c r="M40" s="37" t="s">
        <v>433</v>
      </c>
      <c r="N40" s="37" t="s">
        <v>118</v>
      </c>
      <c r="O40" s="37" t="s">
        <v>119</v>
      </c>
      <c r="P40" s="39">
        <v>0</v>
      </c>
      <c r="Q40" s="40">
        <v>5078</v>
      </c>
      <c r="R40" s="40">
        <v>3143</v>
      </c>
      <c r="S40" s="40" t="s">
        <v>4307</v>
      </c>
      <c r="T40" s="40">
        <v>350</v>
      </c>
      <c r="U40" s="40">
        <v>0</v>
      </c>
      <c r="V40" s="40">
        <v>350</v>
      </c>
      <c r="W40" s="40">
        <v>0</v>
      </c>
      <c r="X40" s="40">
        <v>754</v>
      </c>
      <c r="Y40" s="40">
        <v>0</v>
      </c>
      <c r="Z40" s="40">
        <v>754</v>
      </c>
      <c r="AA40" s="40" t="s">
        <v>434</v>
      </c>
      <c r="AB40" s="40" t="s">
        <v>435</v>
      </c>
      <c r="AC40" s="40" t="s">
        <v>436</v>
      </c>
      <c r="AD40" s="40">
        <v>1400</v>
      </c>
      <c r="AE40" s="40">
        <v>0</v>
      </c>
      <c r="AF40" s="40">
        <v>1486</v>
      </c>
      <c r="AG40" s="40">
        <v>0</v>
      </c>
      <c r="AH40" s="40">
        <v>1486</v>
      </c>
      <c r="AI40" s="40" t="s">
        <v>433</v>
      </c>
      <c r="AJ40" s="40" t="s">
        <v>437</v>
      </c>
      <c r="AK40" s="40" t="s">
        <v>438</v>
      </c>
      <c r="AL40" s="40">
        <v>0</v>
      </c>
      <c r="AM40" s="40" t="s">
        <v>124</v>
      </c>
      <c r="AN40" s="40">
        <v>1400</v>
      </c>
      <c r="AO40" s="40">
        <v>0</v>
      </c>
      <c r="AP40" s="40">
        <v>903</v>
      </c>
      <c r="AQ40" s="40">
        <v>0</v>
      </c>
      <c r="AR40" s="40">
        <v>903</v>
      </c>
      <c r="AS40" s="40" t="s">
        <v>433</v>
      </c>
      <c r="AT40" s="40" t="s">
        <v>439</v>
      </c>
      <c r="AU40" s="40" t="s">
        <v>440</v>
      </c>
      <c r="AV40" s="40">
        <v>1928</v>
      </c>
      <c r="AW40" s="40">
        <v>0</v>
      </c>
      <c r="AX40" s="40">
        <v>0</v>
      </c>
      <c r="AY40" s="40">
        <v>0</v>
      </c>
      <c r="AZ40" s="42">
        <v>217507729</v>
      </c>
      <c r="BA40" s="43">
        <v>0</v>
      </c>
      <c r="BB40" s="43">
        <v>217507729</v>
      </c>
      <c r="BC40" s="42">
        <v>217356879</v>
      </c>
      <c r="BD40" s="44">
        <v>1170885802</v>
      </c>
      <c r="BE40" s="44">
        <v>0</v>
      </c>
      <c r="BF40" s="45"/>
      <c r="BG40" s="44">
        <v>1144744094</v>
      </c>
      <c r="BH40" s="44">
        <v>1658414167</v>
      </c>
      <c r="BI40" s="44"/>
      <c r="BJ40" s="44">
        <v>1429332601</v>
      </c>
      <c r="BK40" s="46">
        <v>0.61894446632532496</v>
      </c>
      <c r="BL40" s="46">
        <v>6.8900000000000003E-2</v>
      </c>
      <c r="BM40" s="46">
        <v>2.1543000000000001</v>
      </c>
      <c r="BN40" s="46">
        <v>0.27569909413154786</v>
      </c>
      <c r="BO40" s="46">
        <v>1.0614285714285714</v>
      </c>
      <c r="BP40" s="46">
        <v>0.27569909413154786</v>
      </c>
      <c r="BQ40" s="46">
        <v>0.64500000000000002</v>
      </c>
      <c r="BR40" s="46">
        <v>0.37967703820401733</v>
      </c>
      <c r="BS40" s="46">
        <v>0</v>
      </c>
      <c r="BT40" s="46">
        <v>0</v>
      </c>
      <c r="BU40" s="46" t="s">
        <v>126</v>
      </c>
      <c r="BV40" s="46">
        <v>0.61894446632532496</v>
      </c>
      <c r="BW40" s="46">
        <v>1</v>
      </c>
      <c r="BX40" s="46" t="s">
        <v>4283</v>
      </c>
      <c r="BY40" s="46">
        <v>0.64500000000000002</v>
      </c>
      <c r="BZ40" s="46">
        <v>0</v>
      </c>
      <c r="CA40" s="46" t="s">
        <v>126</v>
      </c>
      <c r="CB40" s="47">
        <v>0.22500000000000001</v>
      </c>
      <c r="CC40" s="47">
        <v>0.13926250492319811</v>
      </c>
      <c r="CD40" s="47">
        <v>1.55E-2</v>
      </c>
      <c r="CE40" s="47">
        <v>1.55E-2</v>
      </c>
      <c r="CF40" s="47">
        <v>3.3399999999999999E-2</v>
      </c>
      <c r="CG40" s="47">
        <v>6.2E-2</v>
      </c>
      <c r="CH40" s="47">
        <v>6.2E-2</v>
      </c>
      <c r="CI40" s="47">
        <v>6.5851673887357229E-2</v>
      </c>
      <c r="CJ40" s="47">
        <v>6.2E-2</v>
      </c>
      <c r="CK40" s="47">
        <v>3.9989999999999998E-2</v>
      </c>
      <c r="CL40" s="47">
        <v>4.0010831035840883E-2</v>
      </c>
      <c r="CM40" s="47">
        <v>8.5427333595903904E-2</v>
      </c>
      <c r="CN40" s="47">
        <v>0</v>
      </c>
      <c r="CO40" s="47">
        <v>0</v>
      </c>
      <c r="CP40" s="47">
        <v>0</v>
      </c>
      <c r="CQ40" s="47" t="s">
        <v>126</v>
      </c>
      <c r="CR40" s="47">
        <v>0</v>
      </c>
      <c r="CS40" s="45"/>
      <c r="CT40" s="45"/>
      <c r="CU40" s="45"/>
      <c r="CV40" s="45"/>
      <c r="CX40" s="48">
        <v>1796</v>
      </c>
      <c r="CY40" s="1">
        <v>0</v>
      </c>
      <c r="CZ40" t="s">
        <v>124</v>
      </c>
    </row>
    <row r="41" spans="1:105" ht="18" hidden="1" customHeight="1" x14ac:dyDescent="0.25">
      <c r="A41" s="37" t="s">
        <v>105</v>
      </c>
      <c r="B41" s="37" t="s">
        <v>106</v>
      </c>
      <c r="C41" s="37" t="s">
        <v>107</v>
      </c>
      <c r="D41" s="37" t="s">
        <v>108</v>
      </c>
      <c r="E41" s="37" t="s">
        <v>386</v>
      </c>
      <c r="F41" s="37" t="s">
        <v>402</v>
      </c>
      <c r="G41" s="37" t="s">
        <v>403</v>
      </c>
      <c r="H41" s="37" t="s">
        <v>441</v>
      </c>
      <c r="I41" s="37" t="s">
        <v>113</v>
      </c>
      <c r="J41" s="37" t="s">
        <v>130</v>
      </c>
      <c r="K41" s="37" t="s">
        <v>442</v>
      </c>
      <c r="L41" s="37" t="s">
        <v>443</v>
      </c>
      <c r="M41" s="37" t="s">
        <v>444</v>
      </c>
      <c r="N41" s="37" t="s">
        <v>118</v>
      </c>
      <c r="O41" s="37" t="s">
        <v>119</v>
      </c>
      <c r="P41" s="39">
        <v>0</v>
      </c>
      <c r="Q41" s="40">
        <v>1</v>
      </c>
      <c r="R41" s="40">
        <v>0.54</v>
      </c>
      <c r="S41" s="40" t="s">
        <v>4308</v>
      </c>
      <c r="T41" s="40">
        <v>0.25</v>
      </c>
      <c r="U41" s="40">
        <v>0</v>
      </c>
      <c r="V41" s="40">
        <v>0.25</v>
      </c>
      <c r="W41" s="40">
        <v>0</v>
      </c>
      <c r="X41" s="40">
        <v>0.25</v>
      </c>
      <c r="Y41" s="40">
        <v>0</v>
      </c>
      <c r="Z41" s="40">
        <v>0.25</v>
      </c>
      <c r="AA41" s="40" t="s">
        <v>445</v>
      </c>
      <c r="AB41" s="40" t="s">
        <v>446</v>
      </c>
      <c r="AC41" s="40" t="s">
        <v>447</v>
      </c>
      <c r="AD41" s="40">
        <v>0.25</v>
      </c>
      <c r="AE41" s="40">
        <v>0</v>
      </c>
      <c r="AF41" s="40">
        <v>0.25</v>
      </c>
      <c r="AG41" s="40">
        <v>0</v>
      </c>
      <c r="AH41" s="40">
        <v>0.25</v>
      </c>
      <c r="AI41" s="40" t="s">
        <v>444</v>
      </c>
      <c r="AJ41" s="40" t="s">
        <v>448</v>
      </c>
      <c r="AK41" s="40" t="s">
        <v>449</v>
      </c>
      <c r="AL41" s="40">
        <v>0</v>
      </c>
      <c r="AM41" s="40" t="s">
        <v>124</v>
      </c>
      <c r="AN41" s="40">
        <v>0.25</v>
      </c>
      <c r="AO41" s="40">
        <v>0</v>
      </c>
      <c r="AP41" s="40">
        <v>0.04</v>
      </c>
      <c r="AQ41" s="40">
        <v>0</v>
      </c>
      <c r="AR41" s="40">
        <v>0.04</v>
      </c>
      <c r="AS41" s="40" t="s">
        <v>444</v>
      </c>
      <c r="AT41" s="40" t="s">
        <v>450</v>
      </c>
      <c r="AU41" s="40" t="s">
        <v>447</v>
      </c>
      <c r="AV41" s="40">
        <v>0.25</v>
      </c>
      <c r="AW41" s="40">
        <v>0</v>
      </c>
      <c r="AX41" s="40">
        <v>0</v>
      </c>
      <c r="AY41" s="40">
        <v>0</v>
      </c>
      <c r="AZ41" s="42">
        <v>21108249</v>
      </c>
      <c r="BA41" s="43">
        <v>0</v>
      </c>
      <c r="BB41" s="43">
        <v>21108249</v>
      </c>
      <c r="BC41" s="42">
        <v>17199314</v>
      </c>
      <c r="BD41" s="44">
        <v>108685258</v>
      </c>
      <c r="BE41" s="44">
        <v>0</v>
      </c>
      <c r="BF41" s="45"/>
      <c r="BG41" s="44">
        <v>44604314</v>
      </c>
      <c r="BH41" s="44">
        <v>846039884</v>
      </c>
      <c r="BI41" s="44"/>
      <c r="BJ41" s="44">
        <v>146296072</v>
      </c>
      <c r="BK41" s="46">
        <v>0.54</v>
      </c>
      <c r="BL41" s="46">
        <v>0.25</v>
      </c>
      <c r="BM41" s="46">
        <v>1</v>
      </c>
      <c r="BN41" s="46">
        <v>0.25</v>
      </c>
      <c r="BO41" s="46">
        <v>1</v>
      </c>
      <c r="BP41" s="46">
        <v>0.25</v>
      </c>
      <c r="BQ41" s="46">
        <v>0.16</v>
      </c>
      <c r="BR41" s="46">
        <v>0.25</v>
      </c>
      <c r="BS41" s="46">
        <v>0</v>
      </c>
      <c r="BT41" s="46">
        <v>0</v>
      </c>
      <c r="BU41" s="46" t="s">
        <v>126</v>
      </c>
      <c r="BV41" s="46">
        <v>0.54</v>
      </c>
      <c r="BW41" s="46">
        <v>1</v>
      </c>
      <c r="BX41" s="46">
        <v>1</v>
      </c>
      <c r="BY41" s="46">
        <v>0.16</v>
      </c>
      <c r="BZ41" s="46">
        <v>0</v>
      </c>
      <c r="CA41" s="46" t="s">
        <v>126</v>
      </c>
      <c r="CB41" s="47">
        <v>0.22500000000000001</v>
      </c>
      <c r="CC41" s="47">
        <v>0.12150000000000001</v>
      </c>
      <c r="CD41" s="47">
        <v>5.6300000000000003E-2</v>
      </c>
      <c r="CE41" s="47">
        <v>5.6300000000000003E-2</v>
      </c>
      <c r="CF41" s="47">
        <v>5.6300000000000003E-2</v>
      </c>
      <c r="CG41" s="47">
        <v>5.6300000000000003E-2</v>
      </c>
      <c r="CH41" s="47">
        <v>5.6300000000000003E-2</v>
      </c>
      <c r="CI41" s="47">
        <v>5.62E-2</v>
      </c>
      <c r="CJ41" s="47">
        <v>5.6300000000000003E-2</v>
      </c>
      <c r="CK41" s="47">
        <v>9.0080000000000004E-3</v>
      </c>
      <c r="CL41" s="47">
        <v>9.000000000000008E-3</v>
      </c>
      <c r="CM41" s="47">
        <v>5.6250000000000001E-2</v>
      </c>
      <c r="CN41" s="47">
        <v>0</v>
      </c>
      <c r="CO41" s="47">
        <v>0</v>
      </c>
      <c r="CP41" s="47">
        <v>0</v>
      </c>
      <c r="CQ41" s="47" t="s">
        <v>126</v>
      </c>
      <c r="CR41" s="47">
        <v>0</v>
      </c>
      <c r="CS41" s="45"/>
      <c r="CT41" s="45"/>
      <c r="CU41" s="45"/>
      <c r="CV41" s="45"/>
      <c r="CX41" s="48">
        <v>0.41000000000000003</v>
      </c>
      <c r="CY41" s="1">
        <v>0</v>
      </c>
      <c r="CZ41" t="s">
        <v>124</v>
      </c>
    </row>
    <row r="42" spans="1:105" ht="18" hidden="1" customHeight="1" x14ac:dyDescent="0.25">
      <c r="A42" s="37" t="s">
        <v>105</v>
      </c>
      <c r="B42" s="37" t="s">
        <v>106</v>
      </c>
      <c r="C42" s="37" t="s">
        <v>107</v>
      </c>
      <c r="D42" s="37" t="s">
        <v>108</v>
      </c>
      <c r="E42" s="37" t="s">
        <v>386</v>
      </c>
      <c r="F42" s="37" t="s">
        <v>402</v>
      </c>
      <c r="G42" s="37" t="s">
        <v>403</v>
      </c>
      <c r="H42" s="37" t="s">
        <v>451</v>
      </c>
      <c r="I42" s="37" t="s">
        <v>113</v>
      </c>
      <c r="J42" s="37" t="s">
        <v>452</v>
      </c>
      <c r="K42" s="37" t="s">
        <v>453</v>
      </c>
      <c r="L42" s="37" t="s">
        <v>454</v>
      </c>
      <c r="M42" s="37" t="s">
        <v>455</v>
      </c>
      <c r="N42" s="37" t="s">
        <v>134</v>
      </c>
      <c r="O42" s="37" t="s">
        <v>119</v>
      </c>
      <c r="P42" s="39">
        <v>85</v>
      </c>
      <c r="Q42" s="40">
        <v>10</v>
      </c>
      <c r="R42" s="40">
        <v>5</v>
      </c>
      <c r="S42" s="40" t="s">
        <v>4309</v>
      </c>
      <c r="T42" s="40">
        <v>2</v>
      </c>
      <c r="U42" s="40">
        <v>0</v>
      </c>
      <c r="V42" s="40">
        <v>2</v>
      </c>
      <c r="W42" s="40">
        <v>0</v>
      </c>
      <c r="X42" s="40">
        <v>2</v>
      </c>
      <c r="Y42" s="40">
        <v>0</v>
      </c>
      <c r="Z42" s="40">
        <v>2</v>
      </c>
      <c r="AA42" s="40" t="s">
        <v>456</v>
      </c>
      <c r="AB42" s="40" t="s">
        <v>457</v>
      </c>
      <c r="AC42" s="40">
        <v>0</v>
      </c>
      <c r="AD42" s="40">
        <v>2</v>
      </c>
      <c r="AE42" s="40">
        <v>0</v>
      </c>
      <c r="AF42" s="40">
        <v>2</v>
      </c>
      <c r="AG42" s="40">
        <v>0</v>
      </c>
      <c r="AH42" s="40">
        <v>2</v>
      </c>
      <c r="AI42" s="40" t="s">
        <v>458</v>
      </c>
      <c r="AJ42" s="40" t="s">
        <v>459</v>
      </c>
      <c r="AK42" s="40" t="s">
        <v>460</v>
      </c>
      <c r="AL42" s="40">
        <v>0</v>
      </c>
      <c r="AM42" s="40" t="s">
        <v>124</v>
      </c>
      <c r="AN42" s="40">
        <v>2</v>
      </c>
      <c r="AO42" s="40">
        <v>0</v>
      </c>
      <c r="AP42" s="40">
        <v>1</v>
      </c>
      <c r="AQ42" s="40">
        <v>0</v>
      </c>
      <c r="AR42" s="40">
        <v>1</v>
      </c>
      <c r="AS42" s="40" t="s">
        <v>458</v>
      </c>
      <c r="AT42" s="40" t="s">
        <v>461</v>
      </c>
      <c r="AU42" s="40" t="s">
        <v>462</v>
      </c>
      <c r="AV42" s="40">
        <v>4</v>
      </c>
      <c r="AW42" s="40">
        <v>0</v>
      </c>
      <c r="AX42" s="40">
        <v>0</v>
      </c>
      <c r="AY42" s="40">
        <v>0</v>
      </c>
      <c r="AZ42" s="42">
        <v>3681781313</v>
      </c>
      <c r="BA42" s="43">
        <v>0</v>
      </c>
      <c r="BB42" s="43">
        <v>3681781313</v>
      </c>
      <c r="BC42" s="42">
        <v>2854479926</v>
      </c>
      <c r="BD42" s="44">
        <v>8360667862</v>
      </c>
      <c r="BE42" s="44">
        <v>0</v>
      </c>
      <c r="BF42" s="45"/>
      <c r="BG42" s="44">
        <v>8209371328</v>
      </c>
      <c r="BH42" s="44">
        <v>2890665775</v>
      </c>
      <c r="BI42" s="44"/>
      <c r="BJ42" s="44">
        <v>2106932576</v>
      </c>
      <c r="BK42" s="46">
        <v>0.5</v>
      </c>
      <c r="BL42" s="46">
        <v>0.2</v>
      </c>
      <c r="BM42" s="46">
        <v>1</v>
      </c>
      <c r="BN42" s="46">
        <v>0.2</v>
      </c>
      <c r="BO42" s="46">
        <v>1</v>
      </c>
      <c r="BP42" s="46">
        <v>0.2</v>
      </c>
      <c r="BQ42" s="46">
        <v>0.5</v>
      </c>
      <c r="BR42" s="46">
        <v>0.4</v>
      </c>
      <c r="BS42" s="46">
        <v>0</v>
      </c>
      <c r="BT42" s="46">
        <v>0</v>
      </c>
      <c r="BU42" s="46" t="s">
        <v>126</v>
      </c>
      <c r="BV42" s="46">
        <v>0.5</v>
      </c>
      <c r="BW42" s="46">
        <v>1</v>
      </c>
      <c r="BX42" s="46">
        <v>1</v>
      </c>
      <c r="BY42" s="46">
        <v>0.5</v>
      </c>
      <c r="BZ42" s="46">
        <v>0</v>
      </c>
      <c r="CA42" s="46" t="s">
        <v>126</v>
      </c>
      <c r="CB42" s="47">
        <v>0.22500000000000001</v>
      </c>
      <c r="CC42" s="47">
        <v>0.1125</v>
      </c>
      <c r="CD42" s="47">
        <v>4.4999999999999998E-2</v>
      </c>
      <c r="CE42" s="47">
        <v>4.4999999999999998E-2</v>
      </c>
      <c r="CF42" s="47">
        <v>4.4999999999999998E-2</v>
      </c>
      <c r="CG42" s="47">
        <v>4.4999999999999998E-2</v>
      </c>
      <c r="CH42" s="47">
        <v>4.4999999999999998E-2</v>
      </c>
      <c r="CI42" s="47">
        <v>4.5000000000000012E-2</v>
      </c>
      <c r="CJ42" s="47">
        <v>4.4999999999999998E-2</v>
      </c>
      <c r="CK42" s="47">
        <v>2.2499999999999999E-2</v>
      </c>
      <c r="CL42" s="47">
        <v>2.2499999999999992E-2</v>
      </c>
      <c r="CM42" s="47">
        <v>0.09</v>
      </c>
      <c r="CN42" s="47">
        <v>0</v>
      </c>
      <c r="CO42" s="47">
        <v>0</v>
      </c>
      <c r="CP42" s="47">
        <v>0</v>
      </c>
      <c r="CQ42" s="47" t="s">
        <v>126</v>
      </c>
      <c r="CR42" s="47">
        <v>0</v>
      </c>
      <c r="CS42" s="45"/>
      <c r="CT42" s="45"/>
      <c r="CU42" s="45"/>
      <c r="CV42" s="45"/>
      <c r="CX42" s="48">
        <v>3.33</v>
      </c>
      <c r="CY42" s="1">
        <v>0</v>
      </c>
      <c r="CZ42" t="s">
        <v>124</v>
      </c>
    </row>
    <row r="43" spans="1:105" ht="18" hidden="1" customHeight="1" x14ac:dyDescent="0.25">
      <c r="A43" s="37" t="s">
        <v>325</v>
      </c>
      <c r="B43" s="37" t="s">
        <v>326</v>
      </c>
      <c r="C43" s="37" t="s">
        <v>107</v>
      </c>
      <c r="D43" s="37" t="s">
        <v>108</v>
      </c>
      <c r="E43" s="37" t="s">
        <v>386</v>
      </c>
      <c r="F43" s="37" t="s">
        <v>233</v>
      </c>
      <c r="G43" s="37" t="s">
        <v>234</v>
      </c>
      <c r="H43" s="37" t="s">
        <v>463</v>
      </c>
      <c r="I43" s="37" t="s">
        <v>113</v>
      </c>
      <c r="J43" s="37"/>
      <c r="K43" s="37" t="s">
        <v>464</v>
      </c>
      <c r="L43" s="37" t="s">
        <v>465</v>
      </c>
      <c r="M43" s="37" t="s">
        <v>466</v>
      </c>
      <c r="N43" s="37" t="s">
        <v>118</v>
      </c>
      <c r="O43" s="37" t="s">
        <v>119</v>
      </c>
      <c r="P43" s="39">
        <v>0</v>
      </c>
      <c r="Q43" s="40">
        <v>1350</v>
      </c>
      <c r="R43" s="40">
        <v>771</v>
      </c>
      <c r="S43" s="40" t="s">
        <v>468</v>
      </c>
      <c r="T43" s="40">
        <v>300</v>
      </c>
      <c r="U43" s="40">
        <v>0</v>
      </c>
      <c r="V43" s="40">
        <v>300</v>
      </c>
      <c r="W43" s="40">
        <v>0</v>
      </c>
      <c r="X43" s="40">
        <v>0</v>
      </c>
      <c r="Y43" s="40">
        <v>0</v>
      </c>
      <c r="Z43" s="40">
        <v>0</v>
      </c>
      <c r="AA43" s="40">
        <v>0</v>
      </c>
      <c r="AB43" s="40" t="s">
        <v>467</v>
      </c>
      <c r="AC43" s="40">
        <v>0</v>
      </c>
      <c r="AD43" s="40">
        <v>600</v>
      </c>
      <c r="AE43" s="40">
        <v>0</v>
      </c>
      <c r="AF43" s="40">
        <v>600</v>
      </c>
      <c r="AG43" s="40">
        <v>0</v>
      </c>
      <c r="AH43" s="40">
        <v>600</v>
      </c>
      <c r="AI43" s="40">
        <v>0</v>
      </c>
      <c r="AJ43" s="40" t="s">
        <v>468</v>
      </c>
      <c r="AK43" s="40">
        <v>0</v>
      </c>
      <c r="AL43" s="40"/>
      <c r="AM43" s="40"/>
      <c r="AN43" s="40">
        <v>400</v>
      </c>
      <c r="AO43" s="40">
        <v>0</v>
      </c>
      <c r="AP43" s="40">
        <v>171</v>
      </c>
      <c r="AQ43" s="40">
        <v>0</v>
      </c>
      <c r="AR43" s="40">
        <v>171</v>
      </c>
      <c r="AS43" s="40"/>
      <c r="AT43" s="40" t="s">
        <v>469</v>
      </c>
      <c r="AU43" s="40"/>
      <c r="AV43" s="40">
        <v>350</v>
      </c>
      <c r="AW43" s="40">
        <v>0</v>
      </c>
      <c r="AX43" s="40">
        <v>0</v>
      </c>
      <c r="AY43" s="40">
        <v>0</v>
      </c>
      <c r="AZ43" s="42">
        <v>2698834333</v>
      </c>
      <c r="BA43" s="43">
        <v>0</v>
      </c>
      <c r="BB43" s="43">
        <v>2698834333</v>
      </c>
      <c r="BC43" s="42">
        <v>2673152176</v>
      </c>
      <c r="BD43" s="44">
        <v>10642228593</v>
      </c>
      <c r="BE43" s="44"/>
      <c r="BF43" s="45"/>
      <c r="BG43" s="44">
        <v>10452188445.51</v>
      </c>
      <c r="BH43" s="44">
        <v>4624585846</v>
      </c>
      <c r="BI43" s="44"/>
      <c r="BJ43" s="44">
        <v>0</v>
      </c>
      <c r="BK43" s="46">
        <v>0.57111111111111112</v>
      </c>
      <c r="BL43" s="46">
        <v>0.25</v>
      </c>
      <c r="BM43" s="46">
        <v>0</v>
      </c>
      <c r="BN43" s="46">
        <v>0.44444444444444442</v>
      </c>
      <c r="BO43" s="46">
        <v>1</v>
      </c>
      <c r="BP43" s="46">
        <v>0.29629629629629628</v>
      </c>
      <c r="BQ43" s="46">
        <v>0.42749999999999999</v>
      </c>
      <c r="BR43" s="46">
        <v>0.25925925925925924</v>
      </c>
      <c r="BS43" s="46">
        <v>0</v>
      </c>
      <c r="BT43" s="46">
        <v>0</v>
      </c>
      <c r="BU43" s="46" t="s">
        <v>126</v>
      </c>
      <c r="BV43" s="46">
        <v>0.57111111111111112</v>
      </c>
      <c r="BW43" s="46">
        <v>0</v>
      </c>
      <c r="BX43" s="46">
        <v>1</v>
      </c>
      <c r="BY43" s="46">
        <v>0.42749999999999999</v>
      </c>
      <c r="BZ43" s="46">
        <v>0</v>
      </c>
      <c r="CA43" s="46" t="s">
        <v>126</v>
      </c>
      <c r="CB43" s="47">
        <v>0.22500000000000001</v>
      </c>
      <c r="CC43" s="47">
        <v>0.1285</v>
      </c>
      <c r="CD43" s="47">
        <v>0.05</v>
      </c>
      <c r="CE43" s="47">
        <v>0</v>
      </c>
      <c r="CF43" s="47">
        <v>0</v>
      </c>
      <c r="CG43" s="47">
        <v>0.1</v>
      </c>
      <c r="CH43" s="47">
        <v>0.1</v>
      </c>
      <c r="CI43" s="47">
        <v>9.9999999999999992E-2</v>
      </c>
      <c r="CJ43" s="47">
        <v>6.6699999999999995E-2</v>
      </c>
      <c r="CK43" s="47">
        <v>2.8514249999999998E-2</v>
      </c>
      <c r="CL43" s="47">
        <v>2.8500000000000011E-2</v>
      </c>
      <c r="CM43" s="47">
        <v>5.8333333333333334E-2</v>
      </c>
      <c r="CN43" s="47">
        <v>0</v>
      </c>
      <c r="CO43" s="47">
        <v>0</v>
      </c>
      <c r="CP43" s="47">
        <v>0</v>
      </c>
      <c r="CQ43" s="47" t="s">
        <v>126</v>
      </c>
      <c r="CR43" s="47">
        <v>0</v>
      </c>
      <c r="CS43" s="45"/>
      <c r="CT43" s="45"/>
      <c r="CU43" s="45"/>
      <c r="CV43" s="45"/>
      <c r="CX43" s="48">
        <v>513</v>
      </c>
      <c r="CY43" s="1"/>
    </row>
    <row r="44" spans="1:105" ht="18" hidden="1" customHeight="1" x14ac:dyDescent="0.25">
      <c r="A44" s="37" t="s">
        <v>325</v>
      </c>
      <c r="B44" s="37" t="s">
        <v>326</v>
      </c>
      <c r="C44" s="37" t="s">
        <v>107</v>
      </c>
      <c r="D44" s="37" t="s">
        <v>108</v>
      </c>
      <c r="E44" s="37" t="s">
        <v>386</v>
      </c>
      <c r="F44" s="37" t="s">
        <v>233</v>
      </c>
      <c r="G44" s="37" t="s">
        <v>234</v>
      </c>
      <c r="H44" s="37" t="s">
        <v>470</v>
      </c>
      <c r="I44" s="37" t="s">
        <v>113</v>
      </c>
      <c r="J44" s="37"/>
      <c r="K44" s="37" t="s">
        <v>471</v>
      </c>
      <c r="L44" s="37" t="s">
        <v>472</v>
      </c>
      <c r="M44" s="37" t="s">
        <v>473</v>
      </c>
      <c r="N44" s="37" t="s">
        <v>118</v>
      </c>
      <c r="O44" s="37" t="s">
        <v>119</v>
      </c>
      <c r="P44" s="39">
        <v>200</v>
      </c>
      <c r="Q44" s="40">
        <v>300</v>
      </c>
      <c r="R44" s="40">
        <v>126</v>
      </c>
      <c r="S44" s="40" t="s">
        <v>4310</v>
      </c>
      <c r="T44" s="40">
        <v>15</v>
      </c>
      <c r="U44" s="40">
        <v>0</v>
      </c>
      <c r="V44" s="40">
        <v>15</v>
      </c>
      <c r="W44" s="40">
        <v>0</v>
      </c>
      <c r="X44" s="40">
        <v>0</v>
      </c>
      <c r="Y44" s="40">
        <v>0</v>
      </c>
      <c r="Z44" s="40">
        <v>0</v>
      </c>
      <c r="AA44" s="40">
        <v>0</v>
      </c>
      <c r="AB44" s="40" t="s">
        <v>474</v>
      </c>
      <c r="AC44" s="40">
        <v>0</v>
      </c>
      <c r="AD44" s="40">
        <v>115</v>
      </c>
      <c r="AE44" s="40">
        <v>0</v>
      </c>
      <c r="AF44" s="40">
        <v>112</v>
      </c>
      <c r="AG44" s="40">
        <v>0</v>
      </c>
      <c r="AH44" s="40">
        <v>112</v>
      </c>
      <c r="AI44" s="40">
        <v>0</v>
      </c>
      <c r="AJ44" s="40" t="s">
        <v>475</v>
      </c>
      <c r="AK44" s="40">
        <v>0</v>
      </c>
      <c r="AL44" s="40"/>
      <c r="AM44" s="40"/>
      <c r="AN44" s="40">
        <v>100</v>
      </c>
      <c r="AO44" s="40">
        <v>0</v>
      </c>
      <c r="AP44" s="40">
        <v>14</v>
      </c>
      <c r="AQ44" s="40">
        <v>0</v>
      </c>
      <c r="AR44" s="40">
        <v>14</v>
      </c>
      <c r="AS44" s="40"/>
      <c r="AT44" s="40" t="s">
        <v>476</v>
      </c>
      <c r="AU44" s="40"/>
      <c r="AV44" s="40">
        <v>85</v>
      </c>
      <c r="AW44" s="40">
        <v>0</v>
      </c>
      <c r="AX44" s="40">
        <v>0</v>
      </c>
      <c r="AY44" s="40">
        <v>0</v>
      </c>
      <c r="AZ44" s="42">
        <v>615333333</v>
      </c>
      <c r="BA44" s="43">
        <v>0</v>
      </c>
      <c r="BB44" s="43">
        <v>615333333</v>
      </c>
      <c r="BC44" s="42">
        <v>450792000</v>
      </c>
      <c r="BD44" s="44">
        <v>300000000</v>
      </c>
      <c r="BE44" s="44"/>
      <c r="BF44" s="45"/>
      <c r="BG44" s="44">
        <v>0</v>
      </c>
      <c r="BH44" s="44">
        <v>1609013560</v>
      </c>
      <c r="BI44" s="44"/>
      <c r="BJ44" s="44">
        <v>0</v>
      </c>
      <c r="BK44" s="46">
        <v>0.42</v>
      </c>
      <c r="BL44" s="46">
        <v>0.05</v>
      </c>
      <c r="BM44" s="46">
        <v>0</v>
      </c>
      <c r="BN44" s="46">
        <v>0.38333333333333336</v>
      </c>
      <c r="BO44" s="46">
        <v>0.97391304347826091</v>
      </c>
      <c r="BP44" s="46">
        <v>0.33333333333333331</v>
      </c>
      <c r="BQ44" s="46">
        <v>0.14000000000000001</v>
      </c>
      <c r="BR44" s="46">
        <v>0.28333333333333333</v>
      </c>
      <c r="BS44" s="46">
        <v>0</v>
      </c>
      <c r="BT44" s="46">
        <v>0</v>
      </c>
      <c r="BU44" s="46" t="s">
        <v>126</v>
      </c>
      <c r="BV44" s="46">
        <v>0.42</v>
      </c>
      <c r="BW44" s="46">
        <v>0</v>
      </c>
      <c r="BX44" s="46">
        <v>0.97391304347826091</v>
      </c>
      <c r="BY44" s="46">
        <v>0.14000000000000001</v>
      </c>
      <c r="BZ44" s="46">
        <v>0</v>
      </c>
      <c r="CA44" s="46" t="s">
        <v>126</v>
      </c>
      <c r="CB44" s="47">
        <v>0.22500000000000001</v>
      </c>
      <c r="CC44" s="47">
        <v>9.4500000000000001E-2</v>
      </c>
      <c r="CD44" s="47">
        <v>1.1299999999999999E-2</v>
      </c>
      <c r="CE44" s="47">
        <v>0</v>
      </c>
      <c r="CF44" s="47">
        <v>0</v>
      </c>
      <c r="CG44" s="47">
        <v>8.6199999999999999E-2</v>
      </c>
      <c r="CH44" s="47">
        <v>8.3951304347826092E-2</v>
      </c>
      <c r="CI44" s="47">
        <v>8.4000000000000005E-2</v>
      </c>
      <c r="CJ44" s="47">
        <v>7.4999999999999997E-2</v>
      </c>
      <c r="CK44" s="47">
        <v>1.0500000000000001E-2</v>
      </c>
      <c r="CL44" s="47">
        <v>1.0499999999999995E-2</v>
      </c>
      <c r="CM44" s="47">
        <v>6.3750000000000001E-2</v>
      </c>
      <c r="CN44" s="47">
        <v>0</v>
      </c>
      <c r="CO44" s="47">
        <v>0</v>
      </c>
      <c r="CP44" s="47">
        <v>0</v>
      </c>
      <c r="CQ44" s="47" t="s">
        <v>126</v>
      </c>
      <c r="CR44" s="47">
        <v>0</v>
      </c>
      <c r="CS44" s="45"/>
      <c r="CT44" s="45"/>
      <c r="CU44" s="45"/>
      <c r="CV44" s="45"/>
      <c r="CX44" s="48">
        <v>112</v>
      </c>
      <c r="CY44" s="1"/>
    </row>
    <row r="45" spans="1:105" ht="18" hidden="1" customHeight="1" x14ac:dyDescent="0.25">
      <c r="A45" s="37" t="s">
        <v>325</v>
      </c>
      <c r="B45" s="37" t="s">
        <v>326</v>
      </c>
      <c r="C45" s="37" t="s">
        <v>107</v>
      </c>
      <c r="D45" s="37" t="s">
        <v>108</v>
      </c>
      <c r="E45" s="37" t="s">
        <v>386</v>
      </c>
      <c r="F45" s="37" t="s">
        <v>233</v>
      </c>
      <c r="G45" s="37" t="s">
        <v>234</v>
      </c>
      <c r="H45" s="37" t="s">
        <v>477</v>
      </c>
      <c r="I45" s="37" t="s">
        <v>113</v>
      </c>
      <c r="J45" s="37"/>
      <c r="K45" s="37" t="s">
        <v>478</v>
      </c>
      <c r="L45" s="37" t="s">
        <v>479</v>
      </c>
      <c r="M45" s="37" t="s">
        <v>480</v>
      </c>
      <c r="N45" s="37" t="s">
        <v>118</v>
      </c>
      <c r="O45" s="37" t="s">
        <v>119</v>
      </c>
      <c r="P45" s="39">
        <v>58</v>
      </c>
      <c r="Q45" s="40">
        <v>103</v>
      </c>
      <c r="R45" s="40">
        <v>24</v>
      </c>
      <c r="S45" s="40" t="s">
        <v>4311</v>
      </c>
      <c r="T45" s="40">
        <v>10</v>
      </c>
      <c r="U45" s="40">
        <v>0</v>
      </c>
      <c r="V45" s="40">
        <v>10</v>
      </c>
      <c r="W45" s="40">
        <v>0</v>
      </c>
      <c r="X45" s="40">
        <v>0</v>
      </c>
      <c r="Y45" s="40">
        <v>0</v>
      </c>
      <c r="Z45" s="40">
        <v>0</v>
      </c>
      <c r="AA45" s="40">
        <v>0</v>
      </c>
      <c r="AB45" s="40" t="s">
        <v>481</v>
      </c>
      <c r="AC45" s="40">
        <v>0</v>
      </c>
      <c r="AD45" s="40">
        <v>0</v>
      </c>
      <c r="AE45" s="40">
        <v>0</v>
      </c>
      <c r="AF45" s="40">
        <v>0</v>
      </c>
      <c r="AG45" s="40">
        <v>0</v>
      </c>
      <c r="AH45" s="40">
        <v>0</v>
      </c>
      <c r="AI45" s="40">
        <v>0</v>
      </c>
      <c r="AJ45" s="40" t="s">
        <v>482</v>
      </c>
      <c r="AK45" s="40">
        <v>0</v>
      </c>
      <c r="AL45" s="40"/>
      <c r="AM45" s="40"/>
      <c r="AN45" s="40">
        <v>65</v>
      </c>
      <c r="AO45" s="40">
        <v>0</v>
      </c>
      <c r="AP45" s="40">
        <v>24</v>
      </c>
      <c r="AQ45" s="40">
        <v>0</v>
      </c>
      <c r="AR45" s="40">
        <v>24</v>
      </c>
      <c r="AS45" s="40"/>
      <c r="AT45" s="40" t="s">
        <v>476</v>
      </c>
      <c r="AU45" s="40"/>
      <c r="AV45" s="40">
        <v>38</v>
      </c>
      <c r="AW45" s="40">
        <v>0</v>
      </c>
      <c r="AX45" s="40">
        <v>0</v>
      </c>
      <c r="AY45" s="40">
        <v>0</v>
      </c>
      <c r="AZ45" s="42">
        <v>51553968983</v>
      </c>
      <c r="BA45" s="43">
        <v>0</v>
      </c>
      <c r="BB45" s="43">
        <v>51553968983</v>
      </c>
      <c r="BC45" s="42">
        <v>51553968983</v>
      </c>
      <c r="BD45" s="44">
        <v>62380440080</v>
      </c>
      <c r="BE45" s="44"/>
      <c r="BF45" s="45"/>
      <c r="BG45" s="44">
        <v>62374439042</v>
      </c>
      <c r="BH45" s="44">
        <v>47654457300</v>
      </c>
      <c r="BI45" s="44"/>
      <c r="BJ45" s="44">
        <v>39652131255</v>
      </c>
      <c r="BK45" s="46">
        <v>0.23300970873786409</v>
      </c>
      <c r="BL45" s="46">
        <v>0.15379999999999999</v>
      </c>
      <c r="BM45" s="46">
        <v>0</v>
      </c>
      <c r="BN45" s="46">
        <v>0</v>
      </c>
      <c r="BO45" s="46" t="s">
        <v>126</v>
      </c>
      <c r="BP45" s="46">
        <v>0.6310679611650486</v>
      </c>
      <c r="BQ45" s="46">
        <v>0.36923076923076925</v>
      </c>
      <c r="BR45" s="46">
        <v>0.36893203883495146</v>
      </c>
      <c r="BS45" s="46">
        <v>0</v>
      </c>
      <c r="BT45" s="46">
        <v>0</v>
      </c>
      <c r="BU45" s="46" t="s">
        <v>126</v>
      </c>
      <c r="BV45" s="46">
        <v>0.23300970873786409</v>
      </c>
      <c r="BW45" s="46">
        <v>0</v>
      </c>
      <c r="BX45" s="46" t="s">
        <v>126</v>
      </c>
      <c r="BY45" s="46">
        <v>0.36923076923076925</v>
      </c>
      <c r="BZ45" s="46">
        <v>0</v>
      </c>
      <c r="CA45" s="46" t="s">
        <v>126</v>
      </c>
      <c r="CB45" s="47">
        <v>0.22500000000000001</v>
      </c>
      <c r="CC45" s="47">
        <v>5.2427184466019419E-2</v>
      </c>
      <c r="CD45" s="47">
        <v>2.18E-2</v>
      </c>
      <c r="CE45" s="47">
        <v>0</v>
      </c>
      <c r="CF45" s="47">
        <v>0</v>
      </c>
      <c r="CG45" s="47">
        <v>0</v>
      </c>
      <c r="CH45" s="47" t="s">
        <v>126</v>
      </c>
      <c r="CI45" s="47">
        <v>0</v>
      </c>
      <c r="CJ45" s="47">
        <v>0.14199999999999999</v>
      </c>
      <c r="CK45" s="47">
        <v>5.2430769230769232E-2</v>
      </c>
      <c r="CL45" s="47">
        <v>5.2427184466019419E-2</v>
      </c>
      <c r="CM45" s="47">
        <v>8.3009708737864091E-2</v>
      </c>
      <c r="CN45" s="47">
        <v>0</v>
      </c>
      <c r="CO45" s="47">
        <v>0</v>
      </c>
      <c r="CP45" s="47">
        <v>0</v>
      </c>
      <c r="CQ45" s="47" t="s">
        <v>126</v>
      </c>
      <c r="CR45" s="47">
        <v>0</v>
      </c>
      <c r="CS45" s="45"/>
      <c r="CT45" s="45"/>
      <c r="CU45" s="45"/>
      <c r="CV45" s="45"/>
      <c r="CX45" s="48">
        <v>0</v>
      </c>
      <c r="CY45" s="1"/>
    </row>
    <row r="46" spans="1:105" ht="18" hidden="1" customHeight="1" x14ac:dyDescent="0.25">
      <c r="A46" s="37" t="s">
        <v>325</v>
      </c>
      <c r="B46" s="37" t="s">
        <v>326</v>
      </c>
      <c r="C46" s="37" t="s">
        <v>107</v>
      </c>
      <c r="D46" s="37" t="s">
        <v>108</v>
      </c>
      <c r="E46" s="37" t="s">
        <v>386</v>
      </c>
      <c r="F46" s="37" t="s">
        <v>233</v>
      </c>
      <c r="G46" s="37" t="s">
        <v>234</v>
      </c>
      <c r="H46" s="37" t="s">
        <v>483</v>
      </c>
      <c r="I46" s="37" t="s">
        <v>113</v>
      </c>
      <c r="J46" s="37"/>
      <c r="K46" s="37" t="s">
        <v>484</v>
      </c>
      <c r="L46" s="37" t="s">
        <v>485</v>
      </c>
      <c r="M46" s="37" t="s">
        <v>486</v>
      </c>
      <c r="N46" s="37" t="s">
        <v>118</v>
      </c>
      <c r="O46" s="37" t="s">
        <v>119</v>
      </c>
      <c r="P46" s="39">
        <v>0</v>
      </c>
      <c r="Q46" s="40">
        <v>1</v>
      </c>
      <c r="R46" s="40">
        <v>0</v>
      </c>
      <c r="S46" s="40">
        <v>0</v>
      </c>
      <c r="T46" s="40">
        <v>0.25</v>
      </c>
      <c r="U46" s="40">
        <v>0</v>
      </c>
      <c r="V46" s="40">
        <v>0.25</v>
      </c>
      <c r="W46" s="40">
        <v>0</v>
      </c>
      <c r="X46" s="40">
        <v>0</v>
      </c>
      <c r="Y46" s="40">
        <v>0</v>
      </c>
      <c r="Z46" s="40">
        <v>0</v>
      </c>
      <c r="AA46" s="40"/>
      <c r="AB46" s="40"/>
      <c r="AC46" s="40"/>
      <c r="AD46" s="40">
        <v>0.25</v>
      </c>
      <c r="AE46" s="40">
        <v>0</v>
      </c>
      <c r="AF46" s="40">
        <v>0</v>
      </c>
      <c r="AG46" s="40">
        <v>0</v>
      </c>
      <c r="AH46" s="40">
        <v>0</v>
      </c>
      <c r="AI46" s="40">
        <v>0</v>
      </c>
      <c r="AJ46" s="40" t="s">
        <v>487</v>
      </c>
      <c r="AK46" s="40">
        <v>0</v>
      </c>
      <c r="AL46" s="40"/>
      <c r="AM46" s="40"/>
      <c r="AN46" s="40">
        <v>0.25</v>
      </c>
      <c r="AO46" s="40">
        <v>0</v>
      </c>
      <c r="AP46" s="40">
        <v>0</v>
      </c>
      <c r="AQ46" s="40">
        <v>0</v>
      </c>
      <c r="AR46" s="40">
        <v>0</v>
      </c>
      <c r="AS46" s="40"/>
      <c r="AT46" s="40"/>
      <c r="AU46" s="40"/>
      <c r="AV46" s="40">
        <v>0.5</v>
      </c>
      <c r="AW46" s="40">
        <v>0</v>
      </c>
      <c r="AX46" s="40">
        <v>0</v>
      </c>
      <c r="AY46" s="40">
        <v>0</v>
      </c>
      <c r="AZ46" s="42">
        <v>500000000</v>
      </c>
      <c r="BA46" s="43">
        <v>0</v>
      </c>
      <c r="BB46" s="43">
        <v>500000000</v>
      </c>
      <c r="BC46" s="63"/>
      <c r="BD46" s="44">
        <v>0</v>
      </c>
      <c r="BE46" s="44"/>
      <c r="BF46" s="45"/>
      <c r="BG46" s="44">
        <v>0</v>
      </c>
      <c r="BH46" s="44">
        <v>0</v>
      </c>
      <c r="BI46" s="44"/>
      <c r="BJ46" s="44">
        <v>0</v>
      </c>
      <c r="BK46" s="46">
        <v>0</v>
      </c>
      <c r="BL46" s="46">
        <v>0.25</v>
      </c>
      <c r="BM46" s="46">
        <v>0</v>
      </c>
      <c r="BN46" s="46">
        <v>0.25</v>
      </c>
      <c r="BO46" s="46">
        <v>0</v>
      </c>
      <c r="BP46" s="46">
        <v>0.25</v>
      </c>
      <c r="BQ46" s="46">
        <v>0</v>
      </c>
      <c r="BR46" s="46">
        <v>0.5</v>
      </c>
      <c r="BS46" s="46">
        <v>0</v>
      </c>
      <c r="BT46" s="46">
        <v>0</v>
      </c>
      <c r="BU46" s="46" t="s">
        <v>126</v>
      </c>
      <c r="BV46" s="46">
        <v>0</v>
      </c>
      <c r="BW46" s="46">
        <v>0</v>
      </c>
      <c r="BX46" s="46">
        <v>0</v>
      </c>
      <c r="BY46" s="46">
        <v>0</v>
      </c>
      <c r="BZ46" s="46">
        <v>0</v>
      </c>
      <c r="CA46" s="46" t="s">
        <v>126</v>
      </c>
      <c r="CB46" s="47">
        <v>0.22500000000000001</v>
      </c>
      <c r="CC46" s="47">
        <v>0</v>
      </c>
      <c r="CD46" s="47">
        <v>5.6300000000000003E-2</v>
      </c>
      <c r="CE46" s="47">
        <v>0</v>
      </c>
      <c r="CF46" s="47">
        <v>0</v>
      </c>
      <c r="CG46" s="47">
        <v>5.6300000000000003E-2</v>
      </c>
      <c r="CH46" s="47">
        <v>0</v>
      </c>
      <c r="CI46" s="47">
        <v>0</v>
      </c>
      <c r="CJ46" s="47">
        <v>5.6300000000000003E-2</v>
      </c>
      <c r="CK46" s="47">
        <v>0</v>
      </c>
      <c r="CL46" s="47">
        <v>0</v>
      </c>
      <c r="CM46" s="47">
        <v>0.1125</v>
      </c>
      <c r="CN46" s="47">
        <v>0</v>
      </c>
      <c r="CO46" s="47">
        <v>0</v>
      </c>
      <c r="CP46" s="47">
        <v>0</v>
      </c>
      <c r="CQ46" s="47" t="s">
        <v>126</v>
      </c>
      <c r="CR46" s="47">
        <v>0</v>
      </c>
      <c r="CS46" s="45"/>
      <c r="CT46" s="45"/>
      <c r="CU46" s="45"/>
      <c r="CV46" s="45"/>
      <c r="CX46" s="48">
        <v>0</v>
      </c>
      <c r="CY46" s="1"/>
    </row>
    <row r="47" spans="1:105" ht="18" hidden="1" customHeight="1" x14ac:dyDescent="0.25">
      <c r="A47" s="37" t="s">
        <v>384</v>
      </c>
      <c r="B47" s="37" t="s">
        <v>385</v>
      </c>
      <c r="C47" s="37" t="s">
        <v>107</v>
      </c>
      <c r="D47" s="37" t="s">
        <v>108</v>
      </c>
      <c r="E47" s="37" t="s">
        <v>386</v>
      </c>
      <c r="F47" s="37" t="s">
        <v>488</v>
      </c>
      <c r="G47" s="37" t="s">
        <v>489</v>
      </c>
      <c r="H47" s="37" t="s">
        <v>490</v>
      </c>
      <c r="I47" s="37" t="s">
        <v>333</v>
      </c>
      <c r="J47" s="37" t="s">
        <v>491</v>
      </c>
      <c r="K47" s="37" t="s">
        <v>492</v>
      </c>
      <c r="L47" s="37" t="s">
        <v>493</v>
      </c>
      <c r="M47" s="37" t="s">
        <v>494</v>
      </c>
      <c r="N47" s="37" t="s">
        <v>118</v>
      </c>
      <c r="O47" s="37" t="s">
        <v>135</v>
      </c>
      <c r="P47" s="39">
        <v>1</v>
      </c>
      <c r="Q47" s="40">
        <v>1</v>
      </c>
      <c r="R47" s="40">
        <v>1</v>
      </c>
      <c r="S47" s="40" t="s">
        <v>4312</v>
      </c>
      <c r="T47" s="40">
        <v>0</v>
      </c>
      <c r="U47" s="40">
        <v>1</v>
      </c>
      <c r="V47" s="40">
        <v>0</v>
      </c>
      <c r="W47" s="40">
        <v>1</v>
      </c>
      <c r="X47" s="40" t="s">
        <v>126</v>
      </c>
      <c r="Y47" s="40">
        <v>1</v>
      </c>
      <c r="Z47" s="40">
        <v>1</v>
      </c>
      <c r="AA47" s="40">
        <v>0</v>
      </c>
      <c r="AB47" s="40" t="s">
        <v>495</v>
      </c>
      <c r="AC47" s="40" t="s">
        <v>496</v>
      </c>
      <c r="AD47" s="40">
        <v>0</v>
      </c>
      <c r="AE47" s="40">
        <v>1</v>
      </c>
      <c r="AF47" s="40">
        <v>0</v>
      </c>
      <c r="AG47" s="40">
        <v>1</v>
      </c>
      <c r="AH47" s="40">
        <v>1</v>
      </c>
      <c r="AI47" s="40" t="s">
        <v>497</v>
      </c>
      <c r="AJ47" s="40" t="s">
        <v>498</v>
      </c>
      <c r="AK47" s="40" t="s">
        <v>399</v>
      </c>
      <c r="AL47" s="40"/>
      <c r="AM47" s="40"/>
      <c r="AN47" s="40">
        <v>0</v>
      </c>
      <c r="AO47" s="40">
        <v>1</v>
      </c>
      <c r="AP47" s="40" t="s">
        <v>126</v>
      </c>
      <c r="AQ47" s="40">
        <v>1</v>
      </c>
      <c r="AR47" s="40">
        <v>1</v>
      </c>
      <c r="AS47" s="40" t="s">
        <v>499</v>
      </c>
      <c r="AT47" s="40" t="s">
        <v>500</v>
      </c>
      <c r="AU47" s="40"/>
      <c r="AV47" s="40">
        <v>0</v>
      </c>
      <c r="AW47" s="40">
        <v>1</v>
      </c>
      <c r="AX47" s="40">
        <v>0</v>
      </c>
      <c r="AY47" s="40">
        <v>0</v>
      </c>
      <c r="AZ47" s="42">
        <v>15701161061</v>
      </c>
      <c r="BA47" s="43">
        <v>0</v>
      </c>
      <c r="BB47" s="43">
        <v>15701161061</v>
      </c>
      <c r="BC47" s="42">
        <v>15701161061</v>
      </c>
      <c r="BD47" s="44">
        <v>40774554928</v>
      </c>
      <c r="BE47" s="44"/>
      <c r="BF47" s="45"/>
      <c r="BG47" s="44">
        <v>40774554928</v>
      </c>
      <c r="BH47" s="44">
        <v>41529100587</v>
      </c>
      <c r="BI47" s="44"/>
      <c r="BJ47" s="44">
        <v>41529100587</v>
      </c>
      <c r="BK47" s="46">
        <v>0.75</v>
      </c>
      <c r="BL47" s="46">
        <v>0.25</v>
      </c>
      <c r="BM47" s="46">
        <v>1</v>
      </c>
      <c r="BN47" s="46">
        <v>0.25</v>
      </c>
      <c r="BO47" s="46">
        <v>1</v>
      </c>
      <c r="BP47" s="46">
        <v>0.25</v>
      </c>
      <c r="BQ47" s="46">
        <v>1</v>
      </c>
      <c r="BR47" s="46">
        <v>0.25</v>
      </c>
      <c r="BS47" s="46">
        <v>0</v>
      </c>
      <c r="BT47" s="46">
        <v>0</v>
      </c>
      <c r="BU47" s="46" t="s">
        <v>126</v>
      </c>
      <c r="BV47" s="46">
        <v>0.75</v>
      </c>
      <c r="BW47" s="46">
        <v>1</v>
      </c>
      <c r="BX47" s="46">
        <v>1</v>
      </c>
      <c r="BY47" s="46">
        <v>1</v>
      </c>
      <c r="BZ47" s="46">
        <v>0</v>
      </c>
      <c r="CA47" s="46" t="s">
        <v>126</v>
      </c>
      <c r="CB47" s="66">
        <v>0.22500000000000001</v>
      </c>
      <c r="CC47" s="47">
        <v>0.16875000000000001</v>
      </c>
      <c r="CD47" s="47">
        <v>5.6300000000000003E-2</v>
      </c>
      <c r="CE47" s="47">
        <v>5.6300000000000003E-2</v>
      </c>
      <c r="CF47" s="47">
        <v>5.6300000000000003E-2</v>
      </c>
      <c r="CG47" s="47">
        <v>5.6300000000000003E-2</v>
      </c>
      <c r="CH47" s="47">
        <v>5.6300000000000003E-2</v>
      </c>
      <c r="CI47" s="47">
        <v>5.62E-2</v>
      </c>
      <c r="CJ47" s="47">
        <v>5.6300000000000003E-2</v>
      </c>
      <c r="CK47" s="47">
        <v>5.6300000000000003E-2</v>
      </c>
      <c r="CL47" s="47">
        <v>5.6250000000000008E-2</v>
      </c>
      <c r="CM47" s="47">
        <v>5.6300000000000003E-2</v>
      </c>
      <c r="CN47" s="47">
        <v>0</v>
      </c>
      <c r="CO47" s="47">
        <v>0</v>
      </c>
      <c r="CP47" s="47">
        <v>0</v>
      </c>
      <c r="CQ47" s="47" t="s">
        <v>126</v>
      </c>
      <c r="CR47" s="47">
        <v>0</v>
      </c>
      <c r="CS47" s="45">
        <v>1</v>
      </c>
      <c r="CT47" s="45">
        <v>1</v>
      </c>
      <c r="CU47" s="45">
        <v>1</v>
      </c>
      <c r="CV47" s="45">
        <v>1</v>
      </c>
      <c r="CW47">
        <v>4</v>
      </c>
      <c r="CX47" s="48">
        <v>1</v>
      </c>
      <c r="CY47" s="1">
        <v>0</v>
      </c>
      <c r="CZ47">
        <v>0</v>
      </c>
    </row>
    <row r="48" spans="1:105" ht="18" hidden="1" customHeight="1" x14ac:dyDescent="0.25">
      <c r="A48" s="37" t="s">
        <v>384</v>
      </c>
      <c r="B48" s="37" t="s">
        <v>385</v>
      </c>
      <c r="C48" s="37" t="s">
        <v>107</v>
      </c>
      <c r="D48" s="37" t="s">
        <v>108</v>
      </c>
      <c r="E48" s="37" t="s">
        <v>386</v>
      </c>
      <c r="F48" s="37" t="s">
        <v>501</v>
      </c>
      <c r="G48" s="37" t="s">
        <v>502</v>
      </c>
      <c r="H48" s="37" t="s">
        <v>503</v>
      </c>
      <c r="I48" s="37" t="s">
        <v>333</v>
      </c>
      <c r="J48" s="37"/>
      <c r="K48" s="37" t="s">
        <v>504</v>
      </c>
      <c r="L48" s="37" t="s">
        <v>505</v>
      </c>
      <c r="M48" s="37" t="s">
        <v>506</v>
      </c>
      <c r="N48" s="37" t="s">
        <v>118</v>
      </c>
      <c r="O48" s="37" t="s">
        <v>119</v>
      </c>
      <c r="P48" s="39">
        <v>3000</v>
      </c>
      <c r="Q48" s="40">
        <v>6000</v>
      </c>
      <c r="R48" s="40">
        <v>4221</v>
      </c>
      <c r="S48" s="40" t="s">
        <v>4313</v>
      </c>
      <c r="T48" s="40">
        <v>3000</v>
      </c>
      <c r="U48" s="40">
        <v>0</v>
      </c>
      <c r="V48" s="40">
        <v>443</v>
      </c>
      <c r="W48" s="40">
        <v>0</v>
      </c>
      <c r="X48" s="40">
        <v>443</v>
      </c>
      <c r="Y48" s="40">
        <v>0</v>
      </c>
      <c r="Z48" s="40">
        <v>443</v>
      </c>
      <c r="AA48" s="40" t="s">
        <v>507</v>
      </c>
      <c r="AB48" s="40" t="s">
        <v>508</v>
      </c>
      <c r="AC48" s="40" t="s">
        <v>509</v>
      </c>
      <c r="AD48" s="40">
        <v>3778</v>
      </c>
      <c r="AE48" s="40">
        <v>0</v>
      </c>
      <c r="AF48" s="40">
        <v>3778</v>
      </c>
      <c r="AG48" s="40">
        <v>0</v>
      </c>
      <c r="AH48" s="40">
        <v>3778</v>
      </c>
      <c r="AI48" s="40" t="s">
        <v>510</v>
      </c>
      <c r="AJ48" s="40" t="s">
        <v>511</v>
      </c>
      <c r="AK48" s="40">
        <v>0</v>
      </c>
      <c r="AL48" s="40"/>
      <c r="AM48" s="40"/>
      <c r="AN48" s="40">
        <v>1500</v>
      </c>
      <c r="AO48" s="40">
        <v>0</v>
      </c>
      <c r="AP48" s="40">
        <v>0</v>
      </c>
      <c r="AQ48" s="40">
        <v>0</v>
      </c>
      <c r="AR48" s="40">
        <v>0</v>
      </c>
      <c r="AS48" s="40"/>
      <c r="AT48" s="40" t="s">
        <v>512</v>
      </c>
      <c r="AU48" s="40"/>
      <c r="AV48" s="40">
        <v>279</v>
      </c>
      <c r="AW48" s="40">
        <v>0</v>
      </c>
      <c r="AX48" s="40">
        <v>0</v>
      </c>
      <c r="AY48" s="40">
        <v>0</v>
      </c>
      <c r="AZ48" s="63"/>
      <c r="BA48" s="43">
        <v>0</v>
      </c>
      <c r="BB48" s="43">
        <v>0</v>
      </c>
      <c r="BC48" s="63"/>
      <c r="BD48" s="44">
        <v>3001882598</v>
      </c>
      <c r="BE48" s="44"/>
      <c r="BF48" s="45"/>
      <c r="BG48" s="44">
        <v>2739000000</v>
      </c>
      <c r="BH48" s="44">
        <v>5000000000</v>
      </c>
      <c r="BI48" s="44"/>
      <c r="BJ48" s="44">
        <v>0</v>
      </c>
      <c r="BK48" s="46">
        <v>0.70350000000000001</v>
      </c>
      <c r="BL48" s="46">
        <v>7.3833333333333334E-2</v>
      </c>
      <c r="BM48" s="46">
        <v>1</v>
      </c>
      <c r="BN48" s="46">
        <v>0.62966666666666671</v>
      </c>
      <c r="BO48" s="46">
        <v>1</v>
      </c>
      <c r="BP48" s="46">
        <v>0.25</v>
      </c>
      <c r="BQ48" s="46">
        <v>0</v>
      </c>
      <c r="BR48" s="46">
        <v>4.65E-2</v>
      </c>
      <c r="BS48" s="46">
        <v>0</v>
      </c>
      <c r="BT48" s="46">
        <v>0</v>
      </c>
      <c r="BU48" s="46" t="s">
        <v>126</v>
      </c>
      <c r="BV48" s="46">
        <v>0.70350000000000001</v>
      </c>
      <c r="BW48" s="46">
        <v>1</v>
      </c>
      <c r="BX48" s="46">
        <v>1</v>
      </c>
      <c r="BY48" s="46">
        <v>0</v>
      </c>
      <c r="BZ48" s="46">
        <v>0</v>
      </c>
      <c r="CA48" s="46" t="s">
        <v>126</v>
      </c>
      <c r="CB48" s="66">
        <v>0.67500000000000004</v>
      </c>
      <c r="CC48" s="47">
        <v>0.47486250000000002</v>
      </c>
      <c r="CD48" s="47">
        <v>4.9799999999999997E-2</v>
      </c>
      <c r="CE48" s="47">
        <v>4.9799999999999997E-2</v>
      </c>
      <c r="CF48" s="47">
        <v>4.9799999999999997E-2</v>
      </c>
      <c r="CG48" s="67">
        <v>0.42499999999999999</v>
      </c>
      <c r="CH48" s="47">
        <v>0.42499999999999999</v>
      </c>
      <c r="CI48" s="68">
        <v>0.42499999999999999</v>
      </c>
      <c r="CJ48" s="67">
        <v>0.16880000000000001</v>
      </c>
      <c r="CK48" s="47">
        <v>0</v>
      </c>
      <c r="CL48" s="47">
        <v>6.2500000000020872E-5</v>
      </c>
      <c r="CM48" s="47">
        <v>3.1E-2</v>
      </c>
      <c r="CN48" s="47">
        <v>0</v>
      </c>
      <c r="CO48" s="47">
        <v>0</v>
      </c>
      <c r="CP48" s="47">
        <v>0</v>
      </c>
      <c r="CQ48" s="47" t="s">
        <v>126</v>
      </c>
      <c r="CR48" s="47">
        <v>0</v>
      </c>
      <c r="CS48" s="45"/>
      <c r="CT48" s="45"/>
      <c r="CU48" s="45"/>
      <c r="CV48" s="45"/>
      <c r="CX48" s="48">
        <v>3994</v>
      </c>
      <c r="CY48" s="1">
        <v>0</v>
      </c>
      <c r="CZ48">
        <v>0</v>
      </c>
    </row>
    <row r="49" spans="1:105" ht="82.15" hidden="1" customHeight="1" x14ac:dyDescent="0.25">
      <c r="A49" s="37" t="s">
        <v>384</v>
      </c>
      <c r="B49" s="37" t="s">
        <v>385</v>
      </c>
      <c r="C49" s="37" t="s">
        <v>107</v>
      </c>
      <c r="D49" s="37" t="s">
        <v>108</v>
      </c>
      <c r="E49" s="37" t="s">
        <v>386</v>
      </c>
      <c r="F49" s="37" t="s">
        <v>501</v>
      </c>
      <c r="G49" s="37" t="s">
        <v>502</v>
      </c>
      <c r="H49" s="37" t="s">
        <v>513</v>
      </c>
      <c r="I49" s="37" t="s">
        <v>113</v>
      </c>
      <c r="J49" s="38" t="s">
        <v>514</v>
      </c>
      <c r="K49" s="37" t="s">
        <v>515</v>
      </c>
      <c r="L49" s="37" t="s">
        <v>516</v>
      </c>
      <c r="M49" s="37" t="s">
        <v>517</v>
      </c>
      <c r="N49" s="37" t="s">
        <v>134</v>
      </c>
      <c r="O49" s="37" t="s">
        <v>135</v>
      </c>
      <c r="P49" s="39">
        <v>100</v>
      </c>
      <c r="Q49" s="40">
        <v>100</v>
      </c>
      <c r="R49" s="40">
        <v>83.333333333333329</v>
      </c>
      <c r="S49" s="40" t="s">
        <v>4314</v>
      </c>
      <c r="T49" s="40">
        <v>0</v>
      </c>
      <c r="U49" s="40">
        <v>100</v>
      </c>
      <c r="V49" s="40">
        <v>0</v>
      </c>
      <c r="W49" s="40">
        <v>100</v>
      </c>
      <c r="X49" s="40" t="s">
        <v>126</v>
      </c>
      <c r="Y49" s="40">
        <v>100</v>
      </c>
      <c r="Z49" s="40">
        <v>100</v>
      </c>
      <c r="AA49" s="40" t="s">
        <v>518</v>
      </c>
      <c r="AB49" s="40" t="s">
        <v>519</v>
      </c>
      <c r="AC49" s="40">
        <v>0</v>
      </c>
      <c r="AD49" s="40">
        <v>0</v>
      </c>
      <c r="AE49" s="40">
        <v>100</v>
      </c>
      <c r="AF49" s="40">
        <v>0</v>
      </c>
      <c r="AG49" s="40">
        <v>100</v>
      </c>
      <c r="AH49" s="40">
        <v>100</v>
      </c>
      <c r="AI49" s="40" t="s">
        <v>518</v>
      </c>
      <c r="AJ49" s="40" t="s">
        <v>520</v>
      </c>
      <c r="AK49" s="40" t="s">
        <v>399</v>
      </c>
      <c r="AL49" s="40"/>
      <c r="AM49" s="40"/>
      <c r="AN49" s="40">
        <v>0</v>
      </c>
      <c r="AO49" s="40">
        <v>100</v>
      </c>
      <c r="AP49" s="40" t="s">
        <v>126</v>
      </c>
      <c r="AQ49" s="40">
        <v>50</v>
      </c>
      <c r="AR49" s="40">
        <v>50</v>
      </c>
      <c r="AS49" s="40"/>
      <c r="AT49" s="64" t="s">
        <v>521</v>
      </c>
      <c r="AU49" s="40"/>
      <c r="AV49" s="40">
        <v>0</v>
      </c>
      <c r="AW49" s="40">
        <v>100</v>
      </c>
      <c r="AX49" s="40">
        <v>0</v>
      </c>
      <c r="AY49" s="40">
        <v>0</v>
      </c>
      <c r="AZ49" s="63"/>
      <c r="BA49" s="43">
        <v>0</v>
      </c>
      <c r="BB49" s="43">
        <v>0</v>
      </c>
      <c r="BC49" s="63"/>
      <c r="BD49" s="44">
        <v>201472018</v>
      </c>
      <c r="BE49" s="44"/>
      <c r="BF49" s="45"/>
      <c r="BG49" s="44">
        <v>0</v>
      </c>
      <c r="BH49" s="44">
        <v>500000000</v>
      </c>
      <c r="BI49" s="44"/>
      <c r="BJ49" s="44">
        <v>0</v>
      </c>
      <c r="BK49" s="46">
        <v>0.625</v>
      </c>
      <c r="BL49" s="46">
        <v>0.25</v>
      </c>
      <c r="BM49" s="46">
        <v>1</v>
      </c>
      <c r="BN49" s="46">
        <v>0.25</v>
      </c>
      <c r="BO49" s="46">
        <v>1</v>
      </c>
      <c r="BP49" s="46">
        <v>0.25</v>
      </c>
      <c r="BQ49" s="46">
        <v>0.5</v>
      </c>
      <c r="BR49" s="46">
        <v>0.25</v>
      </c>
      <c r="BS49" s="46">
        <v>0</v>
      </c>
      <c r="BT49" s="46">
        <v>0</v>
      </c>
      <c r="BU49" s="46" t="s">
        <v>126</v>
      </c>
      <c r="BV49" s="46">
        <v>0.625</v>
      </c>
      <c r="BW49" s="46">
        <v>1</v>
      </c>
      <c r="BX49" s="46">
        <v>1</v>
      </c>
      <c r="BY49" s="46">
        <v>0.5</v>
      </c>
      <c r="BZ49" s="46">
        <v>0</v>
      </c>
      <c r="CA49" s="46" t="s">
        <v>126</v>
      </c>
      <c r="CB49" s="66">
        <v>0.22500000000000001</v>
      </c>
      <c r="CC49" s="47">
        <v>0.140625</v>
      </c>
      <c r="CD49" s="47">
        <v>5.6300000000000003E-2</v>
      </c>
      <c r="CE49" s="47">
        <v>5.6300000000000003E-2</v>
      </c>
      <c r="CF49" s="47">
        <v>5.6300000000000003E-2</v>
      </c>
      <c r="CG49" s="47">
        <v>5.6300000000000003E-2</v>
      </c>
      <c r="CH49" s="47">
        <v>5.6300000000000003E-2</v>
      </c>
      <c r="CI49" s="47">
        <v>5.62E-2</v>
      </c>
      <c r="CJ49" s="47">
        <v>5.6300000000000003E-2</v>
      </c>
      <c r="CK49" s="47">
        <v>2.8150000000000001E-2</v>
      </c>
      <c r="CL49" s="47">
        <v>2.8124999999999997E-2</v>
      </c>
      <c r="CM49" s="47">
        <v>5.6300000000000003E-2</v>
      </c>
      <c r="CN49" s="47">
        <v>0</v>
      </c>
      <c r="CO49" s="47">
        <v>0</v>
      </c>
      <c r="CP49" s="47">
        <v>0</v>
      </c>
      <c r="CQ49" s="47" t="s">
        <v>126</v>
      </c>
      <c r="CR49" s="47">
        <v>0</v>
      </c>
      <c r="CS49" s="45">
        <v>1</v>
      </c>
      <c r="CT49" s="45">
        <v>1</v>
      </c>
      <c r="CU49" s="45">
        <v>1</v>
      </c>
      <c r="CV49" s="45">
        <v>1</v>
      </c>
      <c r="CW49">
        <v>4</v>
      </c>
      <c r="CX49" s="48">
        <v>83.333333333333329</v>
      </c>
      <c r="CY49" s="1">
        <v>0</v>
      </c>
      <c r="CZ49">
        <v>0</v>
      </c>
    </row>
    <row r="50" spans="1:105" ht="18" customHeight="1" x14ac:dyDescent="0.25">
      <c r="A50" s="37" t="s">
        <v>522</v>
      </c>
      <c r="B50" s="37" t="s">
        <v>523</v>
      </c>
      <c r="C50" s="37" t="s">
        <v>107</v>
      </c>
      <c r="D50" s="37" t="s">
        <v>108</v>
      </c>
      <c r="E50" s="37" t="s">
        <v>386</v>
      </c>
      <c r="F50" s="37" t="s">
        <v>524</v>
      </c>
      <c r="G50" s="37" t="s">
        <v>525</v>
      </c>
      <c r="H50" s="37" t="s">
        <v>526</v>
      </c>
      <c r="I50" s="37" t="s">
        <v>113</v>
      </c>
      <c r="J50" s="69" t="s">
        <v>527</v>
      </c>
      <c r="K50" s="37" t="s">
        <v>528</v>
      </c>
      <c r="L50" s="37" t="s">
        <v>529</v>
      </c>
      <c r="M50" s="37" t="s">
        <v>147</v>
      </c>
      <c r="N50" s="37" t="s">
        <v>118</v>
      </c>
      <c r="O50" s="37" t="s">
        <v>119</v>
      </c>
      <c r="P50" s="39">
        <v>1</v>
      </c>
      <c r="Q50" s="40">
        <v>1</v>
      </c>
      <c r="R50" s="40">
        <v>0.55000000000000004</v>
      </c>
      <c r="S50" s="40">
        <v>0</v>
      </c>
      <c r="T50" s="40">
        <v>0.1</v>
      </c>
      <c r="U50" s="40">
        <v>0</v>
      </c>
      <c r="V50" s="40">
        <v>0.1</v>
      </c>
      <c r="W50" s="40">
        <v>0</v>
      </c>
      <c r="X50" s="40">
        <v>0.1</v>
      </c>
      <c r="Y50" s="40">
        <v>0</v>
      </c>
      <c r="Z50" s="40">
        <v>0.1</v>
      </c>
      <c r="AA50" s="40" t="s">
        <v>530</v>
      </c>
      <c r="AB50" s="40" t="s">
        <v>531</v>
      </c>
      <c r="AC50" s="40">
        <v>0</v>
      </c>
      <c r="AD50" s="40">
        <v>0.2</v>
      </c>
      <c r="AE50" s="40">
        <v>0</v>
      </c>
      <c r="AF50" s="40">
        <v>0.2</v>
      </c>
      <c r="AG50" s="40">
        <v>0</v>
      </c>
      <c r="AH50" s="40">
        <v>0.2</v>
      </c>
      <c r="AI50" s="40" t="s">
        <v>532</v>
      </c>
      <c r="AJ50" s="40" t="s">
        <v>533</v>
      </c>
      <c r="AK50" s="40">
        <v>0</v>
      </c>
      <c r="AL50" s="40"/>
      <c r="AM50" s="40"/>
      <c r="AN50" s="40">
        <v>0.45</v>
      </c>
      <c r="AO50" s="40">
        <v>0</v>
      </c>
      <c r="AP50" s="40">
        <v>0.25</v>
      </c>
      <c r="AQ50" s="40">
        <v>0</v>
      </c>
      <c r="AR50" s="40">
        <v>0.25</v>
      </c>
      <c r="AS50" s="40" t="s">
        <v>534</v>
      </c>
      <c r="AT50" s="40" t="s">
        <v>535</v>
      </c>
      <c r="AU50" s="40" t="s">
        <v>536</v>
      </c>
      <c r="AV50" s="40">
        <v>0.25</v>
      </c>
      <c r="AW50" s="40">
        <v>0</v>
      </c>
      <c r="AX50" s="40">
        <v>0</v>
      </c>
      <c r="AY50" s="40">
        <v>0</v>
      </c>
      <c r="AZ50" s="42">
        <v>276368997</v>
      </c>
      <c r="BA50" s="43">
        <v>0</v>
      </c>
      <c r="BB50" s="43">
        <v>276368997</v>
      </c>
      <c r="BC50" s="42">
        <v>0</v>
      </c>
      <c r="BD50" s="44">
        <v>4060249520</v>
      </c>
      <c r="BE50" s="44"/>
      <c r="BF50" s="45"/>
      <c r="BG50" s="44">
        <v>1108719920</v>
      </c>
      <c r="BH50" s="44">
        <v>4129216138</v>
      </c>
      <c r="BI50" s="44"/>
      <c r="BJ50" s="44">
        <v>1039040000</v>
      </c>
      <c r="BK50" s="46">
        <v>0.55000000000000004</v>
      </c>
      <c r="BL50" s="46">
        <v>0.1</v>
      </c>
      <c r="BM50" s="46">
        <v>1</v>
      </c>
      <c r="BN50" s="46">
        <v>0.2</v>
      </c>
      <c r="BO50" s="46">
        <v>1</v>
      </c>
      <c r="BP50" s="46">
        <v>0.45</v>
      </c>
      <c r="BQ50" s="46">
        <v>0.55555555555555558</v>
      </c>
      <c r="BR50" s="46">
        <v>0.25</v>
      </c>
      <c r="BS50" s="46">
        <v>0</v>
      </c>
      <c r="BT50" s="46">
        <v>0</v>
      </c>
      <c r="BU50" s="46" t="s">
        <v>126</v>
      </c>
      <c r="BV50" s="46">
        <v>0.55000000000000004</v>
      </c>
      <c r="BW50" s="46">
        <v>1</v>
      </c>
      <c r="BX50" s="46">
        <v>1</v>
      </c>
      <c r="BY50" s="46">
        <v>0.55555555555555558</v>
      </c>
      <c r="BZ50" s="46">
        <v>0</v>
      </c>
      <c r="CA50" s="46" t="s">
        <v>126</v>
      </c>
      <c r="CB50" s="47">
        <v>0.22500000000000001</v>
      </c>
      <c r="CC50" s="47">
        <v>0.12375000000000001</v>
      </c>
      <c r="CD50" s="47">
        <v>2.2499999999999999E-2</v>
      </c>
      <c r="CE50" s="47">
        <v>2.2499999999999999E-2</v>
      </c>
      <c r="CF50" s="47">
        <v>2.2499999999999999E-2</v>
      </c>
      <c r="CG50" s="47">
        <v>4.4999999999999998E-2</v>
      </c>
      <c r="CH50" s="47">
        <v>4.4999999999999998E-2</v>
      </c>
      <c r="CI50" s="47">
        <v>4.5000000000000019E-2</v>
      </c>
      <c r="CJ50" s="47">
        <v>0.1013</v>
      </c>
      <c r="CK50" s="47">
        <v>5.6277777777777781E-2</v>
      </c>
      <c r="CL50" s="47">
        <v>5.6249999999999988E-2</v>
      </c>
      <c r="CM50" s="47">
        <v>5.6250000000000001E-2</v>
      </c>
      <c r="CN50" s="47">
        <v>0</v>
      </c>
      <c r="CO50" s="47">
        <v>0</v>
      </c>
      <c r="CP50" s="47">
        <v>0</v>
      </c>
      <c r="CQ50" s="47" t="s">
        <v>126</v>
      </c>
      <c r="CR50" s="47">
        <v>0</v>
      </c>
      <c r="CS50" s="45"/>
      <c r="CT50" s="45"/>
      <c r="CU50" s="45"/>
      <c r="CV50" s="45"/>
      <c r="CX50" s="48">
        <v>0.25</v>
      </c>
      <c r="CY50" s="1"/>
    </row>
    <row r="51" spans="1:105" ht="18" hidden="1" customHeight="1" x14ac:dyDescent="0.25">
      <c r="A51" s="37" t="s">
        <v>283</v>
      </c>
      <c r="B51" s="37" t="s">
        <v>284</v>
      </c>
      <c r="C51" s="37" t="s">
        <v>107</v>
      </c>
      <c r="D51" s="37" t="s">
        <v>108</v>
      </c>
      <c r="E51" s="37" t="s">
        <v>386</v>
      </c>
      <c r="F51" s="37" t="s">
        <v>537</v>
      </c>
      <c r="G51" s="37" t="s">
        <v>538</v>
      </c>
      <c r="H51" s="37" t="s">
        <v>539</v>
      </c>
      <c r="I51" s="37"/>
      <c r="J51" s="37"/>
      <c r="K51" s="37" t="s">
        <v>540</v>
      </c>
      <c r="L51" s="37" t="s">
        <v>541</v>
      </c>
      <c r="M51" s="37" t="s">
        <v>542</v>
      </c>
      <c r="N51" s="37" t="s">
        <v>118</v>
      </c>
      <c r="O51" s="37" t="s">
        <v>119</v>
      </c>
      <c r="P51" s="39">
        <v>30</v>
      </c>
      <c r="Q51" s="40">
        <v>30</v>
      </c>
      <c r="R51" s="40">
        <v>14</v>
      </c>
      <c r="S51" s="40" t="s">
        <v>4315</v>
      </c>
      <c r="T51" s="40">
        <v>0</v>
      </c>
      <c r="U51" s="40">
        <v>0</v>
      </c>
      <c r="V51" s="40">
        <v>0</v>
      </c>
      <c r="W51" s="40">
        <v>0</v>
      </c>
      <c r="X51" s="40">
        <v>0</v>
      </c>
      <c r="Y51" s="40">
        <v>0</v>
      </c>
      <c r="Z51" s="40">
        <v>0</v>
      </c>
      <c r="AA51" s="40"/>
      <c r="AB51" s="40"/>
      <c r="AC51" s="40"/>
      <c r="AD51" s="40">
        <v>14</v>
      </c>
      <c r="AE51" s="40">
        <v>0</v>
      </c>
      <c r="AF51" s="40">
        <v>14</v>
      </c>
      <c r="AG51" s="40">
        <v>0</v>
      </c>
      <c r="AH51" s="40">
        <v>14</v>
      </c>
      <c r="AI51" s="40" t="s">
        <v>543</v>
      </c>
      <c r="AJ51" s="40" t="s">
        <v>544</v>
      </c>
      <c r="AK51" s="40">
        <v>0</v>
      </c>
      <c r="AL51" s="40">
        <v>0</v>
      </c>
      <c r="AM51" s="40">
        <v>0</v>
      </c>
      <c r="AN51" s="40">
        <v>8</v>
      </c>
      <c r="AO51" s="40">
        <v>0</v>
      </c>
      <c r="AP51" s="40">
        <v>0</v>
      </c>
      <c r="AQ51" s="40">
        <v>0</v>
      </c>
      <c r="AR51" s="40">
        <v>0</v>
      </c>
      <c r="AS51" s="40"/>
      <c r="AT51" s="40"/>
      <c r="AU51" s="40"/>
      <c r="AV51" s="40">
        <v>8</v>
      </c>
      <c r="AW51" s="40">
        <v>0</v>
      </c>
      <c r="AX51" s="40">
        <v>0</v>
      </c>
      <c r="AY51" s="40">
        <v>0</v>
      </c>
      <c r="AZ51" s="42">
        <v>12000000000</v>
      </c>
      <c r="BA51" s="43">
        <v>0</v>
      </c>
      <c r="BB51" s="43">
        <v>12000000000</v>
      </c>
      <c r="BC51" s="42">
        <v>12000000000</v>
      </c>
      <c r="BD51" s="44">
        <v>4450000000</v>
      </c>
      <c r="BE51" s="44">
        <v>0</v>
      </c>
      <c r="BF51" s="45"/>
      <c r="BG51" s="44">
        <v>4449794523</v>
      </c>
      <c r="BH51" s="44">
        <v>16621450000</v>
      </c>
      <c r="BI51" s="44"/>
      <c r="BJ51" s="44">
        <v>103200000</v>
      </c>
      <c r="BK51" s="46">
        <v>0.46666666666666667</v>
      </c>
      <c r="BL51" s="46">
        <v>0</v>
      </c>
      <c r="BM51" s="46" t="s">
        <v>126</v>
      </c>
      <c r="BN51" s="46">
        <v>0.46666666666666667</v>
      </c>
      <c r="BO51" s="46">
        <v>1</v>
      </c>
      <c r="BP51" s="46">
        <v>0.26666666666666666</v>
      </c>
      <c r="BQ51" s="46">
        <v>0</v>
      </c>
      <c r="BR51" s="46">
        <v>0.26666666666666666</v>
      </c>
      <c r="BS51" s="46">
        <v>0</v>
      </c>
      <c r="BT51" s="46">
        <v>0</v>
      </c>
      <c r="BU51" s="46" t="s">
        <v>126</v>
      </c>
      <c r="BV51" s="46">
        <v>0.46666666666666667</v>
      </c>
      <c r="BW51" s="46" t="s">
        <v>126</v>
      </c>
      <c r="BX51" s="46">
        <v>1</v>
      </c>
      <c r="BY51" s="46">
        <v>0</v>
      </c>
      <c r="BZ51" s="46">
        <v>0</v>
      </c>
      <c r="CA51" s="46" t="s">
        <v>126</v>
      </c>
      <c r="CB51" s="47">
        <v>0.22500000000000001</v>
      </c>
      <c r="CC51" s="47">
        <v>0.10500000000000001</v>
      </c>
      <c r="CD51" s="47">
        <v>0</v>
      </c>
      <c r="CE51" s="47" t="s">
        <v>126</v>
      </c>
      <c r="CF51" s="47">
        <v>0</v>
      </c>
      <c r="CG51" s="47">
        <v>0.105</v>
      </c>
      <c r="CH51" s="47">
        <v>0.105</v>
      </c>
      <c r="CI51" s="47">
        <v>0.10500000000000001</v>
      </c>
      <c r="CJ51" s="47">
        <v>0.06</v>
      </c>
      <c r="CK51" s="47">
        <v>0</v>
      </c>
      <c r="CL51" s="47">
        <v>0</v>
      </c>
      <c r="CM51" s="47">
        <v>6.0000000000000005E-2</v>
      </c>
      <c r="CN51" s="47">
        <v>0</v>
      </c>
      <c r="CO51" s="47">
        <v>0</v>
      </c>
      <c r="CP51" s="47">
        <v>0</v>
      </c>
      <c r="CQ51" s="47" t="s">
        <v>126</v>
      </c>
      <c r="CR51" s="47">
        <v>0</v>
      </c>
      <c r="CS51" s="45"/>
      <c r="CT51" s="45"/>
      <c r="CU51" s="45"/>
      <c r="CV51" s="45"/>
      <c r="CX51" s="48">
        <v>7</v>
      </c>
      <c r="CY51" s="1">
        <v>0</v>
      </c>
      <c r="CZ51">
        <v>0</v>
      </c>
    </row>
    <row r="52" spans="1:105" ht="18" hidden="1" customHeight="1" x14ac:dyDescent="0.25">
      <c r="A52" s="37" t="s">
        <v>283</v>
      </c>
      <c r="B52" s="37" t="s">
        <v>284</v>
      </c>
      <c r="C52" s="37" t="s">
        <v>107</v>
      </c>
      <c r="D52" s="37" t="s">
        <v>108</v>
      </c>
      <c r="E52" s="37" t="s">
        <v>386</v>
      </c>
      <c r="F52" s="37" t="s">
        <v>537</v>
      </c>
      <c r="G52" s="37" t="s">
        <v>538</v>
      </c>
      <c r="H52" s="37" t="s">
        <v>545</v>
      </c>
      <c r="I52" s="37"/>
      <c r="J52" s="37"/>
      <c r="K52" s="37" t="s">
        <v>546</v>
      </c>
      <c r="L52" s="37" t="s">
        <v>547</v>
      </c>
      <c r="M52" s="37" t="s">
        <v>548</v>
      </c>
      <c r="N52" s="37" t="s">
        <v>118</v>
      </c>
      <c r="O52" s="37" t="s">
        <v>119</v>
      </c>
      <c r="P52" s="39">
        <v>1</v>
      </c>
      <c r="Q52" s="40">
        <v>1</v>
      </c>
      <c r="R52" s="40">
        <v>0.7</v>
      </c>
      <c r="S52" s="40" t="s">
        <v>4316</v>
      </c>
      <c r="T52" s="40">
        <v>0.25</v>
      </c>
      <c r="U52" s="40">
        <v>0</v>
      </c>
      <c r="V52" s="40">
        <v>0.25</v>
      </c>
      <c r="W52" s="40">
        <v>0</v>
      </c>
      <c r="X52" s="40">
        <v>0.25</v>
      </c>
      <c r="Y52" s="40">
        <v>0</v>
      </c>
      <c r="Z52" s="40">
        <v>0.25</v>
      </c>
      <c r="AA52" s="40" t="s">
        <v>549</v>
      </c>
      <c r="AB52" s="40" t="s">
        <v>550</v>
      </c>
      <c r="AC52" s="40" t="s">
        <v>551</v>
      </c>
      <c r="AD52" s="40">
        <v>0.25</v>
      </c>
      <c r="AE52" s="40">
        <v>0</v>
      </c>
      <c r="AF52" s="40">
        <v>0.25</v>
      </c>
      <c r="AG52" s="40">
        <v>0</v>
      </c>
      <c r="AH52" s="40">
        <v>0.25</v>
      </c>
      <c r="AI52" s="40" t="s">
        <v>552</v>
      </c>
      <c r="AJ52" s="40" t="s">
        <v>553</v>
      </c>
      <c r="AK52" s="40">
        <v>0</v>
      </c>
      <c r="AL52" s="40">
        <v>0</v>
      </c>
      <c r="AM52" s="40">
        <v>0</v>
      </c>
      <c r="AN52" s="40">
        <v>0.25</v>
      </c>
      <c r="AO52" s="40">
        <v>0</v>
      </c>
      <c r="AP52" s="40">
        <v>0.2</v>
      </c>
      <c r="AQ52" s="40">
        <v>0</v>
      </c>
      <c r="AR52" s="40">
        <v>0.2</v>
      </c>
      <c r="AS52" s="40"/>
      <c r="AT52" s="40" t="s">
        <v>554</v>
      </c>
      <c r="AU52" s="40"/>
      <c r="AV52" s="40">
        <v>0.25</v>
      </c>
      <c r="AW52" s="40">
        <v>0</v>
      </c>
      <c r="AX52" s="40">
        <v>0</v>
      </c>
      <c r="AY52" s="40">
        <v>0</v>
      </c>
      <c r="AZ52" s="42">
        <v>552823000</v>
      </c>
      <c r="BA52" s="43">
        <v>0</v>
      </c>
      <c r="BB52" s="43">
        <v>552823000</v>
      </c>
      <c r="BC52" s="42">
        <v>552823000</v>
      </c>
      <c r="BD52" s="44">
        <v>2089226968</v>
      </c>
      <c r="BE52" s="44">
        <v>0</v>
      </c>
      <c r="BF52" s="45"/>
      <c r="BG52" s="44">
        <v>841546666</v>
      </c>
      <c r="BH52" s="44">
        <v>2843740753</v>
      </c>
      <c r="BI52" s="44"/>
      <c r="BJ52" s="44">
        <v>863738000</v>
      </c>
      <c r="BK52" s="46">
        <v>0.7</v>
      </c>
      <c r="BL52" s="46">
        <v>0.25</v>
      </c>
      <c r="BM52" s="46">
        <v>1</v>
      </c>
      <c r="BN52" s="46">
        <v>0.25</v>
      </c>
      <c r="BO52" s="46">
        <v>1</v>
      </c>
      <c r="BP52" s="46">
        <v>0.25</v>
      </c>
      <c r="BQ52" s="46">
        <v>0.8</v>
      </c>
      <c r="BR52" s="46">
        <v>0.25</v>
      </c>
      <c r="BS52" s="46">
        <v>0</v>
      </c>
      <c r="BT52" s="46">
        <v>0</v>
      </c>
      <c r="BU52" s="46" t="s">
        <v>126</v>
      </c>
      <c r="BV52" s="46">
        <v>0.7</v>
      </c>
      <c r="BW52" s="46">
        <v>1</v>
      </c>
      <c r="BX52" s="46">
        <v>1</v>
      </c>
      <c r="BY52" s="46">
        <v>0.8</v>
      </c>
      <c r="BZ52" s="46">
        <v>0</v>
      </c>
      <c r="CA52" s="46" t="s">
        <v>126</v>
      </c>
      <c r="CB52" s="47">
        <v>0.22500000000000001</v>
      </c>
      <c r="CC52" s="47">
        <v>0.1575</v>
      </c>
      <c r="CD52" s="47">
        <v>5.6300000000000003E-2</v>
      </c>
      <c r="CE52" s="47">
        <v>5.6300000000000003E-2</v>
      </c>
      <c r="CF52" s="47">
        <v>5.6300000000000003E-2</v>
      </c>
      <c r="CG52" s="47">
        <v>5.6300000000000003E-2</v>
      </c>
      <c r="CH52" s="47">
        <v>5.6300000000000003E-2</v>
      </c>
      <c r="CI52" s="47">
        <v>5.62E-2</v>
      </c>
      <c r="CJ52" s="47">
        <v>5.6300000000000003E-2</v>
      </c>
      <c r="CK52" s="47">
        <v>4.5040000000000004E-2</v>
      </c>
      <c r="CL52" s="47">
        <v>4.4999999999999998E-2</v>
      </c>
      <c r="CM52" s="47">
        <v>5.6250000000000001E-2</v>
      </c>
      <c r="CN52" s="47">
        <v>0</v>
      </c>
      <c r="CO52" s="47">
        <v>0</v>
      </c>
      <c r="CP52" s="47">
        <v>0</v>
      </c>
      <c r="CQ52" s="47" t="s">
        <v>126</v>
      </c>
      <c r="CR52" s="47">
        <v>0</v>
      </c>
      <c r="CS52" s="45"/>
      <c r="CT52" s="45"/>
      <c r="CU52" s="45"/>
      <c r="CV52" s="45"/>
      <c r="CX52" s="48">
        <v>0.41000000000000003</v>
      </c>
      <c r="CY52" s="1">
        <v>0</v>
      </c>
      <c r="CZ52">
        <v>0</v>
      </c>
    </row>
    <row r="53" spans="1:105" ht="27.75" hidden="1" customHeight="1" x14ac:dyDescent="0.25">
      <c r="A53" s="37" t="s">
        <v>283</v>
      </c>
      <c r="B53" s="37" t="s">
        <v>284</v>
      </c>
      <c r="C53" s="37" t="s">
        <v>107</v>
      </c>
      <c r="D53" s="37" t="s">
        <v>108</v>
      </c>
      <c r="E53" s="37" t="s">
        <v>386</v>
      </c>
      <c r="F53" s="37" t="s">
        <v>537</v>
      </c>
      <c r="G53" s="37" t="s">
        <v>538</v>
      </c>
      <c r="H53" s="37" t="s">
        <v>555</v>
      </c>
      <c r="I53" s="37"/>
      <c r="J53" s="37"/>
      <c r="K53" s="37" t="s">
        <v>556</v>
      </c>
      <c r="L53" s="37" t="s">
        <v>557</v>
      </c>
      <c r="M53" s="37" t="s">
        <v>558</v>
      </c>
      <c r="N53" s="37" t="s">
        <v>134</v>
      </c>
      <c r="O53" s="37" t="s">
        <v>135</v>
      </c>
      <c r="P53" s="39">
        <v>81</v>
      </c>
      <c r="Q53" s="40">
        <v>100</v>
      </c>
      <c r="R53" s="40">
        <v>100</v>
      </c>
      <c r="S53" s="40" t="s">
        <v>4317</v>
      </c>
      <c r="T53" s="40">
        <v>0</v>
      </c>
      <c r="U53" s="40">
        <v>100</v>
      </c>
      <c r="V53" s="40">
        <v>0</v>
      </c>
      <c r="W53" s="40">
        <v>100</v>
      </c>
      <c r="X53" s="40" t="s">
        <v>126</v>
      </c>
      <c r="Y53" s="40">
        <v>100</v>
      </c>
      <c r="Z53" s="40">
        <v>100</v>
      </c>
      <c r="AA53" s="40">
        <v>0</v>
      </c>
      <c r="AB53" s="40" t="s">
        <v>559</v>
      </c>
      <c r="AC53" s="40">
        <v>0</v>
      </c>
      <c r="AD53" s="40">
        <v>0</v>
      </c>
      <c r="AE53" s="40">
        <v>100</v>
      </c>
      <c r="AF53" s="40">
        <v>0</v>
      </c>
      <c r="AG53" s="40">
        <v>100</v>
      </c>
      <c r="AH53" s="40">
        <v>100</v>
      </c>
      <c r="AI53" s="40" t="s">
        <v>552</v>
      </c>
      <c r="AJ53" s="40" t="s">
        <v>560</v>
      </c>
      <c r="AK53" s="40">
        <v>0</v>
      </c>
      <c r="AL53" s="40">
        <v>0</v>
      </c>
      <c r="AM53" s="40">
        <v>0</v>
      </c>
      <c r="AN53" s="40">
        <v>0</v>
      </c>
      <c r="AO53" s="40">
        <v>100</v>
      </c>
      <c r="AP53" s="40" t="s">
        <v>126</v>
      </c>
      <c r="AQ53" s="40">
        <v>100</v>
      </c>
      <c r="AR53" s="40">
        <v>100</v>
      </c>
      <c r="AS53" s="40" t="s">
        <v>561</v>
      </c>
      <c r="AT53" s="40" t="s">
        <v>562</v>
      </c>
      <c r="AU53" s="40" t="s">
        <v>563</v>
      </c>
      <c r="AV53" s="40">
        <v>0</v>
      </c>
      <c r="AW53" s="40">
        <v>100</v>
      </c>
      <c r="AX53" s="40">
        <v>0</v>
      </c>
      <c r="AY53" s="40">
        <v>0</v>
      </c>
      <c r="AZ53" s="42">
        <v>428528000</v>
      </c>
      <c r="BA53" s="43">
        <v>0</v>
      </c>
      <c r="BB53" s="43">
        <v>428528000</v>
      </c>
      <c r="BC53" s="42">
        <v>428528000</v>
      </c>
      <c r="BD53" s="44">
        <v>866751874</v>
      </c>
      <c r="BE53" s="44">
        <v>0</v>
      </c>
      <c r="BF53" s="45"/>
      <c r="BG53" s="44">
        <v>553257921</v>
      </c>
      <c r="BH53" s="44">
        <v>1067339260</v>
      </c>
      <c r="BI53" s="44"/>
      <c r="BJ53" s="44">
        <v>139168000</v>
      </c>
      <c r="BK53" s="46">
        <v>0.75</v>
      </c>
      <c r="BL53" s="46">
        <v>0.25</v>
      </c>
      <c r="BM53" s="46">
        <v>1</v>
      </c>
      <c r="BN53" s="46">
        <v>0.25</v>
      </c>
      <c r="BO53" s="46">
        <v>1</v>
      </c>
      <c r="BP53" s="46">
        <v>0.25</v>
      </c>
      <c r="BQ53" s="46">
        <v>1</v>
      </c>
      <c r="BR53" s="46">
        <v>0.25</v>
      </c>
      <c r="BS53" s="46">
        <v>0</v>
      </c>
      <c r="BT53" s="46">
        <v>0</v>
      </c>
      <c r="BU53" s="46" t="s">
        <v>126</v>
      </c>
      <c r="BV53" s="46">
        <v>0.75</v>
      </c>
      <c r="BW53" s="46">
        <v>1</v>
      </c>
      <c r="BX53" s="46">
        <v>1</v>
      </c>
      <c r="BY53" s="46">
        <v>1</v>
      </c>
      <c r="BZ53" s="46">
        <v>0</v>
      </c>
      <c r="CA53" s="46" t="s">
        <v>126</v>
      </c>
      <c r="CB53" s="47">
        <v>0.22500000000000001</v>
      </c>
      <c r="CC53" s="47">
        <v>0.16875000000000001</v>
      </c>
      <c r="CD53" s="47">
        <v>5.6300000000000003E-2</v>
      </c>
      <c r="CE53" s="47">
        <v>5.6300000000000003E-2</v>
      </c>
      <c r="CF53" s="47">
        <v>5.6300000000000003E-2</v>
      </c>
      <c r="CG53" s="47">
        <v>5.6300000000000003E-2</v>
      </c>
      <c r="CH53" s="47">
        <v>5.6300000000000003E-2</v>
      </c>
      <c r="CI53" s="47">
        <v>5.62E-2</v>
      </c>
      <c r="CJ53" s="47">
        <v>5.6300000000000003E-2</v>
      </c>
      <c r="CK53" s="47">
        <v>5.6300000000000003E-2</v>
      </c>
      <c r="CL53" s="47">
        <v>5.6250000000000008E-2</v>
      </c>
      <c r="CM53" s="47">
        <v>5.6300000000000003E-2</v>
      </c>
      <c r="CN53" s="47">
        <v>0</v>
      </c>
      <c r="CO53" s="47">
        <v>0</v>
      </c>
      <c r="CP53" s="47">
        <v>0</v>
      </c>
      <c r="CQ53" s="47" t="s">
        <v>126</v>
      </c>
      <c r="CR53" s="47">
        <v>0</v>
      </c>
      <c r="CS53" s="45">
        <v>1</v>
      </c>
      <c r="CT53" s="45">
        <v>1</v>
      </c>
      <c r="CU53" s="45">
        <v>1</v>
      </c>
      <c r="CV53" s="45">
        <v>1</v>
      </c>
      <c r="CW53">
        <v>4</v>
      </c>
      <c r="CX53" s="48">
        <v>100</v>
      </c>
      <c r="CY53" s="1">
        <v>0</v>
      </c>
      <c r="CZ53">
        <v>0</v>
      </c>
    </row>
    <row r="54" spans="1:105" ht="18" hidden="1" customHeight="1" x14ac:dyDescent="0.25">
      <c r="A54" s="37" t="s">
        <v>283</v>
      </c>
      <c r="B54" s="37" t="s">
        <v>284</v>
      </c>
      <c r="C54" s="37" t="s">
        <v>107</v>
      </c>
      <c r="D54" s="37" t="s">
        <v>108</v>
      </c>
      <c r="E54" s="37" t="s">
        <v>386</v>
      </c>
      <c r="F54" s="37" t="s">
        <v>537</v>
      </c>
      <c r="G54" s="37" t="s">
        <v>538</v>
      </c>
      <c r="H54" s="37" t="s">
        <v>564</v>
      </c>
      <c r="I54" s="37"/>
      <c r="J54" s="37"/>
      <c r="K54" s="37" t="s">
        <v>565</v>
      </c>
      <c r="L54" s="37" t="s">
        <v>566</v>
      </c>
      <c r="M54" s="37" t="s">
        <v>567</v>
      </c>
      <c r="N54" s="37" t="s">
        <v>118</v>
      </c>
      <c r="O54" s="37" t="s">
        <v>119</v>
      </c>
      <c r="P54" s="39">
        <v>0</v>
      </c>
      <c r="Q54" s="40">
        <v>1</v>
      </c>
      <c r="R54" s="40">
        <v>0</v>
      </c>
      <c r="S54" s="40">
        <v>0</v>
      </c>
      <c r="T54" s="40">
        <v>0</v>
      </c>
      <c r="U54" s="40">
        <v>0</v>
      </c>
      <c r="V54" s="40">
        <v>0</v>
      </c>
      <c r="W54" s="40">
        <v>0</v>
      </c>
      <c r="X54" s="40">
        <v>0</v>
      </c>
      <c r="Y54" s="40">
        <v>0</v>
      </c>
      <c r="Z54" s="40">
        <v>0</v>
      </c>
      <c r="AA54" s="40"/>
      <c r="AB54" s="40"/>
      <c r="AC54" s="40"/>
      <c r="AD54" s="40">
        <v>0</v>
      </c>
      <c r="AE54" s="40">
        <v>0</v>
      </c>
      <c r="AF54" s="40">
        <v>0</v>
      </c>
      <c r="AG54" s="40">
        <v>0</v>
      </c>
      <c r="AH54" s="40">
        <v>0</v>
      </c>
      <c r="AI54" s="40">
        <v>0</v>
      </c>
      <c r="AJ54" s="40">
        <v>0</v>
      </c>
      <c r="AK54" s="40">
        <v>0</v>
      </c>
      <c r="AL54" s="40">
        <v>0</v>
      </c>
      <c r="AM54" s="40">
        <v>0</v>
      </c>
      <c r="AN54" s="40">
        <v>0.5</v>
      </c>
      <c r="AO54" s="40">
        <v>0</v>
      </c>
      <c r="AP54" s="40">
        <v>0</v>
      </c>
      <c r="AQ54" s="40">
        <v>0</v>
      </c>
      <c r="AR54" s="40">
        <v>0</v>
      </c>
      <c r="AS54" s="40"/>
      <c r="AT54" s="40"/>
      <c r="AU54" s="40"/>
      <c r="AV54" s="40">
        <v>0.5</v>
      </c>
      <c r="AW54" s="40">
        <v>0</v>
      </c>
      <c r="AX54" s="40">
        <v>0</v>
      </c>
      <c r="AY54" s="40">
        <v>0</v>
      </c>
      <c r="AZ54" s="63"/>
      <c r="BA54" s="43">
        <v>0</v>
      </c>
      <c r="BB54" s="43">
        <v>0</v>
      </c>
      <c r="BC54" s="63"/>
      <c r="BD54" s="44">
        <v>0</v>
      </c>
      <c r="BE54" s="44">
        <v>0</v>
      </c>
      <c r="BF54" s="45"/>
      <c r="BG54" s="44">
        <v>0</v>
      </c>
      <c r="BH54" s="44">
        <v>100000000</v>
      </c>
      <c r="BI54" s="44"/>
      <c r="BJ54" s="44">
        <v>0</v>
      </c>
      <c r="BK54" s="46">
        <v>0</v>
      </c>
      <c r="BL54" s="46">
        <v>0</v>
      </c>
      <c r="BM54" s="46" t="s">
        <v>126</v>
      </c>
      <c r="BN54" s="46">
        <v>0</v>
      </c>
      <c r="BO54" s="46" t="s">
        <v>126</v>
      </c>
      <c r="BP54" s="46">
        <v>0.5</v>
      </c>
      <c r="BQ54" s="46">
        <v>0</v>
      </c>
      <c r="BR54" s="46">
        <v>0.5</v>
      </c>
      <c r="BS54" s="46">
        <v>0</v>
      </c>
      <c r="BT54" s="46">
        <v>0</v>
      </c>
      <c r="BU54" s="46" t="s">
        <v>126</v>
      </c>
      <c r="BV54" s="46">
        <v>0</v>
      </c>
      <c r="BW54" s="46" t="s">
        <v>126</v>
      </c>
      <c r="BX54" s="46" t="s">
        <v>126</v>
      </c>
      <c r="BY54" s="46">
        <v>0</v>
      </c>
      <c r="BZ54" s="46">
        <v>0</v>
      </c>
      <c r="CA54" s="46" t="s">
        <v>126</v>
      </c>
      <c r="CB54" s="47">
        <v>0.22500000000000001</v>
      </c>
      <c r="CC54" s="47">
        <v>0</v>
      </c>
      <c r="CD54" s="47">
        <v>0</v>
      </c>
      <c r="CE54" s="47" t="s">
        <v>126</v>
      </c>
      <c r="CF54" s="47">
        <v>0</v>
      </c>
      <c r="CG54" s="47">
        <v>0</v>
      </c>
      <c r="CH54" s="47" t="s">
        <v>126</v>
      </c>
      <c r="CI54" s="47">
        <v>0</v>
      </c>
      <c r="CJ54" s="47">
        <v>0.1125</v>
      </c>
      <c r="CK54" s="47">
        <v>0</v>
      </c>
      <c r="CL54" s="47">
        <v>0</v>
      </c>
      <c r="CM54" s="47">
        <v>0.1125</v>
      </c>
      <c r="CN54" s="47">
        <v>0</v>
      </c>
      <c r="CO54" s="47">
        <v>0</v>
      </c>
      <c r="CP54" s="47">
        <v>0</v>
      </c>
      <c r="CQ54" s="47" t="s">
        <v>126</v>
      </c>
      <c r="CR54" s="47">
        <v>0</v>
      </c>
      <c r="CS54" s="45"/>
      <c r="CT54" s="45"/>
      <c r="CU54" s="45"/>
      <c r="CV54" s="45"/>
      <c r="CX54" s="48">
        <v>0</v>
      </c>
      <c r="CY54" s="1">
        <v>0</v>
      </c>
      <c r="CZ54">
        <v>0</v>
      </c>
    </row>
    <row r="55" spans="1:105" ht="18" hidden="1" customHeight="1" x14ac:dyDescent="0.25">
      <c r="A55" s="37" t="s">
        <v>283</v>
      </c>
      <c r="B55" s="37" t="s">
        <v>284</v>
      </c>
      <c r="C55" s="37" t="s">
        <v>107</v>
      </c>
      <c r="D55" s="37" t="s">
        <v>108</v>
      </c>
      <c r="E55" s="37" t="s">
        <v>386</v>
      </c>
      <c r="F55" s="37" t="s">
        <v>537</v>
      </c>
      <c r="G55" s="37" t="s">
        <v>538</v>
      </c>
      <c r="H55" s="37" t="s">
        <v>568</v>
      </c>
      <c r="I55" s="37"/>
      <c r="J55" s="37"/>
      <c r="K55" s="37" t="s">
        <v>569</v>
      </c>
      <c r="L55" s="37" t="s">
        <v>570</v>
      </c>
      <c r="M55" s="37" t="s">
        <v>571</v>
      </c>
      <c r="N55" s="37" t="s">
        <v>118</v>
      </c>
      <c r="O55" s="37" t="s">
        <v>119</v>
      </c>
      <c r="P55" s="39">
        <v>8</v>
      </c>
      <c r="Q55" s="40">
        <v>8</v>
      </c>
      <c r="R55" s="40">
        <v>5</v>
      </c>
      <c r="S55" s="40" t="s">
        <v>4318</v>
      </c>
      <c r="T55" s="40">
        <v>0</v>
      </c>
      <c r="U55" s="40">
        <v>0</v>
      </c>
      <c r="V55" s="40">
        <v>0</v>
      </c>
      <c r="W55" s="40">
        <v>0</v>
      </c>
      <c r="X55" s="40">
        <v>0</v>
      </c>
      <c r="Y55" s="40">
        <v>0</v>
      </c>
      <c r="Z55" s="40">
        <v>0</v>
      </c>
      <c r="AA55" s="40"/>
      <c r="AB55" s="40"/>
      <c r="AC55" s="40"/>
      <c r="AD55" s="40">
        <v>2</v>
      </c>
      <c r="AE55" s="40">
        <v>0</v>
      </c>
      <c r="AF55" s="40">
        <v>5</v>
      </c>
      <c r="AG55" s="40">
        <v>0</v>
      </c>
      <c r="AH55" s="40">
        <v>5</v>
      </c>
      <c r="AI55" s="40" t="s">
        <v>572</v>
      </c>
      <c r="AJ55" s="40" t="s">
        <v>573</v>
      </c>
      <c r="AK55" s="40">
        <v>0</v>
      </c>
      <c r="AL55" s="40">
        <v>0</v>
      </c>
      <c r="AM55" s="40">
        <v>0</v>
      </c>
      <c r="AN55" s="40">
        <v>2</v>
      </c>
      <c r="AO55" s="40">
        <v>0</v>
      </c>
      <c r="AP55" s="40">
        <v>0</v>
      </c>
      <c r="AQ55" s="40">
        <v>0</v>
      </c>
      <c r="AR55" s="40">
        <v>0</v>
      </c>
      <c r="AS55" s="40"/>
      <c r="AT55" s="40"/>
      <c r="AU55" s="40"/>
      <c r="AV55" s="40">
        <v>1</v>
      </c>
      <c r="AW55" s="40">
        <v>0</v>
      </c>
      <c r="AX55" s="40">
        <v>0</v>
      </c>
      <c r="AY55" s="40">
        <v>0</v>
      </c>
      <c r="AZ55" s="63"/>
      <c r="BA55" s="43">
        <v>0</v>
      </c>
      <c r="BB55" s="43">
        <v>0</v>
      </c>
      <c r="BC55" s="63"/>
      <c r="BD55" s="44">
        <v>88076770</v>
      </c>
      <c r="BE55" s="44">
        <v>0</v>
      </c>
      <c r="BF55" s="45"/>
      <c r="BG55" s="44">
        <v>88076770</v>
      </c>
      <c r="BH55" s="44">
        <v>323073811</v>
      </c>
      <c r="BI55" s="44"/>
      <c r="BJ55" s="44">
        <v>0</v>
      </c>
      <c r="BK55" s="46">
        <v>0.625</v>
      </c>
      <c r="BL55" s="46">
        <v>0</v>
      </c>
      <c r="BM55" s="46" t="s">
        <v>126</v>
      </c>
      <c r="BN55" s="46">
        <v>0.25</v>
      </c>
      <c r="BO55" s="46">
        <v>2.5</v>
      </c>
      <c r="BP55" s="46">
        <v>0.25</v>
      </c>
      <c r="BQ55" s="46">
        <v>0</v>
      </c>
      <c r="BR55" s="46">
        <v>0.125</v>
      </c>
      <c r="BS55" s="46">
        <v>0</v>
      </c>
      <c r="BT55" s="46">
        <v>0</v>
      </c>
      <c r="BU55" s="46" t="s">
        <v>126</v>
      </c>
      <c r="BV55" s="46">
        <v>0.625</v>
      </c>
      <c r="BW55" s="46" t="s">
        <v>126</v>
      </c>
      <c r="BX55" s="46" t="s">
        <v>4283</v>
      </c>
      <c r="BY55" s="46">
        <v>0</v>
      </c>
      <c r="BZ55" s="46">
        <v>0</v>
      </c>
      <c r="CA55" s="46" t="s">
        <v>126</v>
      </c>
      <c r="CB55" s="47">
        <v>0.22500000000000001</v>
      </c>
      <c r="CC55" s="47">
        <v>0.140625</v>
      </c>
      <c r="CD55" s="47">
        <v>0</v>
      </c>
      <c r="CE55" s="47" t="s">
        <v>126</v>
      </c>
      <c r="CF55" s="47">
        <v>0</v>
      </c>
      <c r="CG55" s="47">
        <v>5.6300000000000003E-2</v>
      </c>
      <c r="CH55" s="47">
        <v>5.6300000000000003E-2</v>
      </c>
      <c r="CI55" s="47">
        <v>0.140625</v>
      </c>
      <c r="CJ55" s="47">
        <v>5.6300000000000003E-2</v>
      </c>
      <c r="CK55" s="47">
        <v>0</v>
      </c>
      <c r="CL55" s="47">
        <v>0</v>
      </c>
      <c r="CM55" s="47">
        <v>2.8125000000000001E-2</v>
      </c>
      <c r="CN55" s="47">
        <v>0</v>
      </c>
      <c r="CO55" s="47">
        <v>0</v>
      </c>
      <c r="CP55" s="47">
        <v>0</v>
      </c>
      <c r="CQ55" s="47" t="s">
        <v>126</v>
      </c>
      <c r="CR55" s="47">
        <v>0</v>
      </c>
      <c r="CS55" s="45"/>
      <c r="CT55" s="45"/>
      <c r="CU55" s="45"/>
      <c r="CV55" s="45"/>
      <c r="CX55" s="48">
        <v>0</v>
      </c>
      <c r="CY55" s="1">
        <v>0</v>
      </c>
      <c r="CZ55">
        <v>0</v>
      </c>
    </row>
    <row r="56" spans="1:105" ht="18" hidden="1" customHeight="1" x14ac:dyDescent="0.25">
      <c r="A56" s="37" t="s">
        <v>283</v>
      </c>
      <c r="B56" s="37" t="s">
        <v>284</v>
      </c>
      <c r="C56" s="37" t="s">
        <v>107</v>
      </c>
      <c r="D56" s="37" t="s">
        <v>108</v>
      </c>
      <c r="E56" s="37" t="s">
        <v>386</v>
      </c>
      <c r="F56" s="37" t="s">
        <v>537</v>
      </c>
      <c r="G56" s="37" t="s">
        <v>538</v>
      </c>
      <c r="H56" s="37" t="s">
        <v>574</v>
      </c>
      <c r="I56" s="37"/>
      <c r="J56" s="37"/>
      <c r="K56" s="37" t="s">
        <v>575</v>
      </c>
      <c r="L56" s="37" t="s">
        <v>576</v>
      </c>
      <c r="M56" s="37" t="s">
        <v>577</v>
      </c>
      <c r="N56" s="37" t="s">
        <v>118</v>
      </c>
      <c r="O56" s="37" t="s">
        <v>119</v>
      </c>
      <c r="P56" s="39">
        <v>12</v>
      </c>
      <c r="Q56" s="40">
        <v>8</v>
      </c>
      <c r="R56" s="40">
        <v>3</v>
      </c>
      <c r="S56" s="40" t="s">
        <v>4319</v>
      </c>
      <c r="T56" s="40">
        <v>0</v>
      </c>
      <c r="U56" s="40">
        <v>0</v>
      </c>
      <c r="V56" s="40">
        <v>0</v>
      </c>
      <c r="W56" s="40">
        <v>0</v>
      </c>
      <c r="X56" s="40">
        <v>0</v>
      </c>
      <c r="Y56" s="40">
        <v>0</v>
      </c>
      <c r="Z56" s="40">
        <v>0</v>
      </c>
      <c r="AA56" s="40"/>
      <c r="AB56" s="40"/>
      <c r="AC56" s="40"/>
      <c r="AD56" s="40">
        <v>2</v>
      </c>
      <c r="AE56" s="40">
        <v>0</v>
      </c>
      <c r="AF56" s="40">
        <v>3</v>
      </c>
      <c r="AG56" s="40">
        <v>0</v>
      </c>
      <c r="AH56" s="40">
        <v>3</v>
      </c>
      <c r="AI56" s="40" t="s">
        <v>578</v>
      </c>
      <c r="AJ56" s="40" t="s">
        <v>579</v>
      </c>
      <c r="AK56" s="40">
        <v>0</v>
      </c>
      <c r="AL56" s="40">
        <v>0</v>
      </c>
      <c r="AM56" s="40">
        <v>0</v>
      </c>
      <c r="AN56" s="40">
        <v>3</v>
      </c>
      <c r="AO56" s="40">
        <v>0</v>
      </c>
      <c r="AP56" s="40">
        <v>0</v>
      </c>
      <c r="AQ56" s="40">
        <v>0</v>
      </c>
      <c r="AR56" s="40">
        <v>0</v>
      </c>
      <c r="AS56" s="40"/>
      <c r="AT56" s="40"/>
      <c r="AU56" s="40"/>
      <c r="AV56" s="40">
        <v>2</v>
      </c>
      <c r="AW56" s="40">
        <v>0</v>
      </c>
      <c r="AX56" s="40">
        <v>0</v>
      </c>
      <c r="AY56" s="40">
        <v>0</v>
      </c>
      <c r="AZ56" s="42">
        <v>2750000000</v>
      </c>
      <c r="BA56" s="43">
        <v>0</v>
      </c>
      <c r="BB56" s="43">
        <v>2750000000</v>
      </c>
      <c r="BC56" s="42">
        <v>2750000000</v>
      </c>
      <c r="BD56" s="44">
        <v>3117660583</v>
      </c>
      <c r="BE56" s="44">
        <v>0</v>
      </c>
      <c r="BF56" s="45"/>
      <c r="BG56" s="44">
        <v>3095503476</v>
      </c>
      <c r="BH56" s="44">
        <v>6293654643</v>
      </c>
      <c r="BI56" s="44"/>
      <c r="BJ56" s="44">
        <v>0</v>
      </c>
      <c r="BK56" s="46">
        <v>0.375</v>
      </c>
      <c r="BL56" s="46">
        <v>0</v>
      </c>
      <c r="BM56" s="46" t="s">
        <v>126</v>
      </c>
      <c r="BN56" s="46">
        <v>0.25</v>
      </c>
      <c r="BO56" s="46">
        <v>1.5</v>
      </c>
      <c r="BP56" s="46">
        <v>0.375</v>
      </c>
      <c r="BQ56" s="46">
        <v>0</v>
      </c>
      <c r="BR56" s="46">
        <v>0.25</v>
      </c>
      <c r="BS56" s="46">
        <v>0</v>
      </c>
      <c r="BT56" s="46">
        <v>0</v>
      </c>
      <c r="BU56" s="46" t="s">
        <v>126</v>
      </c>
      <c r="BV56" s="46">
        <v>0.375</v>
      </c>
      <c r="BW56" s="46" t="s">
        <v>126</v>
      </c>
      <c r="BX56" s="46" t="s">
        <v>4283</v>
      </c>
      <c r="BY56" s="46">
        <v>0</v>
      </c>
      <c r="BZ56" s="46">
        <v>0</v>
      </c>
      <c r="CA56" s="46" t="s">
        <v>126</v>
      </c>
      <c r="CB56" s="47">
        <v>0.22500000000000001</v>
      </c>
      <c r="CC56" s="47">
        <v>8.4375000000000006E-2</v>
      </c>
      <c r="CD56" s="47">
        <v>0</v>
      </c>
      <c r="CE56" s="47" t="s">
        <v>126</v>
      </c>
      <c r="CF56" s="47">
        <v>0</v>
      </c>
      <c r="CG56" s="47">
        <v>5.6300000000000003E-2</v>
      </c>
      <c r="CH56" s="47">
        <v>5.6300000000000003E-2</v>
      </c>
      <c r="CI56" s="47">
        <v>8.4375000000000006E-2</v>
      </c>
      <c r="CJ56" s="47">
        <v>8.4400000000000003E-2</v>
      </c>
      <c r="CK56" s="47">
        <v>0</v>
      </c>
      <c r="CL56" s="47">
        <v>0</v>
      </c>
      <c r="CM56" s="47">
        <v>5.6250000000000001E-2</v>
      </c>
      <c r="CN56" s="47">
        <v>0</v>
      </c>
      <c r="CO56" s="47">
        <v>0</v>
      </c>
      <c r="CP56" s="47">
        <v>0</v>
      </c>
      <c r="CQ56" s="47" t="s">
        <v>126</v>
      </c>
      <c r="CR56" s="47">
        <v>0</v>
      </c>
      <c r="CS56" s="45"/>
      <c r="CT56" s="45"/>
      <c r="CU56" s="45"/>
      <c r="CV56" s="45"/>
      <c r="CX56" s="48">
        <v>0</v>
      </c>
      <c r="CY56" s="1">
        <v>0</v>
      </c>
      <c r="CZ56">
        <v>0</v>
      </c>
    </row>
    <row r="57" spans="1:105" ht="18" hidden="1" customHeight="1" x14ac:dyDescent="0.25">
      <c r="A57" s="37" t="s">
        <v>580</v>
      </c>
      <c r="B57" s="37" t="s">
        <v>581</v>
      </c>
      <c r="C57" s="37" t="s">
        <v>107</v>
      </c>
      <c r="D57" s="37" t="s">
        <v>108</v>
      </c>
      <c r="E57" s="37" t="s">
        <v>386</v>
      </c>
      <c r="F57" s="37" t="s">
        <v>582</v>
      </c>
      <c r="G57" s="37" t="s">
        <v>583</v>
      </c>
      <c r="H57" s="37" t="s">
        <v>584</v>
      </c>
      <c r="I57" s="37"/>
      <c r="J57" s="37"/>
      <c r="K57" s="37" t="s">
        <v>585</v>
      </c>
      <c r="L57" s="37" t="s">
        <v>586</v>
      </c>
      <c r="M57" s="37" t="s">
        <v>587</v>
      </c>
      <c r="N57" s="37" t="s">
        <v>134</v>
      </c>
      <c r="O57" s="37" t="s">
        <v>119</v>
      </c>
      <c r="P57" s="39">
        <v>0</v>
      </c>
      <c r="Q57" s="40">
        <v>100</v>
      </c>
      <c r="R57" s="40">
        <v>20</v>
      </c>
      <c r="S57" s="40" t="s">
        <v>4320</v>
      </c>
      <c r="T57" s="40">
        <v>10</v>
      </c>
      <c r="U57" s="40">
        <v>0</v>
      </c>
      <c r="V57" s="40">
        <v>0</v>
      </c>
      <c r="W57" s="40">
        <v>0</v>
      </c>
      <c r="X57" s="40">
        <v>0</v>
      </c>
      <c r="Y57" s="40">
        <v>0</v>
      </c>
      <c r="Z57" s="40">
        <v>0</v>
      </c>
      <c r="AA57" s="40">
        <v>0</v>
      </c>
      <c r="AB57" s="40"/>
      <c r="AC57" s="40">
        <v>0</v>
      </c>
      <c r="AD57" s="40">
        <v>20</v>
      </c>
      <c r="AE57" s="40">
        <v>0</v>
      </c>
      <c r="AF57" s="40">
        <v>20</v>
      </c>
      <c r="AG57" s="40" t="s">
        <v>588</v>
      </c>
      <c r="AH57" s="40">
        <v>20</v>
      </c>
      <c r="AI57" s="40" t="s">
        <v>589</v>
      </c>
      <c r="AJ57" s="40" t="s">
        <v>590</v>
      </c>
      <c r="AK57" s="40" t="s">
        <v>588</v>
      </c>
      <c r="AL57" s="40">
        <v>0</v>
      </c>
      <c r="AM57" s="40">
        <v>0</v>
      </c>
      <c r="AN57" s="40">
        <v>50</v>
      </c>
      <c r="AO57" s="40">
        <v>0</v>
      </c>
      <c r="AP57" s="40">
        <v>0</v>
      </c>
      <c r="AQ57" s="40">
        <v>0</v>
      </c>
      <c r="AR57" s="40">
        <v>0</v>
      </c>
      <c r="AS57" s="40"/>
      <c r="AT57" s="40"/>
      <c r="AU57" s="40"/>
      <c r="AV57" s="40">
        <v>30</v>
      </c>
      <c r="AW57" s="40">
        <v>0</v>
      </c>
      <c r="AX57" s="40">
        <v>0</v>
      </c>
      <c r="AY57" s="40">
        <v>0</v>
      </c>
      <c r="AZ57" s="42">
        <v>3000000000</v>
      </c>
      <c r="BA57" s="43">
        <v>0</v>
      </c>
      <c r="BB57" s="43">
        <v>3000000000</v>
      </c>
      <c r="BC57" s="42">
        <v>3000000000</v>
      </c>
      <c r="BD57" s="44">
        <v>0</v>
      </c>
      <c r="BE57" s="44">
        <v>0</v>
      </c>
      <c r="BF57" s="45"/>
      <c r="BG57" s="44">
        <v>0</v>
      </c>
      <c r="BH57" s="44">
        <v>0</v>
      </c>
      <c r="BI57" s="44"/>
      <c r="BJ57" s="44">
        <v>0</v>
      </c>
      <c r="BK57" s="46">
        <v>0.2</v>
      </c>
      <c r="BL57" s="46">
        <v>0</v>
      </c>
      <c r="BM57" s="46" t="s">
        <v>126</v>
      </c>
      <c r="BN57" s="46">
        <v>0.2</v>
      </c>
      <c r="BO57" s="46">
        <v>1</v>
      </c>
      <c r="BP57" s="46">
        <v>0.5</v>
      </c>
      <c r="BQ57" s="46">
        <v>0</v>
      </c>
      <c r="BR57" s="46">
        <v>0.3</v>
      </c>
      <c r="BS57" s="46">
        <v>0</v>
      </c>
      <c r="BT57" s="46">
        <v>0</v>
      </c>
      <c r="BU57" s="46" t="s">
        <v>126</v>
      </c>
      <c r="BV57" s="46">
        <v>0.2</v>
      </c>
      <c r="BW57" s="46" t="s">
        <v>126</v>
      </c>
      <c r="BX57" s="46">
        <v>1</v>
      </c>
      <c r="BY57" s="46">
        <v>0</v>
      </c>
      <c r="BZ57" s="46">
        <v>0</v>
      </c>
      <c r="CA57" s="46" t="s">
        <v>126</v>
      </c>
      <c r="CB57" s="47">
        <v>0.22500000000000001</v>
      </c>
      <c r="CC57" s="47">
        <v>4.5000000000000005E-2</v>
      </c>
      <c r="CD57" s="47">
        <v>0</v>
      </c>
      <c r="CE57" s="47" t="s">
        <v>126</v>
      </c>
      <c r="CF57" s="47">
        <v>0</v>
      </c>
      <c r="CG57" s="47">
        <v>4.4999999999999998E-2</v>
      </c>
      <c r="CH57" s="47">
        <v>4.4999999999999998E-2</v>
      </c>
      <c r="CI57" s="47">
        <v>4.5000000000000005E-2</v>
      </c>
      <c r="CJ57" s="47">
        <v>0.1125</v>
      </c>
      <c r="CK57" s="47">
        <v>0</v>
      </c>
      <c r="CL57" s="47">
        <v>0</v>
      </c>
      <c r="CM57" s="47">
        <v>6.7500000000000004E-2</v>
      </c>
      <c r="CN57" s="47">
        <v>0</v>
      </c>
      <c r="CO57" s="47">
        <v>0</v>
      </c>
      <c r="CP57" s="47">
        <v>0</v>
      </c>
      <c r="CQ57" s="47" t="s">
        <v>126</v>
      </c>
      <c r="CR57" s="47">
        <v>0</v>
      </c>
      <c r="CS57" s="45"/>
      <c r="CT57" s="45"/>
      <c r="CU57" s="45"/>
      <c r="CV57" s="45"/>
      <c r="CX57" s="48">
        <v>0</v>
      </c>
      <c r="CY57" s="1">
        <v>0</v>
      </c>
      <c r="CZ57">
        <v>0</v>
      </c>
    </row>
    <row r="58" spans="1:105" ht="18" hidden="1" customHeight="1" x14ac:dyDescent="0.25">
      <c r="A58" s="37" t="s">
        <v>580</v>
      </c>
      <c r="B58" s="37" t="s">
        <v>581</v>
      </c>
      <c r="C58" s="37" t="s">
        <v>107</v>
      </c>
      <c r="D58" s="37" t="s">
        <v>108</v>
      </c>
      <c r="E58" s="37" t="s">
        <v>386</v>
      </c>
      <c r="F58" s="37" t="s">
        <v>582</v>
      </c>
      <c r="G58" s="37" t="s">
        <v>583</v>
      </c>
      <c r="H58" s="37" t="s">
        <v>591</v>
      </c>
      <c r="I58" s="37"/>
      <c r="J58" s="37"/>
      <c r="K58" s="37" t="s">
        <v>592</v>
      </c>
      <c r="L58" s="37" t="s">
        <v>593</v>
      </c>
      <c r="M58" s="37" t="s">
        <v>594</v>
      </c>
      <c r="N58" s="37" t="s">
        <v>118</v>
      </c>
      <c r="O58" s="37" t="s">
        <v>119</v>
      </c>
      <c r="P58" s="39">
        <v>65000</v>
      </c>
      <c r="Q58" s="40">
        <v>85000</v>
      </c>
      <c r="R58" s="40">
        <v>75433.75</v>
      </c>
      <c r="S58" s="40" t="s">
        <v>4321</v>
      </c>
      <c r="T58" s="40">
        <v>15000</v>
      </c>
      <c r="U58" s="40">
        <v>0</v>
      </c>
      <c r="V58" s="40">
        <v>15000</v>
      </c>
      <c r="W58" s="40">
        <v>0</v>
      </c>
      <c r="X58" s="40">
        <v>15276.48</v>
      </c>
      <c r="Y58" s="40">
        <v>0</v>
      </c>
      <c r="Z58" s="40">
        <v>15276.48</v>
      </c>
      <c r="AA58" s="40" t="s">
        <v>595</v>
      </c>
      <c r="AB58" s="40" t="s">
        <v>596</v>
      </c>
      <c r="AC58" s="40">
        <v>0</v>
      </c>
      <c r="AD58" s="40">
        <v>30000</v>
      </c>
      <c r="AE58" s="40">
        <v>0</v>
      </c>
      <c r="AF58" s="40">
        <v>32164.57</v>
      </c>
      <c r="AG58" s="40" t="s">
        <v>588</v>
      </c>
      <c r="AH58" s="40">
        <v>32164.57</v>
      </c>
      <c r="AI58" s="40" t="s">
        <v>597</v>
      </c>
      <c r="AJ58" s="40" t="s">
        <v>598</v>
      </c>
      <c r="AK58" s="40" t="s">
        <v>588</v>
      </c>
      <c r="AL58" s="40">
        <v>0</v>
      </c>
      <c r="AM58" s="40">
        <v>0</v>
      </c>
      <c r="AN58" s="40">
        <v>28000</v>
      </c>
      <c r="AO58" s="40">
        <v>0</v>
      </c>
      <c r="AP58" s="40">
        <v>27992.7</v>
      </c>
      <c r="AQ58" s="40">
        <v>0</v>
      </c>
      <c r="AR58" s="40">
        <v>27992.7</v>
      </c>
      <c r="AS58" s="40"/>
      <c r="AT58" s="40" t="s">
        <v>599</v>
      </c>
      <c r="AU58" s="40"/>
      <c r="AV58" s="40">
        <v>11723.52</v>
      </c>
      <c r="AW58" s="40">
        <v>0</v>
      </c>
      <c r="AX58" s="40">
        <v>0</v>
      </c>
      <c r="AY58" s="40">
        <v>0</v>
      </c>
      <c r="AZ58" s="42">
        <v>21776603272</v>
      </c>
      <c r="BA58" s="43">
        <v>0</v>
      </c>
      <c r="BB58" s="43">
        <v>21776603272</v>
      </c>
      <c r="BC58" s="42">
        <v>21776603272</v>
      </c>
      <c r="BD58" s="44">
        <v>4900000000</v>
      </c>
      <c r="BE58" s="44">
        <v>0</v>
      </c>
      <c r="BF58" s="45"/>
      <c r="BG58" s="44">
        <v>4900000000</v>
      </c>
      <c r="BH58" s="44">
        <v>32419655717</v>
      </c>
      <c r="BI58" s="44"/>
      <c r="BJ58" s="44">
        <v>4081655717</v>
      </c>
      <c r="BK58" s="46">
        <v>0.88745588235294115</v>
      </c>
      <c r="BL58" s="46">
        <v>0.17649999999999999</v>
      </c>
      <c r="BM58" s="46">
        <v>1.0184</v>
      </c>
      <c r="BN58" s="46">
        <v>0.35294117647058826</v>
      </c>
      <c r="BO58" s="46">
        <v>1.0721523333333334</v>
      </c>
      <c r="BP58" s="46">
        <v>0.32941176470588235</v>
      </c>
      <c r="BQ58" s="46">
        <v>0.99973928571428572</v>
      </c>
      <c r="BR58" s="46">
        <v>0.13792376470588236</v>
      </c>
      <c r="BS58" s="46">
        <v>0</v>
      </c>
      <c r="BT58" s="46">
        <v>0</v>
      </c>
      <c r="BU58" s="46" t="s">
        <v>126</v>
      </c>
      <c r="BV58" s="46">
        <v>0.88745588235294115</v>
      </c>
      <c r="BW58" s="46">
        <v>1</v>
      </c>
      <c r="BX58" s="46" t="s">
        <v>4283</v>
      </c>
      <c r="BY58" s="46">
        <v>0.99973928571428572</v>
      </c>
      <c r="BZ58" s="46">
        <v>0</v>
      </c>
      <c r="CA58" s="46" t="s">
        <v>126</v>
      </c>
      <c r="CB58" s="47">
        <v>0.22500000000000001</v>
      </c>
      <c r="CC58" s="47">
        <v>0.19967757352941176</v>
      </c>
      <c r="CD58" s="47">
        <v>3.9699999999999999E-2</v>
      </c>
      <c r="CE58" s="47">
        <v>3.9699999999999999E-2</v>
      </c>
      <c r="CF58" s="47">
        <v>4.0399999999999998E-2</v>
      </c>
      <c r="CG58" s="47">
        <v>7.9399999999999998E-2</v>
      </c>
      <c r="CH58" s="47">
        <v>7.9399999999999998E-2</v>
      </c>
      <c r="CI58" s="47">
        <v>8.5179250000000012E-2</v>
      </c>
      <c r="CJ58" s="47">
        <v>7.4099999999999999E-2</v>
      </c>
      <c r="CK58" s="47">
        <v>7.4080681071428567E-2</v>
      </c>
      <c r="CL58" s="47">
        <v>7.4098323529411758E-2</v>
      </c>
      <c r="CM58" s="47">
        <v>3.1032847058823535E-2</v>
      </c>
      <c r="CN58" s="47">
        <v>0</v>
      </c>
      <c r="CO58" s="47">
        <v>0</v>
      </c>
      <c r="CP58" s="47">
        <v>0</v>
      </c>
      <c r="CQ58" s="47" t="s">
        <v>126</v>
      </c>
      <c r="CR58" s="47">
        <v>0</v>
      </c>
      <c r="CS58" s="45"/>
      <c r="CT58" s="45"/>
      <c r="CU58" s="45"/>
      <c r="CV58" s="45"/>
      <c r="CX58" s="48">
        <v>45205.05</v>
      </c>
      <c r="CY58" s="1">
        <v>0</v>
      </c>
      <c r="CZ58">
        <v>0</v>
      </c>
    </row>
    <row r="59" spans="1:105" s="59" customFormat="1" ht="18" hidden="1" customHeight="1" x14ac:dyDescent="0.25">
      <c r="A59" s="49" t="s">
        <v>600</v>
      </c>
      <c r="B59" s="49" t="s">
        <v>601</v>
      </c>
      <c r="C59" s="49" t="s">
        <v>107</v>
      </c>
      <c r="D59" s="49" t="s">
        <v>108</v>
      </c>
      <c r="E59" s="49" t="s">
        <v>386</v>
      </c>
      <c r="F59" s="49" t="s">
        <v>582</v>
      </c>
      <c r="G59" s="49" t="s">
        <v>583</v>
      </c>
      <c r="H59" s="49" t="s">
        <v>602</v>
      </c>
      <c r="I59" s="49" t="s">
        <v>603</v>
      </c>
      <c r="J59" s="37"/>
      <c r="K59" s="50" t="s">
        <v>604</v>
      </c>
      <c r="L59" s="49" t="s">
        <v>605</v>
      </c>
      <c r="M59" s="49" t="s">
        <v>606</v>
      </c>
      <c r="N59" s="49" t="s">
        <v>118</v>
      </c>
      <c r="O59" s="49" t="s">
        <v>119</v>
      </c>
      <c r="P59" s="51">
        <v>5963</v>
      </c>
      <c r="Q59" s="52">
        <v>4000</v>
      </c>
      <c r="R59" s="52">
        <v>1235</v>
      </c>
      <c r="S59" s="52" t="s">
        <v>4322</v>
      </c>
      <c r="T59" s="70">
        <v>300</v>
      </c>
      <c r="U59" s="70">
        <v>0</v>
      </c>
      <c r="V59" s="70">
        <v>300</v>
      </c>
      <c r="W59" s="52">
        <v>0</v>
      </c>
      <c r="X59" s="52">
        <v>669</v>
      </c>
      <c r="Y59" s="52">
        <v>0</v>
      </c>
      <c r="Z59" s="52">
        <v>669</v>
      </c>
      <c r="AA59" s="52" t="s">
        <v>607</v>
      </c>
      <c r="AB59" s="52" t="s">
        <v>608</v>
      </c>
      <c r="AC59" s="52" t="s">
        <v>609</v>
      </c>
      <c r="AD59" s="52">
        <v>600</v>
      </c>
      <c r="AE59" s="52">
        <v>0</v>
      </c>
      <c r="AF59" s="52">
        <v>566</v>
      </c>
      <c r="AG59" s="52">
        <v>0</v>
      </c>
      <c r="AH59" s="52">
        <v>566</v>
      </c>
      <c r="AI59" s="52">
        <v>0</v>
      </c>
      <c r="AJ59" s="52" t="s">
        <v>610</v>
      </c>
      <c r="AK59" s="52" t="s">
        <v>611</v>
      </c>
      <c r="AL59" s="52">
        <v>0</v>
      </c>
      <c r="AM59" s="52">
        <v>0</v>
      </c>
      <c r="AN59" s="52">
        <v>1200</v>
      </c>
      <c r="AO59" s="52">
        <v>0</v>
      </c>
      <c r="AP59" s="52">
        <v>0</v>
      </c>
      <c r="AQ59" s="52">
        <v>0</v>
      </c>
      <c r="AR59" s="52">
        <v>0</v>
      </c>
      <c r="AS59" s="52" t="s">
        <v>612</v>
      </c>
      <c r="AT59" s="52" t="s">
        <v>613</v>
      </c>
      <c r="AU59" s="52" t="s">
        <v>614</v>
      </c>
      <c r="AV59" s="52">
        <v>1531</v>
      </c>
      <c r="AW59" s="52">
        <v>0</v>
      </c>
      <c r="AX59" s="52">
        <v>0</v>
      </c>
      <c r="AY59" s="52">
        <v>0</v>
      </c>
      <c r="AZ59" s="53">
        <v>2832658252</v>
      </c>
      <c r="BA59" s="43">
        <v>0</v>
      </c>
      <c r="BB59" s="54">
        <v>2832658252</v>
      </c>
      <c r="BC59" s="53">
        <v>2829943912</v>
      </c>
      <c r="BD59" s="55">
        <v>2356000000</v>
      </c>
      <c r="BE59" s="55">
        <v>0</v>
      </c>
      <c r="BF59" s="56"/>
      <c r="BG59" s="55">
        <v>2216792706</v>
      </c>
      <c r="BH59" s="55">
        <v>2000000000</v>
      </c>
      <c r="BI59" s="55"/>
      <c r="BJ59" s="55">
        <v>0</v>
      </c>
      <c r="BK59" s="57">
        <v>0.30875000000000002</v>
      </c>
      <c r="BL59" s="57">
        <v>0.05</v>
      </c>
      <c r="BM59" s="57">
        <v>2.23</v>
      </c>
      <c r="BN59" s="57">
        <v>0.15</v>
      </c>
      <c r="BO59" s="57">
        <v>0.94333333333333336</v>
      </c>
      <c r="BP59" s="57">
        <v>0.3</v>
      </c>
      <c r="BQ59" s="57">
        <v>0</v>
      </c>
      <c r="BR59" s="57">
        <v>0.38274999999999998</v>
      </c>
      <c r="BS59" s="57">
        <v>0</v>
      </c>
      <c r="BT59" s="57">
        <v>0</v>
      </c>
      <c r="BU59" s="57" t="s">
        <v>126</v>
      </c>
      <c r="BV59" s="57">
        <v>0.30875000000000002</v>
      </c>
      <c r="BW59" s="57">
        <v>1</v>
      </c>
      <c r="BX59" s="57">
        <v>0.94333333333333336</v>
      </c>
      <c r="BY59" s="57">
        <v>0</v>
      </c>
      <c r="BZ59" s="57">
        <v>0</v>
      </c>
      <c r="CA59" s="57" t="s">
        <v>126</v>
      </c>
      <c r="CB59" s="58">
        <v>0.22500000000000001</v>
      </c>
      <c r="CC59" s="58">
        <v>6.946875000000001E-2</v>
      </c>
      <c r="CD59" s="58">
        <v>3.7600000000000001E-2</v>
      </c>
      <c r="CE59" s="58">
        <v>3.7600000000000001E-2</v>
      </c>
      <c r="CF59" s="58">
        <v>3.7600000000000001E-2</v>
      </c>
      <c r="CG59" s="58">
        <v>3.3799999999999997E-2</v>
      </c>
      <c r="CH59" s="58">
        <v>3.1884666666666665E-2</v>
      </c>
      <c r="CI59" s="68">
        <v>3.1884666666666665E-2</v>
      </c>
      <c r="CJ59" s="58">
        <v>6.7500000000000004E-2</v>
      </c>
      <c r="CK59" s="58">
        <v>0</v>
      </c>
      <c r="CL59" s="58">
        <v>-1.5916666666657142E-5</v>
      </c>
      <c r="CM59" s="58">
        <v>8.6118750000000008E-2</v>
      </c>
      <c r="CN59" s="58">
        <v>0</v>
      </c>
      <c r="CO59" s="58">
        <v>0</v>
      </c>
      <c r="CP59" s="58">
        <v>0</v>
      </c>
      <c r="CQ59" s="58" t="s">
        <v>126</v>
      </c>
      <c r="CR59" s="58">
        <v>0</v>
      </c>
      <c r="CS59" s="56"/>
      <c r="CT59" s="56"/>
      <c r="CU59" s="56"/>
      <c r="CV59" s="56"/>
      <c r="CX59" s="60">
        <v>681</v>
      </c>
      <c r="CY59" s="65">
        <v>0</v>
      </c>
      <c r="CZ59" s="59">
        <v>0</v>
      </c>
      <c r="DA59" s="61" t="s">
        <v>143</v>
      </c>
    </row>
    <row r="60" spans="1:105" ht="18" hidden="1" customHeight="1" x14ac:dyDescent="0.25">
      <c r="A60" s="37" t="s">
        <v>600</v>
      </c>
      <c r="B60" s="37" t="s">
        <v>601</v>
      </c>
      <c r="C60" s="37" t="s">
        <v>107</v>
      </c>
      <c r="D60" s="37" t="s">
        <v>108</v>
      </c>
      <c r="E60" s="37" t="s">
        <v>386</v>
      </c>
      <c r="F60" s="37" t="s">
        <v>582</v>
      </c>
      <c r="G60" s="37" t="s">
        <v>583</v>
      </c>
      <c r="H60" s="37" t="s">
        <v>615</v>
      </c>
      <c r="I60" s="37" t="s">
        <v>248</v>
      </c>
      <c r="J60" s="37"/>
      <c r="K60" s="37" t="s">
        <v>616</v>
      </c>
      <c r="L60" s="37" t="s">
        <v>617</v>
      </c>
      <c r="M60" s="37" t="s">
        <v>618</v>
      </c>
      <c r="N60" s="37" t="s">
        <v>118</v>
      </c>
      <c r="O60" s="37" t="s">
        <v>119</v>
      </c>
      <c r="P60" s="39">
        <v>0</v>
      </c>
      <c r="Q60" s="40">
        <v>30</v>
      </c>
      <c r="R60" s="40">
        <v>33</v>
      </c>
      <c r="S60" s="40" t="s">
        <v>4323</v>
      </c>
      <c r="T60" s="70">
        <v>3</v>
      </c>
      <c r="U60" s="70">
        <v>0</v>
      </c>
      <c r="V60" s="70">
        <v>3</v>
      </c>
      <c r="W60" s="40">
        <v>0</v>
      </c>
      <c r="X60" s="40">
        <v>20</v>
      </c>
      <c r="Y60" s="40">
        <v>0</v>
      </c>
      <c r="Z60" s="40">
        <v>20</v>
      </c>
      <c r="AA60" s="40" t="s">
        <v>619</v>
      </c>
      <c r="AB60" s="40" t="s">
        <v>620</v>
      </c>
      <c r="AC60" s="40" t="s">
        <v>621</v>
      </c>
      <c r="AD60" s="40">
        <v>8</v>
      </c>
      <c r="AE60" s="40">
        <v>0</v>
      </c>
      <c r="AF60" s="40">
        <v>13</v>
      </c>
      <c r="AG60" s="40">
        <v>0</v>
      </c>
      <c r="AH60" s="40">
        <v>13</v>
      </c>
      <c r="AI60" s="40">
        <v>0</v>
      </c>
      <c r="AJ60" s="40" t="s">
        <v>622</v>
      </c>
      <c r="AK60" s="40">
        <v>0</v>
      </c>
      <c r="AL60" s="40">
        <v>160252446</v>
      </c>
      <c r="AM60" s="40" t="s">
        <v>623</v>
      </c>
      <c r="AN60" s="40">
        <v>2</v>
      </c>
      <c r="AO60" s="40">
        <v>0</v>
      </c>
      <c r="AP60" s="40">
        <v>0</v>
      </c>
      <c r="AQ60" s="40">
        <v>0</v>
      </c>
      <c r="AR60" s="40">
        <v>0</v>
      </c>
      <c r="AS60" s="40"/>
      <c r="AT60" s="40" t="s">
        <v>624</v>
      </c>
      <c r="AU60" s="40"/>
      <c r="AV60" s="40">
        <v>0</v>
      </c>
      <c r="AW60" s="40">
        <v>0</v>
      </c>
      <c r="AX60" s="40">
        <v>0</v>
      </c>
      <c r="AY60" s="40">
        <v>0</v>
      </c>
      <c r="AZ60" s="42">
        <v>1000000000</v>
      </c>
      <c r="BA60" s="43">
        <v>0</v>
      </c>
      <c r="BB60" s="43">
        <v>1000000000</v>
      </c>
      <c r="BC60" s="42">
        <v>1000000000</v>
      </c>
      <c r="BD60" s="44">
        <v>650000000</v>
      </c>
      <c r="BE60" s="44">
        <v>160252446</v>
      </c>
      <c r="BF60" s="45"/>
      <c r="BG60" s="44">
        <v>650000000</v>
      </c>
      <c r="BH60" s="44">
        <v>250000000</v>
      </c>
      <c r="BI60" s="44"/>
      <c r="BJ60" s="44">
        <v>0</v>
      </c>
      <c r="BK60" s="46">
        <v>1.1000000000000001</v>
      </c>
      <c r="BL60" s="46">
        <v>0.3</v>
      </c>
      <c r="BM60" s="46">
        <v>6.6666999999999996</v>
      </c>
      <c r="BN60" s="46">
        <v>0.26666666666666666</v>
      </c>
      <c r="BO60" s="46">
        <v>1.625</v>
      </c>
      <c r="BP60" s="46">
        <v>6.6666666666666666E-2</v>
      </c>
      <c r="BQ60" s="46">
        <v>0</v>
      </c>
      <c r="BR60" s="46">
        <v>0</v>
      </c>
      <c r="BS60" s="46">
        <v>0</v>
      </c>
      <c r="BT60" s="46">
        <v>0</v>
      </c>
      <c r="BU60" s="46" t="s">
        <v>126</v>
      </c>
      <c r="BV60" s="46" t="s">
        <v>4283</v>
      </c>
      <c r="BW60" s="46">
        <v>1</v>
      </c>
      <c r="BX60" s="46" t="s">
        <v>4283</v>
      </c>
      <c r="BY60" s="46">
        <v>0</v>
      </c>
      <c r="BZ60" s="46">
        <v>0</v>
      </c>
      <c r="CA60" s="46" t="s">
        <v>126</v>
      </c>
      <c r="CB60" s="47">
        <v>0.22500000000000001</v>
      </c>
      <c r="CC60" s="47">
        <v>0.22500000000000001</v>
      </c>
      <c r="CD60" s="47">
        <v>0.15</v>
      </c>
      <c r="CE60" s="47">
        <v>0.15</v>
      </c>
      <c r="CF60" s="47">
        <v>0.15</v>
      </c>
      <c r="CG60" s="47">
        <v>0.06</v>
      </c>
      <c r="CH60" s="47">
        <v>0.06</v>
      </c>
      <c r="CI60" s="47">
        <v>0</v>
      </c>
      <c r="CJ60" s="47">
        <v>1.4999999999999999E-2</v>
      </c>
      <c r="CK60" s="47">
        <v>0</v>
      </c>
      <c r="CL60" s="47">
        <v>7.5000000000000011E-2</v>
      </c>
      <c r="CM60" s="47">
        <v>0</v>
      </c>
      <c r="CN60" s="47">
        <v>0</v>
      </c>
      <c r="CO60" s="47">
        <v>0</v>
      </c>
      <c r="CP60" s="47">
        <v>0</v>
      </c>
      <c r="CQ60" s="47" t="s">
        <v>126</v>
      </c>
      <c r="CR60" s="47">
        <v>0</v>
      </c>
      <c r="CS60" s="45"/>
      <c r="CT60" s="45"/>
      <c r="CU60" s="45"/>
      <c r="CV60" s="45"/>
      <c r="CX60" s="48">
        <v>30</v>
      </c>
      <c r="CY60" s="1">
        <v>0</v>
      </c>
      <c r="CZ60" t="s">
        <v>623</v>
      </c>
    </row>
    <row r="61" spans="1:105" ht="18" hidden="1" customHeight="1" x14ac:dyDescent="0.25">
      <c r="A61" s="37" t="s">
        <v>600</v>
      </c>
      <c r="B61" s="37" t="s">
        <v>601</v>
      </c>
      <c r="C61" s="37" t="s">
        <v>107</v>
      </c>
      <c r="D61" s="37" t="s">
        <v>108</v>
      </c>
      <c r="E61" s="37" t="s">
        <v>386</v>
      </c>
      <c r="F61" s="37" t="s">
        <v>582</v>
      </c>
      <c r="G61" s="37" t="s">
        <v>583</v>
      </c>
      <c r="H61" s="37" t="s">
        <v>625</v>
      </c>
      <c r="I61" s="37" t="s">
        <v>603</v>
      </c>
      <c r="J61" s="37"/>
      <c r="K61" s="37" t="s">
        <v>626</v>
      </c>
      <c r="L61" s="37" t="s">
        <v>627</v>
      </c>
      <c r="M61" s="37" t="s">
        <v>628</v>
      </c>
      <c r="N61" s="37" t="s">
        <v>118</v>
      </c>
      <c r="O61" s="37" t="s">
        <v>119</v>
      </c>
      <c r="P61" s="39">
        <v>0</v>
      </c>
      <c r="Q61" s="40">
        <v>20</v>
      </c>
      <c r="R61" s="40">
        <v>9</v>
      </c>
      <c r="S61" s="40" t="s">
        <v>4324</v>
      </c>
      <c r="T61" s="40">
        <v>3</v>
      </c>
      <c r="U61" s="40">
        <v>0</v>
      </c>
      <c r="V61" s="40">
        <v>0</v>
      </c>
      <c r="W61" s="40">
        <v>0</v>
      </c>
      <c r="X61" s="40">
        <v>0</v>
      </c>
      <c r="Y61" s="40">
        <v>0</v>
      </c>
      <c r="Z61" s="40">
        <v>0</v>
      </c>
      <c r="AA61" s="40"/>
      <c r="AB61" s="40"/>
      <c r="AC61" s="40"/>
      <c r="AD61" s="40">
        <v>6</v>
      </c>
      <c r="AE61" s="40">
        <v>0</v>
      </c>
      <c r="AF61" s="40">
        <v>6</v>
      </c>
      <c r="AG61" s="40">
        <v>0</v>
      </c>
      <c r="AH61" s="40">
        <v>6</v>
      </c>
      <c r="AI61" s="40">
        <v>6</v>
      </c>
      <c r="AJ61" s="40" t="s">
        <v>629</v>
      </c>
      <c r="AK61" s="40">
        <v>0</v>
      </c>
      <c r="AL61" s="40">
        <v>0</v>
      </c>
      <c r="AM61" s="40">
        <v>0</v>
      </c>
      <c r="AN61" s="40">
        <v>6</v>
      </c>
      <c r="AO61" s="40">
        <v>0</v>
      </c>
      <c r="AP61" s="40">
        <v>3</v>
      </c>
      <c r="AQ61" s="40">
        <v>0</v>
      </c>
      <c r="AR61" s="40">
        <v>3</v>
      </c>
      <c r="AS61" s="40"/>
      <c r="AT61" s="40" t="s">
        <v>630</v>
      </c>
      <c r="AU61" s="40"/>
      <c r="AV61" s="40">
        <v>8</v>
      </c>
      <c r="AW61" s="40">
        <v>0</v>
      </c>
      <c r="AX61" s="40">
        <v>0</v>
      </c>
      <c r="AY61" s="40">
        <v>0</v>
      </c>
      <c r="AZ61" s="63"/>
      <c r="BA61" s="43">
        <v>0</v>
      </c>
      <c r="BB61" s="43">
        <v>0</v>
      </c>
      <c r="BC61" s="63"/>
      <c r="BD61" s="44">
        <v>180222380</v>
      </c>
      <c r="BE61" s="44">
        <v>0</v>
      </c>
      <c r="BF61" s="45"/>
      <c r="BG61" s="44">
        <v>178782375</v>
      </c>
      <c r="BH61" s="44">
        <v>405000000</v>
      </c>
      <c r="BI61" s="44"/>
      <c r="BJ61" s="44">
        <v>374733000</v>
      </c>
      <c r="BK61" s="46">
        <v>0.45</v>
      </c>
      <c r="BL61" s="46">
        <v>0</v>
      </c>
      <c r="BM61" s="46" t="s">
        <v>126</v>
      </c>
      <c r="BN61" s="46">
        <v>0.3</v>
      </c>
      <c r="BO61" s="46">
        <v>1</v>
      </c>
      <c r="BP61" s="46">
        <v>0.3</v>
      </c>
      <c r="BQ61" s="46">
        <v>0.5</v>
      </c>
      <c r="BR61" s="46">
        <v>0.4</v>
      </c>
      <c r="BS61" s="46">
        <v>0</v>
      </c>
      <c r="BT61" s="46">
        <v>0</v>
      </c>
      <c r="BU61" s="46" t="s">
        <v>126</v>
      </c>
      <c r="BV61" s="46">
        <v>0.45</v>
      </c>
      <c r="BW61" s="46" t="s">
        <v>126</v>
      </c>
      <c r="BX61" s="46">
        <v>1</v>
      </c>
      <c r="BY61" s="46">
        <v>0.5</v>
      </c>
      <c r="BZ61" s="46">
        <v>0</v>
      </c>
      <c r="CA61" s="46" t="s">
        <v>126</v>
      </c>
      <c r="CB61" s="66">
        <v>0.45</v>
      </c>
      <c r="CC61" s="47">
        <v>0.20250000000000001</v>
      </c>
      <c r="CD61" s="47">
        <v>0</v>
      </c>
      <c r="CE61" s="47" t="s">
        <v>126</v>
      </c>
      <c r="CF61" s="47">
        <v>0</v>
      </c>
      <c r="CG61" s="47">
        <v>0.13500000000000001</v>
      </c>
      <c r="CH61" s="47">
        <v>0.13500000000000001</v>
      </c>
      <c r="CI61" s="47">
        <v>0.13500000000000001</v>
      </c>
      <c r="CJ61" s="47">
        <v>0.13500000000000001</v>
      </c>
      <c r="CK61" s="47">
        <v>6.7500000000000004E-2</v>
      </c>
      <c r="CL61" s="47">
        <v>6.7500000000000004E-2</v>
      </c>
      <c r="CM61" s="47">
        <v>0.18</v>
      </c>
      <c r="CN61" s="47">
        <v>0</v>
      </c>
      <c r="CO61" s="47">
        <v>0</v>
      </c>
      <c r="CP61" s="47">
        <v>0</v>
      </c>
      <c r="CQ61" s="47" t="s">
        <v>126</v>
      </c>
      <c r="CR61" s="47">
        <v>0</v>
      </c>
      <c r="CS61" s="45"/>
      <c r="CT61" s="45"/>
      <c r="CU61" s="45"/>
      <c r="CV61" s="45"/>
      <c r="CX61" s="48">
        <v>5</v>
      </c>
      <c r="CY61" s="1">
        <v>0</v>
      </c>
      <c r="CZ61">
        <v>0</v>
      </c>
    </row>
    <row r="62" spans="1:105" s="59" customFormat="1" ht="18" hidden="1" customHeight="1" x14ac:dyDescent="0.25">
      <c r="A62" s="49" t="s">
        <v>600</v>
      </c>
      <c r="B62" s="49" t="s">
        <v>601</v>
      </c>
      <c r="C62" s="49" t="s">
        <v>107</v>
      </c>
      <c r="D62" s="49" t="s">
        <v>108</v>
      </c>
      <c r="E62" s="49" t="s">
        <v>386</v>
      </c>
      <c r="F62" s="49" t="s">
        <v>631</v>
      </c>
      <c r="G62" s="49" t="s">
        <v>632</v>
      </c>
      <c r="H62" s="49" t="s">
        <v>633</v>
      </c>
      <c r="I62" s="49" t="s">
        <v>248</v>
      </c>
      <c r="J62" s="37"/>
      <c r="K62" s="50" t="s">
        <v>634</v>
      </c>
      <c r="L62" s="49" t="s">
        <v>635</v>
      </c>
      <c r="M62" s="49" t="s">
        <v>636</v>
      </c>
      <c r="N62" s="49" t="s">
        <v>118</v>
      </c>
      <c r="O62" s="49" t="s">
        <v>119</v>
      </c>
      <c r="P62" s="51">
        <v>302</v>
      </c>
      <c r="Q62" s="52">
        <v>150</v>
      </c>
      <c r="R62" s="52">
        <v>140</v>
      </c>
      <c r="S62" s="52" t="s">
        <v>4325</v>
      </c>
      <c r="T62" s="70">
        <v>10</v>
      </c>
      <c r="U62" s="70">
        <v>0</v>
      </c>
      <c r="V62" s="70">
        <v>10</v>
      </c>
      <c r="W62" s="52">
        <v>0</v>
      </c>
      <c r="X62" s="52">
        <v>13</v>
      </c>
      <c r="Y62" s="52">
        <v>0</v>
      </c>
      <c r="Z62" s="52">
        <v>13</v>
      </c>
      <c r="AA62" s="52" t="s">
        <v>637</v>
      </c>
      <c r="AB62" s="52" t="s">
        <v>638</v>
      </c>
      <c r="AC62" s="52" t="s">
        <v>639</v>
      </c>
      <c r="AD62" s="52">
        <v>15</v>
      </c>
      <c r="AE62" s="52">
        <v>0</v>
      </c>
      <c r="AF62" s="52">
        <v>7</v>
      </c>
      <c r="AG62" s="52">
        <v>0</v>
      </c>
      <c r="AH62" s="52">
        <v>7</v>
      </c>
      <c r="AI62" s="52">
        <v>0</v>
      </c>
      <c r="AJ62" s="52" t="s">
        <v>640</v>
      </c>
      <c r="AK62" s="52" t="s">
        <v>641</v>
      </c>
      <c r="AL62" s="52">
        <v>227460295</v>
      </c>
      <c r="AM62" s="52" t="s">
        <v>642</v>
      </c>
      <c r="AN62" s="52">
        <v>50</v>
      </c>
      <c r="AO62" s="52">
        <v>0</v>
      </c>
      <c r="AP62" s="52">
        <v>120</v>
      </c>
      <c r="AQ62" s="52">
        <v>0</v>
      </c>
      <c r="AR62" s="52">
        <v>120</v>
      </c>
      <c r="AS62" s="52" t="s">
        <v>643</v>
      </c>
      <c r="AT62" s="52" t="s">
        <v>644</v>
      </c>
      <c r="AU62" s="52"/>
      <c r="AV62" s="52">
        <v>72</v>
      </c>
      <c r="AW62" s="52">
        <v>0</v>
      </c>
      <c r="AX62" s="52">
        <v>0</v>
      </c>
      <c r="AY62" s="52">
        <v>0</v>
      </c>
      <c r="AZ62" s="53">
        <v>300000000</v>
      </c>
      <c r="BA62" s="43">
        <v>0</v>
      </c>
      <c r="BB62" s="54">
        <v>300000000</v>
      </c>
      <c r="BC62" s="53">
        <v>300000000</v>
      </c>
      <c r="BD62" s="55">
        <v>250000000</v>
      </c>
      <c r="BE62" s="55">
        <v>227460295</v>
      </c>
      <c r="BF62" s="56"/>
      <c r="BG62" s="55">
        <v>250000000</v>
      </c>
      <c r="BH62" s="55">
        <v>250000000</v>
      </c>
      <c r="BI62" s="55"/>
      <c r="BJ62" s="55">
        <v>0</v>
      </c>
      <c r="BK62" s="57">
        <v>0.93333333333333335</v>
      </c>
      <c r="BL62" s="57">
        <v>3.3300000000000003E-2</v>
      </c>
      <c r="BM62" s="57">
        <v>1.3</v>
      </c>
      <c r="BN62" s="57">
        <v>0.1</v>
      </c>
      <c r="BO62" s="57">
        <v>0.46666666666666667</v>
      </c>
      <c r="BP62" s="57">
        <v>0.33333333333333331</v>
      </c>
      <c r="BQ62" s="57">
        <v>2.4</v>
      </c>
      <c r="BR62" s="57">
        <v>0.48</v>
      </c>
      <c r="BS62" s="57">
        <v>0</v>
      </c>
      <c r="BT62" s="57">
        <v>0</v>
      </c>
      <c r="BU62" s="57" t="s">
        <v>126</v>
      </c>
      <c r="BV62" s="57">
        <v>0.93333333333333335</v>
      </c>
      <c r="BW62" s="57">
        <v>1</v>
      </c>
      <c r="BX62" s="57">
        <v>0.46666666666666667</v>
      </c>
      <c r="BY62" s="57" t="s">
        <v>4283</v>
      </c>
      <c r="BZ62" s="57">
        <v>0</v>
      </c>
      <c r="CA62" s="57" t="s">
        <v>126</v>
      </c>
      <c r="CB62" s="58">
        <v>0.22500000000000001</v>
      </c>
      <c r="CC62" s="58">
        <v>0.21000000000000002</v>
      </c>
      <c r="CD62" s="58">
        <v>1.95E-2</v>
      </c>
      <c r="CE62" s="58">
        <v>1.95E-2</v>
      </c>
      <c r="CF62" s="58">
        <v>1.95E-2</v>
      </c>
      <c r="CG62" s="58">
        <v>2.2499999999999999E-2</v>
      </c>
      <c r="CH62" s="58">
        <v>1.0499999999999999E-2</v>
      </c>
      <c r="CI62" s="58">
        <v>2.0299999999999999E-2</v>
      </c>
      <c r="CJ62" s="58">
        <v>7.4999999999999997E-2</v>
      </c>
      <c r="CK62" s="58">
        <v>7.4999999999999997E-2</v>
      </c>
      <c r="CL62" s="58">
        <v>0.17020000000000002</v>
      </c>
      <c r="CM62" s="58">
        <v>0.108</v>
      </c>
      <c r="CN62" s="58">
        <v>0</v>
      </c>
      <c r="CO62" s="58">
        <v>0</v>
      </c>
      <c r="CP62" s="58">
        <v>0</v>
      </c>
      <c r="CQ62" s="58" t="s">
        <v>126</v>
      </c>
      <c r="CR62" s="58">
        <v>0</v>
      </c>
      <c r="CS62" s="56"/>
      <c r="CT62" s="56"/>
      <c r="CU62" s="56"/>
      <c r="CV62" s="56"/>
      <c r="CX62" s="60">
        <v>13</v>
      </c>
      <c r="CY62" s="65">
        <v>0</v>
      </c>
      <c r="CZ62" s="59" t="s">
        <v>642</v>
      </c>
      <c r="DA62" s="61" t="s">
        <v>143</v>
      </c>
    </row>
    <row r="63" spans="1:105" ht="18" hidden="1" customHeight="1" x14ac:dyDescent="0.25">
      <c r="A63" s="37" t="s">
        <v>600</v>
      </c>
      <c r="B63" s="37" t="s">
        <v>601</v>
      </c>
      <c r="C63" s="37" t="s">
        <v>107</v>
      </c>
      <c r="D63" s="37" t="s">
        <v>108</v>
      </c>
      <c r="E63" s="37" t="s">
        <v>386</v>
      </c>
      <c r="F63" s="37" t="s">
        <v>631</v>
      </c>
      <c r="G63" s="37" t="s">
        <v>632</v>
      </c>
      <c r="H63" s="37" t="s">
        <v>645</v>
      </c>
      <c r="I63" s="37" t="s">
        <v>248</v>
      </c>
      <c r="J63" s="37"/>
      <c r="K63" s="37" t="s">
        <v>646</v>
      </c>
      <c r="L63" s="37" t="s">
        <v>647</v>
      </c>
      <c r="M63" s="37" t="s">
        <v>648</v>
      </c>
      <c r="N63" s="37" t="s">
        <v>118</v>
      </c>
      <c r="O63" s="37" t="s">
        <v>119</v>
      </c>
      <c r="P63" s="39">
        <v>5321</v>
      </c>
      <c r="Q63" s="40">
        <v>4000</v>
      </c>
      <c r="R63" s="40">
        <v>8077</v>
      </c>
      <c r="S63" s="40" t="s">
        <v>4326</v>
      </c>
      <c r="T63" s="70">
        <v>900</v>
      </c>
      <c r="U63" s="70">
        <v>0</v>
      </c>
      <c r="V63" s="70">
        <v>900</v>
      </c>
      <c r="W63" s="40">
        <v>0</v>
      </c>
      <c r="X63" s="40">
        <v>3123</v>
      </c>
      <c r="Y63" s="40">
        <v>0</v>
      </c>
      <c r="Z63" s="40">
        <v>3123</v>
      </c>
      <c r="AA63" s="40" t="s">
        <v>649</v>
      </c>
      <c r="AB63" s="40" t="s">
        <v>650</v>
      </c>
      <c r="AC63" s="40" t="s">
        <v>651</v>
      </c>
      <c r="AD63" s="40">
        <v>750</v>
      </c>
      <c r="AE63" s="40">
        <v>0</v>
      </c>
      <c r="AF63" s="40">
        <v>4954</v>
      </c>
      <c r="AG63" s="40">
        <v>0</v>
      </c>
      <c r="AH63" s="40">
        <v>4954</v>
      </c>
      <c r="AI63" s="40">
        <v>4889</v>
      </c>
      <c r="AJ63" s="40" t="s">
        <v>652</v>
      </c>
      <c r="AK63" s="40" t="s">
        <v>653</v>
      </c>
      <c r="AL63" s="40">
        <v>2432199887</v>
      </c>
      <c r="AM63" s="40" t="s">
        <v>654</v>
      </c>
      <c r="AN63" s="40">
        <v>50</v>
      </c>
      <c r="AO63" s="40">
        <v>0</v>
      </c>
      <c r="AP63" s="40">
        <v>0</v>
      </c>
      <c r="AQ63" s="40">
        <v>0</v>
      </c>
      <c r="AR63" s="40">
        <v>0</v>
      </c>
      <c r="AS63" s="40"/>
      <c r="AT63" s="40" t="s">
        <v>655</v>
      </c>
      <c r="AU63" s="40" t="s">
        <v>656</v>
      </c>
      <c r="AV63" s="40">
        <v>77</v>
      </c>
      <c r="AW63" s="40">
        <v>0</v>
      </c>
      <c r="AX63" s="40">
        <v>0</v>
      </c>
      <c r="AY63" s="40">
        <v>0</v>
      </c>
      <c r="AZ63" s="42">
        <v>1500000000</v>
      </c>
      <c r="BA63" s="43">
        <v>0</v>
      </c>
      <c r="BB63" s="43">
        <v>1500000000</v>
      </c>
      <c r="BC63" s="42">
        <v>1473386651</v>
      </c>
      <c r="BD63" s="44">
        <v>1894000000</v>
      </c>
      <c r="BE63" s="44">
        <v>2432199887</v>
      </c>
      <c r="BF63" s="45"/>
      <c r="BG63" s="44">
        <v>1893432435</v>
      </c>
      <c r="BH63" s="44">
        <v>350000000</v>
      </c>
      <c r="BI63" s="44"/>
      <c r="BJ63" s="44">
        <v>0</v>
      </c>
      <c r="BK63" s="46">
        <v>2.01925</v>
      </c>
      <c r="BL63" s="46">
        <v>0.1915</v>
      </c>
      <c r="BM63" s="46">
        <v>3.47</v>
      </c>
      <c r="BN63" s="46">
        <v>0.1875</v>
      </c>
      <c r="BO63" s="46">
        <v>6.6053333333333333</v>
      </c>
      <c r="BP63" s="46">
        <v>1.2500000000000001E-2</v>
      </c>
      <c r="BQ63" s="46">
        <v>0</v>
      </c>
      <c r="BR63" s="46">
        <v>1.925E-2</v>
      </c>
      <c r="BS63" s="46">
        <v>0</v>
      </c>
      <c r="BT63" s="46">
        <v>0</v>
      </c>
      <c r="BU63" s="46" t="s">
        <v>126</v>
      </c>
      <c r="BV63" s="46" t="s">
        <v>4283</v>
      </c>
      <c r="BW63" s="46">
        <v>1</v>
      </c>
      <c r="BX63" s="46" t="s">
        <v>4283</v>
      </c>
      <c r="BY63" s="46">
        <v>0</v>
      </c>
      <c r="BZ63" s="46">
        <v>0</v>
      </c>
      <c r="CA63" s="46" t="s">
        <v>126</v>
      </c>
      <c r="CB63" s="47">
        <v>0.22500000000000001</v>
      </c>
      <c r="CC63" s="47">
        <v>0.22500000000000001</v>
      </c>
      <c r="CD63" s="47">
        <v>0.1757</v>
      </c>
      <c r="CE63" s="47">
        <v>0.1757</v>
      </c>
      <c r="CF63" s="47">
        <v>0.1757</v>
      </c>
      <c r="CG63" s="47">
        <v>4.2200000000000001E-2</v>
      </c>
      <c r="CH63" s="47">
        <v>4.2200000000000001E-2</v>
      </c>
      <c r="CI63" s="47">
        <v>4.9399999999999999E-2</v>
      </c>
      <c r="CJ63" s="47">
        <v>2.8E-3</v>
      </c>
      <c r="CK63" s="47">
        <v>0</v>
      </c>
      <c r="CL63" s="47">
        <v>-9.9999999999988987E-5</v>
      </c>
      <c r="CM63" s="47">
        <v>4.33125E-3</v>
      </c>
      <c r="CN63" s="47">
        <v>0</v>
      </c>
      <c r="CO63" s="47">
        <v>0</v>
      </c>
      <c r="CP63" s="47">
        <v>0</v>
      </c>
      <c r="CQ63" s="47" t="s">
        <v>126</v>
      </c>
      <c r="CR63" s="47">
        <v>0</v>
      </c>
      <c r="CS63" s="45"/>
      <c r="CT63" s="45"/>
      <c r="CU63" s="45"/>
      <c r="CV63" s="45"/>
      <c r="CX63" s="48">
        <v>8012</v>
      </c>
      <c r="CY63" s="1">
        <v>0</v>
      </c>
      <c r="CZ63" t="s">
        <v>654</v>
      </c>
    </row>
    <row r="64" spans="1:105" ht="18" hidden="1" customHeight="1" x14ac:dyDescent="0.25">
      <c r="A64" s="37" t="s">
        <v>600</v>
      </c>
      <c r="B64" s="37" t="s">
        <v>601</v>
      </c>
      <c r="C64" s="37" t="s">
        <v>107</v>
      </c>
      <c r="D64" s="37" t="s">
        <v>108</v>
      </c>
      <c r="E64" s="37" t="s">
        <v>386</v>
      </c>
      <c r="F64" s="37" t="s">
        <v>631</v>
      </c>
      <c r="G64" s="37" t="s">
        <v>632</v>
      </c>
      <c r="H64" s="37" t="s">
        <v>657</v>
      </c>
      <c r="I64" s="37" t="s">
        <v>248</v>
      </c>
      <c r="J64" s="37"/>
      <c r="K64" s="37" t="s">
        <v>658</v>
      </c>
      <c r="L64" s="37" t="s">
        <v>659</v>
      </c>
      <c r="M64" s="37" t="s">
        <v>660</v>
      </c>
      <c r="N64" s="37" t="s">
        <v>118</v>
      </c>
      <c r="O64" s="37" t="s">
        <v>119</v>
      </c>
      <c r="P64" s="39">
        <v>1090</v>
      </c>
      <c r="Q64" s="40">
        <v>300</v>
      </c>
      <c r="R64" s="40">
        <v>81</v>
      </c>
      <c r="S64" s="40" t="s">
        <v>4327</v>
      </c>
      <c r="T64" s="40">
        <v>50</v>
      </c>
      <c r="U64" s="40">
        <v>0</v>
      </c>
      <c r="V64" s="40">
        <v>50</v>
      </c>
      <c r="W64" s="40">
        <v>0</v>
      </c>
      <c r="X64" s="40">
        <v>64</v>
      </c>
      <c r="Y64" s="40">
        <v>0</v>
      </c>
      <c r="Z64" s="40">
        <v>64</v>
      </c>
      <c r="AA64" s="40" t="s">
        <v>661</v>
      </c>
      <c r="AB64" s="40" t="s">
        <v>662</v>
      </c>
      <c r="AC64" s="40" t="s">
        <v>663</v>
      </c>
      <c r="AD64" s="40">
        <v>20</v>
      </c>
      <c r="AE64" s="40">
        <v>0</v>
      </c>
      <c r="AF64" s="40">
        <v>17</v>
      </c>
      <c r="AG64" s="40">
        <v>0</v>
      </c>
      <c r="AH64" s="40">
        <v>17</v>
      </c>
      <c r="AI64" s="40">
        <v>0</v>
      </c>
      <c r="AJ64" s="40" t="s">
        <v>664</v>
      </c>
      <c r="AK64" s="40" t="s">
        <v>665</v>
      </c>
      <c r="AL64" s="40">
        <v>291644545</v>
      </c>
      <c r="AM64" s="40" t="s">
        <v>666</v>
      </c>
      <c r="AN64" s="40">
        <v>100</v>
      </c>
      <c r="AO64" s="40">
        <v>0</v>
      </c>
      <c r="AP64" s="40">
        <v>0</v>
      </c>
      <c r="AQ64" s="40">
        <v>0</v>
      </c>
      <c r="AR64" s="40">
        <v>0</v>
      </c>
      <c r="AS64" s="40"/>
      <c r="AT64" s="40" t="s">
        <v>667</v>
      </c>
      <c r="AU64" s="40"/>
      <c r="AV64" s="40">
        <v>116</v>
      </c>
      <c r="AW64" s="40">
        <v>0</v>
      </c>
      <c r="AX64" s="40">
        <v>0</v>
      </c>
      <c r="AY64" s="40">
        <v>0</v>
      </c>
      <c r="AZ64" s="42">
        <v>1608656350</v>
      </c>
      <c r="BA64" s="43">
        <v>0</v>
      </c>
      <c r="BB64" s="43">
        <v>1608656350</v>
      </c>
      <c r="BC64" s="42">
        <v>1533287073</v>
      </c>
      <c r="BD64" s="44">
        <v>726205000</v>
      </c>
      <c r="BE64" s="44">
        <v>291644545</v>
      </c>
      <c r="BF64" s="45"/>
      <c r="BG64" s="44">
        <v>726205000</v>
      </c>
      <c r="BH64" s="44">
        <v>725000000</v>
      </c>
      <c r="BI64" s="44"/>
      <c r="BJ64" s="44">
        <v>0</v>
      </c>
      <c r="BK64" s="46">
        <v>0.27</v>
      </c>
      <c r="BL64" s="46">
        <v>0.16669999999999999</v>
      </c>
      <c r="BM64" s="46">
        <v>1.28</v>
      </c>
      <c r="BN64" s="46">
        <v>6.6666666666666666E-2</v>
      </c>
      <c r="BO64" s="46">
        <v>0.85</v>
      </c>
      <c r="BP64" s="46">
        <v>0.33333333333333331</v>
      </c>
      <c r="BQ64" s="46">
        <v>0</v>
      </c>
      <c r="BR64" s="46">
        <v>0.38666666666666666</v>
      </c>
      <c r="BS64" s="46">
        <v>0</v>
      </c>
      <c r="BT64" s="46">
        <v>0</v>
      </c>
      <c r="BU64" s="46" t="s">
        <v>126</v>
      </c>
      <c r="BV64" s="46">
        <v>0.27</v>
      </c>
      <c r="BW64" s="46">
        <v>1</v>
      </c>
      <c r="BX64" s="46">
        <v>0.85</v>
      </c>
      <c r="BY64" s="46">
        <v>0</v>
      </c>
      <c r="BZ64" s="46">
        <v>0</v>
      </c>
      <c r="CA64" s="46" t="s">
        <v>126</v>
      </c>
      <c r="CB64" s="47">
        <v>0.22500000000000001</v>
      </c>
      <c r="CC64" s="47">
        <v>6.0750000000000005E-2</v>
      </c>
      <c r="CD64" s="47">
        <v>4.8000000000000001E-2</v>
      </c>
      <c r="CE64" s="47">
        <v>4.8000000000000001E-2</v>
      </c>
      <c r="CF64" s="47">
        <v>4.8000000000000001E-2</v>
      </c>
      <c r="CG64" s="47">
        <v>1.4999999999999999E-2</v>
      </c>
      <c r="CH64" s="47">
        <v>1.2749999999999999E-2</v>
      </c>
      <c r="CI64" s="47">
        <v>1.2750000000000004E-2</v>
      </c>
      <c r="CJ64" s="47">
        <v>7.4999999999999997E-2</v>
      </c>
      <c r="CK64" s="47">
        <v>0</v>
      </c>
      <c r="CL64" s="47">
        <v>0</v>
      </c>
      <c r="CM64" s="47">
        <v>8.7000000000000008E-2</v>
      </c>
      <c r="CN64" s="47">
        <v>0</v>
      </c>
      <c r="CO64" s="47">
        <v>0</v>
      </c>
      <c r="CP64" s="47">
        <v>0</v>
      </c>
      <c r="CQ64" s="47" t="s">
        <v>126</v>
      </c>
      <c r="CR64" s="47">
        <v>0</v>
      </c>
      <c r="CS64" s="45"/>
      <c r="CT64" s="45"/>
      <c r="CU64" s="45"/>
      <c r="CV64" s="45"/>
      <c r="CX64" s="48">
        <v>71</v>
      </c>
      <c r="CY64" s="1">
        <v>0</v>
      </c>
      <c r="CZ64" t="s">
        <v>666</v>
      </c>
    </row>
    <row r="65" spans="1:105" ht="18" hidden="1" customHeight="1" x14ac:dyDescent="0.25">
      <c r="A65" s="37" t="s">
        <v>600</v>
      </c>
      <c r="B65" s="37" t="s">
        <v>601</v>
      </c>
      <c r="C65" s="37" t="s">
        <v>107</v>
      </c>
      <c r="D65" s="37" t="s">
        <v>108</v>
      </c>
      <c r="E65" s="37" t="s">
        <v>386</v>
      </c>
      <c r="F65" s="37" t="s">
        <v>631</v>
      </c>
      <c r="G65" s="37" t="s">
        <v>632</v>
      </c>
      <c r="H65" s="37" t="s">
        <v>668</v>
      </c>
      <c r="I65" s="37" t="s">
        <v>248</v>
      </c>
      <c r="J65" s="37"/>
      <c r="K65" s="71" t="s">
        <v>669</v>
      </c>
      <c r="L65" s="37" t="s">
        <v>670</v>
      </c>
      <c r="M65" s="37" t="s">
        <v>671</v>
      </c>
      <c r="N65" s="37" t="s">
        <v>118</v>
      </c>
      <c r="O65" s="37" t="s">
        <v>119</v>
      </c>
      <c r="P65" s="39">
        <v>0</v>
      </c>
      <c r="Q65" s="40">
        <v>10</v>
      </c>
      <c r="R65" s="40">
        <v>10</v>
      </c>
      <c r="S65" s="40" t="s">
        <v>4328</v>
      </c>
      <c r="T65" s="40">
        <v>1</v>
      </c>
      <c r="U65" s="40">
        <v>0</v>
      </c>
      <c r="V65" s="40">
        <v>1</v>
      </c>
      <c r="W65" s="40">
        <v>0</v>
      </c>
      <c r="X65" s="40">
        <v>1</v>
      </c>
      <c r="Y65" s="40">
        <v>0</v>
      </c>
      <c r="Z65" s="40">
        <v>1</v>
      </c>
      <c r="AA65" s="40" t="s">
        <v>672</v>
      </c>
      <c r="AB65" s="40" t="s">
        <v>673</v>
      </c>
      <c r="AC65" s="40">
        <v>0</v>
      </c>
      <c r="AD65" s="40">
        <v>9</v>
      </c>
      <c r="AE65" s="40">
        <v>0</v>
      </c>
      <c r="AF65" s="40">
        <v>9</v>
      </c>
      <c r="AG65" s="40">
        <v>0</v>
      </c>
      <c r="AH65" s="40">
        <v>9</v>
      </c>
      <c r="AI65" s="40">
        <v>0</v>
      </c>
      <c r="AJ65" s="40" t="s">
        <v>674</v>
      </c>
      <c r="AK65" s="40">
        <v>0</v>
      </c>
      <c r="AL65" s="40">
        <v>0</v>
      </c>
      <c r="AM65" s="40">
        <v>0</v>
      </c>
      <c r="AN65" s="40">
        <v>0</v>
      </c>
      <c r="AO65" s="40">
        <v>0</v>
      </c>
      <c r="AP65" s="40">
        <v>0</v>
      </c>
      <c r="AQ65" s="40">
        <v>0</v>
      </c>
      <c r="AR65" s="40">
        <v>0</v>
      </c>
      <c r="AS65" s="40"/>
      <c r="AT65" s="40" t="s">
        <v>675</v>
      </c>
      <c r="AU65" s="40"/>
      <c r="AV65" s="40">
        <v>0</v>
      </c>
      <c r="AW65" s="40">
        <v>0</v>
      </c>
      <c r="AX65" s="40">
        <v>0</v>
      </c>
      <c r="AY65" s="40">
        <v>0</v>
      </c>
      <c r="AZ65" s="42">
        <v>21987954</v>
      </c>
      <c r="BA65" s="43">
        <v>0</v>
      </c>
      <c r="BB65" s="43">
        <v>21987954</v>
      </c>
      <c r="BC65" s="42">
        <v>21987954</v>
      </c>
      <c r="BD65" s="44">
        <v>140160000</v>
      </c>
      <c r="BE65" s="44">
        <v>0</v>
      </c>
      <c r="BF65" s="45"/>
      <c r="BG65" s="44">
        <v>134613416</v>
      </c>
      <c r="BH65" s="44">
        <v>305000000</v>
      </c>
      <c r="BI65" s="44"/>
      <c r="BJ65" s="44">
        <v>253476000</v>
      </c>
      <c r="BK65" s="46">
        <v>1</v>
      </c>
      <c r="BL65" s="46">
        <v>0.1</v>
      </c>
      <c r="BM65" s="46">
        <v>1</v>
      </c>
      <c r="BN65" s="46">
        <v>0.9</v>
      </c>
      <c r="BO65" s="46">
        <v>1</v>
      </c>
      <c r="BP65" s="46">
        <v>0</v>
      </c>
      <c r="BQ65" s="46" t="s">
        <v>126</v>
      </c>
      <c r="BR65" s="46">
        <v>0</v>
      </c>
      <c r="BS65" s="46">
        <v>0</v>
      </c>
      <c r="BT65" s="46">
        <v>0</v>
      </c>
      <c r="BU65" s="46" t="s">
        <v>126</v>
      </c>
      <c r="BV65" s="46">
        <v>1</v>
      </c>
      <c r="BW65" s="46">
        <v>1</v>
      </c>
      <c r="BX65" s="46">
        <v>1</v>
      </c>
      <c r="BY65" s="46" t="s">
        <v>126</v>
      </c>
      <c r="BZ65" s="46">
        <v>0</v>
      </c>
      <c r="CA65" s="46" t="s">
        <v>126</v>
      </c>
      <c r="CB65" s="47">
        <v>0.22500000000000001</v>
      </c>
      <c r="CC65" s="47">
        <v>0.22500000000000001</v>
      </c>
      <c r="CD65" s="47">
        <v>2.2499999999999999E-2</v>
      </c>
      <c r="CE65" s="47">
        <v>2.2499999999999999E-2</v>
      </c>
      <c r="CF65" s="47">
        <v>2.2499999999999999E-2</v>
      </c>
      <c r="CG65" s="47">
        <v>0.20250000000000001</v>
      </c>
      <c r="CH65" s="47">
        <v>0.20250000000000001</v>
      </c>
      <c r="CI65" s="47">
        <v>0.20250000000000001</v>
      </c>
      <c r="CJ65" s="47">
        <v>0</v>
      </c>
      <c r="CK65" s="47" t="s">
        <v>126</v>
      </c>
      <c r="CL65" s="47">
        <v>0</v>
      </c>
      <c r="CM65" s="47">
        <v>0</v>
      </c>
      <c r="CN65" s="47">
        <v>0</v>
      </c>
      <c r="CO65" s="47">
        <v>0</v>
      </c>
      <c r="CP65" s="47">
        <v>0</v>
      </c>
      <c r="CQ65" s="47" t="s">
        <v>126</v>
      </c>
      <c r="CR65" s="47">
        <v>0</v>
      </c>
      <c r="CS65" s="45"/>
      <c r="CT65" s="45"/>
      <c r="CU65" s="45"/>
      <c r="CV65" s="45"/>
      <c r="CX65" s="48">
        <v>9</v>
      </c>
      <c r="CY65" s="1">
        <v>0</v>
      </c>
      <c r="CZ65">
        <v>0</v>
      </c>
    </row>
    <row r="66" spans="1:105" ht="18" hidden="1" customHeight="1" x14ac:dyDescent="0.25">
      <c r="A66" s="37" t="s">
        <v>600</v>
      </c>
      <c r="B66" s="37" t="s">
        <v>601</v>
      </c>
      <c r="C66" s="37" t="s">
        <v>107</v>
      </c>
      <c r="D66" s="37" t="s">
        <v>108</v>
      </c>
      <c r="E66" s="37" t="s">
        <v>386</v>
      </c>
      <c r="F66" s="37" t="s">
        <v>631</v>
      </c>
      <c r="G66" s="37" t="s">
        <v>632</v>
      </c>
      <c r="H66" s="37" t="s">
        <v>676</v>
      </c>
      <c r="I66" s="37" t="s">
        <v>248</v>
      </c>
      <c r="J66" s="37"/>
      <c r="K66" s="37" t="s">
        <v>677</v>
      </c>
      <c r="L66" s="37" t="s">
        <v>678</v>
      </c>
      <c r="M66" s="37" t="s">
        <v>679</v>
      </c>
      <c r="N66" s="37" t="s">
        <v>118</v>
      </c>
      <c r="O66" s="37" t="s">
        <v>119</v>
      </c>
      <c r="P66" s="39">
        <v>736</v>
      </c>
      <c r="Q66" s="40">
        <v>120</v>
      </c>
      <c r="R66" s="40">
        <v>34</v>
      </c>
      <c r="S66" s="40" t="s">
        <v>4329</v>
      </c>
      <c r="T66" s="70">
        <v>20</v>
      </c>
      <c r="U66" s="70">
        <v>0</v>
      </c>
      <c r="V66" s="70">
        <v>20</v>
      </c>
      <c r="W66" s="40">
        <v>0</v>
      </c>
      <c r="X66" s="40">
        <v>17</v>
      </c>
      <c r="Y66" s="40">
        <v>0</v>
      </c>
      <c r="Z66" s="40">
        <v>17</v>
      </c>
      <c r="AA66" s="40" t="s">
        <v>680</v>
      </c>
      <c r="AB66" s="40" t="s">
        <v>681</v>
      </c>
      <c r="AC66" s="40" t="s">
        <v>651</v>
      </c>
      <c r="AD66" s="40">
        <v>20</v>
      </c>
      <c r="AE66" s="40">
        <v>0</v>
      </c>
      <c r="AF66" s="40">
        <v>17</v>
      </c>
      <c r="AG66" s="40">
        <v>0</v>
      </c>
      <c r="AH66" s="40">
        <v>17</v>
      </c>
      <c r="AI66" s="40">
        <v>0</v>
      </c>
      <c r="AJ66" s="40" t="s">
        <v>682</v>
      </c>
      <c r="AK66" s="40" t="s">
        <v>665</v>
      </c>
      <c r="AL66" s="40">
        <v>377182724</v>
      </c>
      <c r="AM66" s="40" t="s">
        <v>683</v>
      </c>
      <c r="AN66" s="40">
        <v>40</v>
      </c>
      <c r="AO66" s="40">
        <v>0</v>
      </c>
      <c r="AP66" s="40">
        <v>0</v>
      </c>
      <c r="AQ66" s="40">
        <v>0</v>
      </c>
      <c r="AR66" s="40">
        <v>0</v>
      </c>
      <c r="AS66" s="40"/>
      <c r="AT66" s="40" t="s">
        <v>684</v>
      </c>
      <c r="AU66" s="40" t="s">
        <v>685</v>
      </c>
      <c r="AV66" s="40">
        <v>43</v>
      </c>
      <c r="AW66" s="40">
        <v>0</v>
      </c>
      <c r="AX66" s="40">
        <v>0</v>
      </c>
      <c r="AY66" s="40">
        <v>0</v>
      </c>
      <c r="AZ66" s="42">
        <v>500000000</v>
      </c>
      <c r="BA66" s="43">
        <v>0</v>
      </c>
      <c r="BB66" s="43">
        <v>500000000</v>
      </c>
      <c r="BC66" s="42">
        <v>497309346</v>
      </c>
      <c r="BD66" s="44">
        <v>1000000000</v>
      </c>
      <c r="BE66" s="44">
        <v>377182724</v>
      </c>
      <c r="BF66" s="45"/>
      <c r="BG66" s="44">
        <v>986412501</v>
      </c>
      <c r="BH66" s="44">
        <v>500000000</v>
      </c>
      <c r="BI66" s="44"/>
      <c r="BJ66" s="44">
        <v>0</v>
      </c>
      <c r="BK66" s="46">
        <v>0.28333333333333333</v>
      </c>
      <c r="BL66" s="46">
        <v>6.6699999999999995E-2</v>
      </c>
      <c r="BM66" s="46">
        <v>0.85</v>
      </c>
      <c r="BN66" s="46">
        <v>0.16666666666666666</v>
      </c>
      <c r="BO66" s="46">
        <v>0.85</v>
      </c>
      <c r="BP66" s="46">
        <v>0.33333333333333331</v>
      </c>
      <c r="BQ66" s="46">
        <v>0</v>
      </c>
      <c r="BR66" s="46">
        <v>0.35833333333333334</v>
      </c>
      <c r="BS66" s="46">
        <v>0</v>
      </c>
      <c r="BT66" s="46">
        <v>0</v>
      </c>
      <c r="BU66" s="46" t="s">
        <v>126</v>
      </c>
      <c r="BV66" s="46">
        <v>0.28333333333333333</v>
      </c>
      <c r="BW66" s="46">
        <v>0.85</v>
      </c>
      <c r="BX66" s="46">
        <v>0.85</v>
      </c>
      <c r="BY66" s="46">
        <v>0</v>
      </c>
      <c r="BZ66" s="46">
        <v>0</v>
      </c>
      <c r="CA66" s="46" t="s">
        <v>126</v>
      </c>
      <c r="CB66" s="47">
        <v>0.22500000000000001</v>
      </c>
      <c r="CC66" s="47">
        <v>6.3750000000000001E-2</v>
      </c>
      <c r="CD66" s="47">
        <v>3.1899999999999998E-2</v>
      </c>
      <c r="CE66" s="47">
        <v>3.1899999999999998E-2</v>
      </c>
      <c r="CF66" s="47">
        <v>3.1899999999999998E-2</v>
      </c>
      <c r="CG66" s="47">
        <v>3.7499999999999999E-2</v>
      </c>
      <c r="CH66" s="47">
        <v>3.1875000000000001E-2</v>
      </c>
      <c r="CI66" s="68">
        <v>3.1899999999999998E-2</v>
      </c>
      <c r="CJ66" s="47">
        <v>7.4999999999999997E-2</v>
      </c>
      <c r="CK66" s="47">
        <v>0</v>
      </c>
      <c r="CL66" s="47">
        <v>-4.9999999999994493E-5</v>
      </c>
      <c r="CM66" s="47">
        <v>8.0625000000000002E-2</v>
      </c>
      <c r="CN66" s="47">
        <v>0</v>
      </c>
      <c r="CO66" s="47">
        <v>0</v>
      </c>
      <c r="CP66" s="47">
        <v>0</v>
      </c>
      <c r="CQ66" s="47" t="s">
        <v>126</v>
      </c>
      <c r="CR66" s="47">
        <v>0</v>
      </c>
      <c r="CS66" s="45"/>
      <c r="CT66" s="45"/>
      <c r="CU66" s="45"/>
      <c r="CV66" s="45"/>
      <c r="CX66" s="48">
        <v>17</v>
      </c>
      <c r="CY66" s="1">
        <v>0</v>
      </c>
      <c r="CZ66" t="s">
        <v>683</v>
      </c>
    </row>
    <row r="67" spans="1:105" ht="18" hidden="1" customHeight="1" x14ac:dyDescent="0.25">
      <c r="A67" s="37" t="s">
        <v>600</v>
      </c>
      <c r="B67" s="37" t="s">
        <v>601</v>
      </c>
      <c r="C67" s="37" t="s">
        <v>107</v>
      </c>
      <c r="D67" s="37" t="s">
        <v>108</v>
      </c>
      <c r="E67" s="37" t="s">
        <v>386</v>
      </c>
      <c r="F67" s="37" t="s">
        <v>631</v>
      </c>
      <c r="G67" s="37" t="s">
        <v>632</v>
      </c>
      <c r="H67" s="37" t="s">
        <v>686</v>
      </c>
      <c r="I67" s="37" t="s">
        <v>248</v>
      </c>
      <c r="J67" s="37"/>
      <c r="K67" s="37" t="s">
        <v>687</v>
      </c>
      <c r="L67" s="37" t="s">
        <v>688</v>
      </c>
      <c r="M67" s="37" t="s">
        <v>689</v>
      </c>
      <c r="N67" s="37" t="s">
        <v>118</v>
      </c>
      <c r="O67" s="37" t="s">
        <v>119</v>
      </c>
      <c r="P67" s="39">
        <v>5</v>
      </c>
      <c r="Q67" s="40">
        <v>5</v>
      </c>
      <c r="R67" s="40">
        <v>1</v>
      </c>
      <c r="S67" s="40" t="s">
        <v>4330</v>
      </c>
      <c r="T67" s="40">
        <v>0</v>
      </c>
      <c r="U67" s="40">
        <v>0</v>
      </c>
      <c r="V67" s="40">
        <v>0</v>
      </c>
      <c r="W67" s="40">
        <v>0</v>
      </c>
      <c r="X67" s="40">
        <v>0</v>
      </c>
      <c r="Y67" s="40">
        <v>0</v>
      </c>
      <c r="Z67" s="40">
        <v>0</v>
      </c>
      <c r="AA67" s="40"/>
      <c r="AB67" s="40"/>
      <c r="AC67" s="40"/>
      <c r="AD67" s="40">
        <v>1</v>
      </c>
      <c r="AE67" s="40">
        <v>0</v>
      </c>
      <c r="AF67" s="40">
        <v>1</v>
      </c>
      <c r="AG67" s="40">
        <v>0</v>
      </c>
      <c r="AH67" s="40">
        <v>1</v>
      </c>
      <c r="AI67" s="40">
        <v>0</v>
      </c>
      <c r="AJ67" s="40" t="s">
        <v>690</v>
      </c>
      <c r="AK67" s="40">
        <v>0</v>
      </c>
      <c r="AL67" s="40">
        <v>0</v>
      </c>
      <c r="AM67" s="40">
        <v>0</v>
      </c>
      <c r="AN67" s="40">
        <v>2</v>
      </c>
      <c r="AO67" s="40">
        <v>0</v>
      </c>
      <c r="AP67" s="40">
        <v>0</v>
      </c>
      <c r="AQ67" s="40">
        <v>0</v>
      </c>
      <c r="AR67" s="40">
        <v>0</v>
      </c>
      <c r="AS67" s="40"/>
      <c r="AT67" s="40" t="s">
        <v>691</v>
      </c>
      <c r="AU67" s="40"/>
      <c r="AV67" s="40">
        <v>2</v>
      </c>
      <c r="AW67" s="40">
        <v>0</v>
      </c>
      <c r="AX67" s="40">
        <v>0</v>
      </c>
      <c r="AY67" s="40">
        <v>0</v>
      </c>
      <c r="AZ67" s="63"/>
      <c r="BA67" s="43">
        <v>0</v>
      </c>
      <c r="BB67" s="43">
        <v>0</v>
      </c>
      <c r="BC67" s="63"/>
      <c r="BD67" s="44">
        <v>200000000</v>
      </c>
      <c r="BE67" s="44">
        <v>0</v>
      </c>
      <c r="BF67" s="45"/>
      <c r="BG67" s="44">
        <v>109380908</v>
      </c>
      <c r="BH67" s="44">
        <v>200000000</v>
      </c>
      <c r="BI67" s="44"/>
      <c r="BJ67" s="44">
        <v>0</v>
      </c>
      <c r="BK67" s="46">
        <v>0.2</v>
      </c>
      <c r="BL67" s="46">
        <v>0</v>
      </c>
      <c r="BM67" s="46" t="s">
        <v>126</v>
      </c>
      <c r="BN67" s="46">
        <v>0.2</v>
      </c>
      <c r="BO67" s="46">
        <v>1</v>
      </c>
      <c r="BP67" s="46">
        <v>0.4</v>
      </c>
      <c r="BQ67" s="46">
        <v>0</v>
      </c>
      <c r="BR67" s="46">
        <v>0.4</v>
      </c>
      <c r="BS67" s="46">
        <v>0</v>
      </c>
      <c r="BT67" s="46">
        <v>0</v>
      </c>
      <c r="BU67" s="46" t="s">
        <v>126</v>
      </c>
      <c r="BV67" s="46">
        <v>0.2</v>
      </c>
      <c r="BW67" s="46" t="s">
        <v>126</v>
      </c>
      <c r="BX67" s="46">
        <v>1</v>
      </c>
      <c r="BY67" s="46">
        <v>0</v>
      </c>
      <c r="BZ67" s="46">
        <v>0</v>
      </c>
      <c r="CA67" s="46" t="s">
        <v>126</v>
      </c>
      <c r="CB67" s="47">
        <v>0.22500000000000001</v>
      </c>
      <c r="CC67" s="47">
        <v>4.5000000000000005E-2</v>
      </c>
      <c r="CD67" s="47">
        <v>0</v>
      </c>
      <c r="CE67" s="47" t="s">
        <v>126</v>
      </c>
      <c r="CF67" s="47">
        <v>0</v>
      </c>
      <c r="CG67" s="47">
        <v>4.4999999999999998E-2</v>
      </c>
      <c r="CH67" s="47">
        <v>4.4999999999999998E-2</v>
      </c>
      <c r="CI67" s="47">
        <v>4.5000000000000005E-2</v>
      </c>
      <c r="CJ67" s="47">
        <v>0.09</v>
      </c>
      <c r="CK67" s="47">
        <v>0</v>
      </c>
      <c r="CL67" s="47">
        <v>0</v>
      </c>
      <c r="CM67" s="47">
        <v>0.09</v>
      </c>
      <c r="CN67" s="47">
        <v>0</v>
      </c>
      <c r="CO67" s="47">
        <v>0</v>
      </c>
      <c r="CP67" s="47">
        <v>0</v>
      </c>
      <c r="CQ67" s="47" t="s">
        <v>126</v>
      </c>
      <c r="CR67" s="47">
        <v>0</v>
      </c>
      <c r="CS67" s="45"/>
      <c r="CT67" s="45"/>
      <c r="CU67" s="45"/>
      <c r="CV67" s="45"/>
      <c r="CX67" s="48">
        <v>0</v>
      </c>
      <c r="CY67" s="1">
        <v>0</v>
      </c>
      <c r="CZ67">
        <v>0</v>
      </c>
    </row>
    <row r="68" spans="1:105" ht="18" hidden="1" customHeight="1" x14ac:dyDescent="0.25">
      <c r="A68" s="37" t="s">
        <v>600</v>
      </c>
      <c r="B68" s="37" t="s">
        <v>601</v>
      </c>
      <c r="C68" s="37" t="s">
        <v>107</v>
      </c>
      <c r="D68" s="37" t="s">
        <v>108</v>
      </c>
      <c r="E68" s="37" t="s">
        <v>386</v>
      </c>
      <c r="F68" s="37" t="s">
        <v>631</v>
      </c>
      <c r="G68" s="37" t="s">
        <v>632</v>
      </c>
      <c r="H68" s="37" t="s">
        <v>692</v>
      </c>
      <c r="I68" s="37" t="s">
        <v>248</v>
      </c>
      <c r="J68" s="37"/>
      <c r="K68" s="37" t="s">
        <v>693</v>
      </c>
      <c r="L68" s="37" t="s">
        <v>694</v>
      </c>
      <c r="M68" s="37" t="s">
        <v>695</v>
      </c>
      <c r="N68" s="37" t="s">
        <v>134</v>
      </c>
      <c r="O68" s="37" t="s">
        <v>119</v>
      </c>
      <c r="P68" s="39">
        <v>0</v>
      </c>
      <c r="Q68" s="40">
        <v>100</v>
      </c>
      <c r="R68" s="40">
        <v>35</v>
      </c>
      <c r="S68" s="40" t="s">
        <v>4331</v>
      </c>
      <c r="T68" s="40">
        <v>10</v>
      </c>
      <c r="U68" s="40">
        <v>0</v>
      </c>
      <c r="V68" s="40">
        <v>10</v>
      </c>
      <c r="W68" s="40">
        <v>0</v>
      </c>
      <c r="X68" s="40">
        <v>10</v>
      </c>
      <c r="Y68" s="40">
        <v>0</v>
      </c>
      <c r="Z68" s="40">
        <v>10</v>
      </c>
      <c r="AA68" s="40" t="s">
        <v>696</v>
      </c>
      <c r="AB68" s="40" t="s">
        <v>697</v>
      </c>
      <c r="AC68" s="40">
        <v>0</v>
      </c>
      <c r="AD68" s="40">
        <v>25</v>
      </c>
      <c r="AE68" s="40">
        <v>0</v>
      </c>
      <c r="AF68" s="40">
        <v>25</v>
      </c>
      <c r="AG68" s="40">
        <v>0</v>
      </c>
      <c r="AH68" s="40">
        <v>25</v>
      </c>
      <c r="AI68" s="40">
        <v>25</v>
      </c>
      <c r="AJ68" s="40" t="s">
        <v>698</v>
      </c>
      <c r="AK68" s="40">
        <v>0</v>
      </c>
      <c r="AL68" s="40">
        <v>0</v>
      </c>
      <c r="AM68" s="40">
        <v>0</v>
      </c>
      <c r="AN68" s="40">
        <v>35</v>
      </c>
      <c r="AO68" s="40">
        <v>0</v>
      </c>
      <c r="AP68" s="40">
        <v>0</v>
      </c>
      <c r="AQ68" s="40">
        <v>0</v>
      </c>
      <c r="AR68" s="40">
        <v>0</v>
      </c>
      <c r="AS68" s="40"/>
      <c r="AT68" s="40" t="s">
        <v>699</v>
      </c>
      <c r="AU68" s="40"/>
      <c r="AV68" s="40">
        <v>30</v>
      </c>
      <c r="AW68" s="40">
        <v>0</v>
      </c>
      <c r="AX68" s="40">
        <v>0</v>
      </c>
      <c r="AY68" s="40">
        <v>0</v>
      </c>
      <c r="AZ68" s="42">
        <v>95353794</v>
      </c>
      <c r="BA68" s="43">
        <v>0</v>
      </c>
      <c r="BB68" s="43">
        <v>95353794</v>
      </c>
      <c r="BC68" s="42">
        <v>95353794</v>
      </c>
      <c r="BD68" s="44">
        <v>1606727570</v>
      </c>
      <c r="BE68" s="44">
        <v>0</v>
      </c>
      <c r="BF68" s="45"/>
      <c r="BG68" s="44">
        <v>1422644437</v>
      </c>
      <c r="BH68" s="44">
        <v>1905000000</v>
      </c>
      <c r="BI68" s="44"/>
      <c r="BJ68" s="44">
        <v>1859753558</v>
      </c>
      <c r="BK68" s="46">
        <v>0.35</v>
      </c>
      <c r="BL68" s="46">
        <v>0.1</v>
      </c>
      <c r="BM68" s="46">
        <v>1</v>
      </c>
      <c r="BN68" s="46">
        <v>0.25</v>
      </c>
      <c r="BO68" s="46">
        <v>1</v>
      </c>
      <c r="BP68" s="46">
        <v>0.35</v>
      </c>
      <c r="BQ68" s="46">
        <v>0</v>
      </c>
      <c r="BR68" s="46">
        <v>0.3</v>
      </c>
      <c r="BS68" s="46">
        <v>0</v>
      </c>
      <c r="BT68" s="46">
        <v>0</v>
      </c>
      <c r="BU68" s="46" t="s">
        <v>126</v>
      </c>
      <c r="BV68" s="46">
        <v>0.35</v>
      </c>
      <c r="BW68" s="46">
        <v>1</v>
      </c>
      <c r="BX68" s="46">
        <v>1</v>
      </c>
      <c r="BY68" s="46">
        <v>0</v>
      </c>
      <c r="BZ68" s="46">
        <v>0</v>
      </c>
      <c r="CA68" s="46" t="s">
        <v>126</v>
      </c>
      <c r="CB68" s="47">
        <v>0.22500000000000001</v>
      </c>
      <c r="CC68" s="47">
        <v>7.8750000000000001E-2</v>
      </c>
      <c r="CD68" s="47">
        <v>2.2499999999999999E-2</v>
      </c>
      <c r="CE68" s="47">
        <v>2.2499999999999999E-2</v>
      </c>
      <c r="CF68" s="47">
        <v>2.2499999999999999E-2</v>
      </c>
      <c r="CG68" s="72">
        <v>5.6300000000000003E-2</v>
      </c>
      <c r="CH68" s="47">
        <v>5.6300000000000003E-2</v>
      </c>
      <c r="CI68" s="47">
        <v>3.3750000000000002E-2</v>
      </c>
      <c r="CJ68" s="72">
        <v>7.8799999999999995E-2</v>
      </c>
      <c r="CK68" s="47">
        <v>0</v>
      </c>
      <c r="CL68" s="47">
        <v>2.2499999999999999E-2</v>
      </c>
      <c r="CM68" s="72">
        <v>0.06</v>
      </c>
      <c r="CN68" s="47">
        <v>0</v>
      </c>
      <c r="CO68" s="47">
        <v>0</v>
      </c>
      <c r="CP68" s="47">
        <v>0</v>
      </c>
      <c r="CQ68" s="47" t="s">
        <v>126</v>
      </c>
      <c r="CR68" s="47">
        <v>0</v>
      </c>
      <c r="CS68" s="45"/>
      <c r="CT68" s="45"/>
      <c r="CU68" s="45"/>
      <c r="CV68" s="45"/>
      <c r="CX68" s="48">
        <v>31</v>
      </c>
      <c r="CY68" s="1">
        <v>0</v>
      </c>
      <c r="CZ68">
        <v>0</v>
      </c>
    </row>
    <row r="69" spans="1:105" s="59" customFormat="1" ht="18" hidden="1" customHeight="1" x14ac:dyDescent="0.25">
      <c r="A69" s="49" t="s">
        <v>325</v>
      </c>
      <c r="B69" s="49" t="s">
        <v>326</v>
      </c>
      <c r="C69" s="49" t="s">
        <v>107</v>
      </c>
      <c r="D69" s="49" t="s">
        <v>700</v>
      </c>
      <c r="E69" s="49" t="s">
        <v>701</v>
      </c>
      <c r="F69" s="49" t="s">
        <v>233</v>
      </c>
      <c r="G69" s="49" t="s">
        <v>234</v>
      </c>
      <c r="H69" s="49" t="s">
        <v>702</v>
      </c>
      <c r="I69" s="49"/>
      <c r="J69" s="37"/>
      <c r="K69" s="50" t="s">
        <v>703</v>
      </c>
      <c r="L69" s="49" t="s">
        <v>704</v>
      </c>
      <c r="M69" s="49" t="s">
        <v>705</v>
      </c>
      <c r="N69" s="49" t="s">
        <v>118</v>
      </c>
      <c r="O69" s="49" t="s">
        <v>119</v>
      </c>
      <c r="P69" s="51">
        <v>0</v>
      </c>
      <c r="Q69" s="52">
        <v>4</v>
      </c>
      <c r="R69" s="52">
        <v>2</v>
      </c>
      <c r="S69" s="52" t="s">
        <v>4332</v>
      </c>
      <c r="T69" s="52">
        <v>1</v>
      </c>
      <c r="U69" s="52">
        <v>0</v>
      </c>
      <c r="V69" s="52">
        <v>1</v>
      </c>
      <c r="W69" s="52">
        <v>0</v>
      </c>
      <c r="X69" s="52">
        <v>1</v>
      </c>
      <c r="Y69" s="52">
        <v>0</v>
      </c>
      <c r="Z69" s="52">
        <v>1</v>
      </c>
      <c r="AA69" s="52">
        <v>0</v>
      </c>
      <c r="AB69" s="52" t="s">
        <v>706</v>
      </c>
      <c r="AC69" s="52">
        <v>0</v>
      </c>
      <c r="AD69" s="52">
        <v>1</v>
      </c>
      <c r="AE69" s="52">
        <v>0</v>
      </c>
      <c r="AF69" s="52">
        <v>1</v>
      </c>
      <c r="AG69" s="52">
        <v>0</v>
      </c>
      <c r="AH69" s="52">
        <v>1</v>
      </c>
      <c r="AI69" s="52">
        <v>0</v>
      </c>
      <c r="AJ69" s="52" t="s">
        <v>707</v>
      </c>
      <c r="AK69" s="52">
        <v>0</v>
      </c>
      <c r="AL69" s="52"/>
      <c r="AM69" s="52"/>
      <c r="AN69" s="52">
        <v>1</v>
      </c>
      <c r="AO69" s="52">
        <v>0</v>
      </c>
      <c r="AP69" s="52">
        <v>0</v>
      </c>
      <c r="AQ69" s="52">
        <v>0</v>
      </c>
      <c r="AR69" s="52">
        <v>0</v>
      </c>
      <c r="AS69" s="52"/>
      <c r="AT69" s="52"/>
      <c r="AU69" s="52"/>
      <c r="AV69" s="52">
        <v>1</v>
      </c>
      <c r="AW69" s="52">
        <v>0</v>
      </c>
      <c r="AX69" s="52">
        <v>0</v>
      </c>
      <c r="AY69" s="52">
        <v>0</v>
      </c>
      <c r="AZ69" s="53">
        <v>212085085</v>
      </c>
      <c r="BA69" s="43">
        <v>0</v>
      </c>
      <c r="BB69" s="54">
        <v>212085085</v>
      </c>
      <c r="BC69" s="53">
        <v>197978865</v>
      </c>
      <c r="BD69" s="55">
        <v>140000000</v>
      </c>
      <c r="BE69" s="55"/>
      <c r="BF69" s="56"/>
      <c r="BG69" s="55">
        <v>137039609.69999999</v>
      </c>
      <c r="BH69" s="55">
        <v>191642560</v>
      </c>
      <c r="BI69" s="55"/>
      <c r="BJ69" s="55">
        <v>0</v>
      </c>
      <c r="BK69" s="57">
        <v>0.5</v>
      </c>
      <c r="BL69" s="57">
        <v>0.25</v>
      </c>
      <c r="BM69" s="57">
        <v>1</v>
      </c>
      <c r="BN69" s="57">
        <v>0.25</v>
      </c>
      <c r="BO69" s="57">
        <v>1</v>
      </c>
      <c r="BP69" s="57">
        <v>0.25</v>
      </c>
      <c r="BQ69" s="57">
        <v>0</v>
      </c>
      <c r="BR69" s="57">
        <v>0.25</v>
      </c>
      <c r="BS69" s="57">
        <v>0</v>
      </c>
      <c r="BT69" s="57">
        <v>0</v>
      </c>
      <c r="BU69" s="57" t="s">
        <v>126</v>
      </c>
      <c r="BV69" s="57">
        <v>0.5</v>
      </c>
      <c r="BW69" s="57">
        <v>1</v>
      </c>
      <c r="BX69" s="57">
        <v>1</v>
      </c>
      <c r="BY69" s="57">
        <v>0</v>
      </c>
      <c r="BZ69" s="57">
        <v>0</v>
      </c>
      <c r="CA69" s="57" t="s">
        <v>126</v>
      </c>
      <c r="CB69" s="58">
        <v>0.22500000000000001</v>
      </c>
      <c r="CC69" s="58">
        <v>0.1125</v>
      </c>
      <c r="CD69" s="58">
        <v>5.6300000000000003E-2</v>
      </c>
      <c r="CE69" s="58">
        <v>5.6300000000000003E-2</v>
      </c>
      <c r="CF69" s="58">
        <v>5.6300000000000003E-2</v>
      </c>
      <c r="CG69" s="58">
        <v>5.6300000000000003E-2</v>
      </c>
      <c r="CH69" s="58">
        <v>5.6300000000000003E-2</v>
      </c>
      <c r="CI69" s="58">
        <v>5.62E-2</v>
      </c>
      <c r="CJ69" s="58">
        <v>5.6300000000000003E-2</v>
      </c>
      <c r="CK69" s="58">
        <v>0</v>
      </c>
      <c r="CL69" s="58">
        <v>0</v>
      </c>
      <c r="CM69" s="58">
        <v>5.6250000000000001E-2</v>
      </c>
      <c r="CN69" s="58">
        <v>0</v>
      </c>
      <c r="CO69" s="58">
        <v>0</v>
      </c>
      <c r="CP69" s="58">
        <v>0</v>
      </c>
      <c r="CQ69" s="58" t="s">
        <v>126</v>
      </c>
      <c r="CR69" s="58">
        <v>0</v>
      </c>
      <c r="CS69" s="56"/>
      <c r="CT69" s="56"/>
      <c r="CU69" s="56"/>
      <c r="CV69" s="56"/>
      <c r="CX69" s="60">
        <v>2</v>
      </c>
      <c r="CY69" s="65"/>
    </row>
    <row r="70" spans="1:105" ht="18" hidden="1" customHeight="1" x14ac:dyDescent="0.25">
      <c r="A70" s="37" t="s">
        <v>325</v>
      </c>
      <c r="B70" s="37" t="s">
        <v>326</v>
      </c>
      <c r="C70" s="37" t="s">
        <v>107</v>
      </c>
      <c r="D70" s="37" t="s">
        <v>700</v>
      </c>
      <c r="E70" s="37" t="s">
        <v>701</v>
      </c>
      <c r="F70" s="37" t="s">
        <v>233</v>
      </c>
      <c r="G70" s="37" t="s">
        <v>234</v>
      </c>
      <c r="H70" s="37" t="s">
        <v>708</v>
      </c>
      <c r="I70" s="37"/>
      <c r="J70" s="37"/>
      <c r="K70" s="37" t="s">
        <v>709</v>
      </c>
      <c r="L70" s="37" t="s">
        <v>710</v>
      </c>
      <c r="M70" s="37" t="s">
        <v>711</v>
      </c>
      <c r="N70" s="37" t="s">
        <v>118</v>
      </c>
      <c r="O70" s="37" t="s">
        <v>119</v>
      </c>
      <c r="P70" s="39">
        <v>200</v>
      </c>
      <c r="Q70" s="40">
        <v>200</v>
      </c>
      <c r="R70" s="40">
        <v>27</v>
      </c>
      <c r="S70" s="40" t="s">
        <v>4333</v>
      </c>
      <c r="T70" s="40">
        <v>10</v>
      </c>
      <c r="U70" s="40">
        <v>0</v>
      </c>
      <c r="V70" s="40">
        <v>0</v>
      </c>
      <c r="W70" s="40">
        <v>7</v>
      </c>
      <c r="X70" s="40">
        <v>0</v>
      </c>
      <c r="Y70" s="40">
        <v>0</v>
      </c>
      <c r="Z70" s="40">
        <v>0</v>
      </c>
      <c r="AA70" s="40">
        <v>0</v>
      </c>
      <c r="AB70" s="40"/>
      <c r="AC70" s="40">
        <v>0</v>
      </c>
      <c r="AD70" s="40">
        <v>70</v>
      </c>
      <c r="AE70" s="40">
        <v>0</v>
      </c>
      <c r="AF70" s="40">
        <v>0</v>
      </c>
      <c r="AG70" s="40">
        <v>0</v>
      </c>
      <c r="AH70" s="40">
        <v>0</v>
      </c>
      <c r="AI70" s="40">
        <v>0</v>
      </c>
      <c r="AJ70" s="40" t="s">
        <v>712</v>
      </c>
      <c r="AK70" s="40">
        <v>0</v>
      </c>
      <c r="AL70" s="40"/>
      <c r="AM70" s="40"/>
      <c r="AN70" s="40">
        <v>60</v>
      </c>
      <c r="AO70" s="40">
        <v>0</v>
      </c>
      <c r="AP70" s="40">
        <v>27</v>
      </c>
      <c r="AQ70" s="40">
        <v>0</v>
      </c>
      <c r="AR70" s="40">
        <v>27</v>
      </c>
      <c r="AS70" s="40"/>
      <c r="AT70" s="40" t="s">
        <v>476</v>
      </c>
      <c r="AU70" s="40"/>
      <c r="AV70" s="40">
        <v>70</v>
      </c>
      <c r="AW70" s="40">
        <v>0</v>
      </c>
      <c r="AX70" s="40">
        <v>0</v>
      </c>
      <c r="AY70" s="40">
        <v>0</v>
      </c>
      <c r="AZ70" s="42">
        <v>578643317</v>
      </c>
      <c r="BA70" s="43">
        <v>0</v>
      </c>
      <c r="BB70" s="43">
        <v>578643317</v>
      </c>
      <c r="BC70" s="42">
        <v>0</v>
      </c>
      <c r="BD70" s="44">
        <v>1785000000</v>
      </c>
      <c r="BE70" s="44"/>
      <c r="BF70" s="45"/>
      <c r="BG70" s="44">
        <v>0</v>
      </c>
      <c r="BH70" s="44">
        <v>624800000</v>
      </c>
      <c r="BI70" s="44"/>
      <c r="BJ70" s="44">
        <v>0</v>
      </c>
      <c r="BK70" s="46">
        <v>0.13500000000000001</v>
      </c>
      <c r="BL70" s="46">
        <v>0</v>
      </c>
      <c r="BM70" s="46" t="s">
        <v>126</v>
      </c>
      <c r="BN70" s="46">
        <v>0.35</v>
      </c>
      <c r="BO70" s="46">
        <v>0</v>
      </c>
      <c r="BP70" s="46">
        <v>0.3</v>
      </c>
      <c r="BQ70" s="46">
        <v>0.45</v>
      </c>
      <c r="BR70" s="46">
        <v>0.35</v>
      </c>
      <c r="BS70" s="46">
        <v>0</v>
      </c>
      <c r="BT70" s="46">
        <v>0</v>
      </c>
      <c r="BU70" s="46" t="s">
        <v>126</v>
      </c>
      <c r="BV70" s="46">
        <v>0.13500000000000001</v>
      </c>
      <c r="BW70" s="46" t="s">
        <v>126</v>
      </c>
      <c r="BX70" s="46">
        <v>0</v>
      </c>
      <c r="BY70" s="46">
        <v>0.45</v>
      </c>
      <c r="BZ70" s="46">
        <v>0</v>
      </c>
      <c r="CA70" s="46" t="s">
        <v>126</v>
      </c>
      <c r="CB70" s="47">
        <v>0.22500000000000001</v>
      </c>
      <c r="CC70" s="47">
        <v>3.0375000000000003E-2</v>
      </c>
      <c r="CD70" s="47">
        <v>0</v>
      </c>
      <c r="CE70" s="47" t="s">
        <v>126</v>
      </c>
      <c r="CF70" s="47">
        <v>0</v>
      </c>
      <c r="CG70" s="47">
        <v>7.8799999999999995E-2</v>
      </c>
      <c r="CH70" s="47">
        <v>0</v>
      </c>
      <c r="CI70" s="47">
        <v>0</v>
      </c>
      <c r="CJ70" s="47">
        <v>6.7500000000000004E-2</v>
      </c>
      <c r="CK70" s="47">
        <v>3.0375000000000003E-2</v>
      </c>
      <c r="CL70" s="47">
        <v>3.0375000000000003E-2</v>
      </c>
      <c r="CM70" s="47">
        <v>7.8750000000000001E-2</v>
      </c>
      <c r="CN70" s="47">
        <v>0</v>
      </c>
      <c r="CO70" s="47">
        <v>0</v>
      </c>
      <c r="CP70" s="47">
        <v>0</v>
      </c>
      <c r="CQ70" s="47" t="s">
        <v>126</v>
      </c>
      <c r="CR70" s="47">
        <v>0</v>
      </c>
      <c r="CS70" s="45"/>
      <c r="CT70" s="45"/>
      <c r="CU70" s="45"/>
      <c r="CV70" s="45"/>
      <c r="CX70" s="48">
        <v>0</v>
      </c>
      <c r="CY70" s="1"/>
    </row>
    <row r="71" spans="1:105" ht="18" hidden="1" customHeight="1" x14ac:dyDescent="0.25">
      <c r="A71" s="37" t="s">
        <v>325</v>
      </c>
      <c r="B71" s="37" t="s">
        <v>326</v>
      </c>
      <c r="C71" s="37" t="s">
        <v>107</v>
      </c>
      <c r="D71" s="37" t="s">
        <v>700</v>
      </c>
      <c r="E71" s="37" t="s">
        <v>701</v>
      </c>
      <c r="F71" s="37" t="s">
        <v>233</v>
      </c>
      <c r="G71" s="37" t="s">
        <v>234</v>
      </c>
      <c r="H71" s="37" t="s">
        <v>713</v>
      </c>
      <c r="I71" s="37"/>
      <c r="J71" s="37"/>
      <c r="K71" s="37" t="s">
        <v>714</v>
      </c>
      <c r="L71" s="37" t="s">
        <v>715</v>
      </c>
      <c r="M71" s="37" t="s">
        <v>716</v>
      </c>
      <c r="N71" s="37" t="s">
        <v>118</v>
      </c>
      <c r="O71" s="37" t="s">
        <v>119</v>
      </c>
      <c r="P71" s="39">
        <v>160</v>
      </c>
      <c r="Q71" s="40">
        <v>160</v>
      </c>
      <c r="R71" s="40">
        <v>26</v>
      </c>
      <c r="S71" s="40" t="s">
        <v>4333</v>
      </c>
      <c r="T71" s="40">
        <v>10</v>
      </c>
      <c r="U71" s="40">
        <v>0</v>
      </c>
      <c r="V71" s="40">
        <v>0</v>
      </c>
      <c r="W71" s="40">
        <v>0</v>
      </c>
      <c r="X71" s="40">
        <v>0</v>
      </c>
      <c r="Y71" s="40">
        <v>0</v>
      </c>
      <c r="Z71" s="40">
        <v>0</v>
      </c>
      <c r="AA71" s="40">
        <v>0</v>
      </c>
      <c r="AB71" s="40"/>
      <c r="AC71" s="40">
        <v>0</v>
      </c>
      <c r="AD71" s="40">
        <v>60</v>
      </c>
      <c r="AE71" s="40">
        <v>0</v>
      </c>
      <c r="AF71" s="40">
        <v>0</v>
      </c>
      <c r="AG71" s="40">
        <v>0</v>
      </c>
      <c r="AH71" s="40">
        <v>0</v>
      </c>
      <c r="AI71" s="40">
        <v>0</v>
      </c>
      <c r="AJ71" s="40" t="s">
        <v>712</v>
      </c>
      <c r="AK71" s="40">
        <v>0</v>
      </c>
      <c r="AL71" s="40"/>
      <c r="AM71" s="40"/>
      <c r="AN71" s="40">
        <v>50</v>
      </c>
      <c r="AO71" s="40">
        <v>0</v>
      </c>
      <c r="AP71" s="40">
        <v>26</v>
      </c>
      <c r="AQ71" s="40">
        <v>0</v>
      </c>
      <c r="AR71" s="40">
        <v>26</v>
      </c>
      <c r="AS71" s="40"/>
      <c r="AT71" s="40" t="s">
        <v>476</v>
      </c>
      <c r="AU71" s="40"/>
      <c r="AV71" s="40">
        <v>50</v>
      </c>
      <c r="AW71" s="40">
        <v>0</v>
      </c>
      <c r="AX71" s="40">
        <v>0</v>
      </c>
      <c r="AY71" s="40">
        <v>0</v>
      </c>
      <c r="AZ71" s="42">
        <v>615333333</v>
      </c>
      <c r="BA71" s="43">
        <v>0</v>
      </c>
      <c r="BB71" s="43">
        <v>615333333</v>
      </c>
      <c r="BC71" s="42">
        <v>0</v>
      </c>
      <c r="BD71" s="44">
        <v>835000000</v>
      </c>
      <c r="BE71" s="44"/>
      <c r="BF71" s="45"/>
      <c r="BG71" s="44">
        <v>0</v>
      </c>
      <c r="BH71" s="44">
        <v>500000000</v>
      </c>
      <c r="BI71" s="44"/>
      <c r="BJ71" s="44">
        <v>0</v>
      </c>
      <c r="BK71" s="46">
        <v>0.16250000000000001</v>
      </c>
      <c r="BL71" s="46">
        <v>0</v>
      </c>
      <c r="BM71" s="46" t="s">
        <v>126</v>
      </c>
      <c r="BN71" s="46">
        <v>0.375</v>
      </c>
      <c r="BO71" s="46">
        <v>0</v>
      </c>
      <c r="BP71" s="46">
        <v>0.3125</v>
      </c>
      <c r="BQ71" s="46">
        <v>0.52</v>
      </c>
      <c r="BR71" s="46">
        <v>0.3125</v>
      </c>
      <c r="BS71" s="46">
        <v>0</v>
      </c>
      <c r="BT71" s="46">
        <v>0</v>
      </c>
      <c r="BU71" s="46" t="s">
        <v>126</v>
      </c>
      <c r="BV71" s="46">
        <v>0.16250000000000001</v>
      </c>
      <c r="BW71" s="46" t="s">
        <v>126</v>
      </c>
      <c r="BX71" s="46">
        <v>0</v>
      </c>
      <c r="BY71" s="46">
        <v>0.52</v>
      </c>
      <c r="BZ71" s="46">
        <v>0</v>
      </c>
      <c r="CA71" s="46" t="s">
        <v>126</v>
      </c>
      <c r="CB71" s="47">
        <v>0.22500000000000001</v>
      </c>
      <c r="CC71" s="47">
        <v>3.6562500000000005E-2</v>
      </c>
      <c r="CD71" s="47">
        <v>0</v>
      </c>
      <c r="CE71" s="47" t="s">
        <v>126</v>
      </c>
      <c r="CF71" s="47">
        <v>0</v>
      </c>
      <c r="CG71" s="47">
        <v>8.4400000000000003E-2</v>
      </c>
      <c r="CH71" s="47">
        <v>0</v>
      </c>
      <c r="CI71" s="47">
        <v>0</v>
      </c>
      <c r="CJ71" s="47">
        <v>7.0300000000000001E-2</v>
      </c>
      <c r="CK71" s="47">
        <v>3.6556000000000005E-2</v>
      </c>
      <c r="CL71" s="47">
        <v>3.6562500000000005E-2</v>
      </c>
      <c r="CM71" s="47">
        <v>7.03125E-2</v>
      </c>
      <c r="CN71" s="47">
        <v>0</v>
      </c>
      <c r="CO71" s="47">
        <v>0</v>
      </c>
      <c r="CP71" s="47">
        <v>0</v>
      </c>
      <c r="CQ71" s="47" t="s">
        <v>126</v>
      </c>
      <c r="CR71" s="47">
        <v>0</v>
      </c>
      <c r="CS71" s="45"/>
      <c r="CT71" s="45"/>
      <c r="CU71" s="45"/>
      <c r="CV71" s="45"/>
      <c r="CX71" s="48">
        <v>0</v>
      </c>
      <c r="CY71" s="1"/>
    </row>
    <row r="72" spans="1:105" ht="51" hidden="1" customHeight="1" x14ac:dyDescent="0.25">
      <c r="A72" s="37" t="s">
        <v>168</v>
      </c>
      <c r="B72" s="37" t="s">
        <v>169</v>
      </c>
      <c r="C72" s="37" t="s">
        <v>107</v>
      </c>
      <c r="D72" s="37" t="s">
        <v>700</v>
      </c>
      <c r="E72" s="37" t="s">
        <v>701</v>
      </c>
      <c r="F72" s="37" t="s">
        <v>717</v>
      </c>
      <c r="G72" s="37" t="s">
        <v>718</v>
      </c>
      <c r="H72" s="37" t="s">
        <v>719</v>
      </c>
      <c r="I72" s="37"/>
      <c r="J72" s="37"/>
      <c r="K72" s="37" t="s">
        <v>720</v>
      </c>
      <c r="L72" s="37" t="s">
        <v>721</v>
      </c>
      <c r="M72" s="37" t="s">
        <v>722</v>
      </c>
      <c r="N72" s="37" t="s">
        <v>118</v>
      </c>
      <c r="O72" s="37" t="s">
        <v>119</v>
      </c>
      <c r="P72" s="39">
        <v>12000</v>
      </c>
      <c r="Q72" s="40">
        <v>4686</v>
      </c>
      <c r="R72" s="40">
        <v>450</v>
      </c>
      <c r="S72" s="40">
        <v>0</v>
      </c>
      <c r="T72" s="40">
        <v>0</v>
      </c>
      <c r="U72" s="40">
        <v>0</v>
      </c>
      <c r="V72" s="40">
        <v>3000</v>
      </c>
      <c r="W72" s="40">
        <v>0</v>
      </c>
      <c r="X72" s="40">
        <v>0</v>
      </c>
      <c r="Y72" s="40">
        <v>0</v>
      </c>
      <c r="Z72" s="40">
        <v>0</v>
      </c>
      <c r="AA72" s="40"/>
      <c r="AB72" s="40"/>
      <c r="AC72" s="40"/>
      <c r="AD72" s="40">
        <v>3000</v>
      </c>
      <c r="AE72" s="40">
        <v>0</v>
      </c>
      <c r="AF72" s="40">
        <v>0</v>
      </c>
      <c r="AG72" s="40">
        <v>0</v>
      </c>
      <c r="AH72" s="40">
        <v>0</v>
      </c>
      <c r="AI72" s="40" t="s">
        <v>723</v>
      </c>
      <c r="AJ72" s="40" t="s">
        <v>724</v>
      </c>
      <c r="AK72" s="40">
        <v>0</v>
      </c>
      <c r="AL72" s="40">
        <v>0</v>
      </c>
      <c r="AM72" s="40">
        <v>0</v>
      </c>
      <c r="AN72" s="40">
        <v>3000</v>
      </c>
      <c r="AO72" s="40">
        <v>0</v>
      </c>
      <c r="AP72" s="40">
        <v>450</v>
      </c>
      <c r="AQ72" s="40">
        <v>0</v>
      </c>
      <c r="AR72" s="40">
        <v>450</v>
      </c>
      <c r="AS72" s="40"/>
      <c r="AT72" s="73"/>
      <c r="AU72" s="40"/>
      <c r="AV72" s="40">
        <v>3000</v>
      </c>
      <c r="AW72" s="40">
        <v>0</v>
      </c>
      <c r="AX72" s="40">
        <v>0</v>
      </c>
      <c r="AY72" s="40">
        <v>0</v>
      </c>
      <c r="AZ72" s="42">
        <v>290729481</v>
      </c>
      <c r="BA72" s="43">
        <v>0</v>
      </c>
      <c r="BB72" s="43">
        <v>290729481</v>
      </c>
      <c r="BC72" s="42">
        <v>0</v>
      </c>
      <c r="BD72" s="44">
        <v>90000000</v>
      </c>
      <c r="BE72" s="44">
        <v>0</v>
      </c>
      <c r="BF72" s="45"/>
      <c r="BG72" s="44">
        <v>0</v>
      </c>
      <c r="BH72" s="44">
        <v>0</v>
      </c>
      <c r="BI72" s="44"/>
      <c r="BJ72" s="44">
        <v>0</v>
      </c>
      <c r="BK72" s="46">
        <v>9.6030729833546741E-2</v>
      </c>
      <c r="BL72" s="46">
        <v>0.25</v>
      </c>
      <c r="BM72" s="46">
        <v>0</v>
      </c>
      <c r="BN72" s="46">
        <v>0.6402048655569782</v>
      </c>
      <c r="BO72" s="46">
        <v>0</v>
      </c>
      <c r="BP72" s="46">
        <v>0.6402048655569782</v>
      </c>
      <c r="BQ72" s="74">
        <v>0.15</v>
      </c>
      <c r="BR72" s="46">
        <v>0.6402048655569782</v>
      </c>
      <c r="BS72" s="46">
        <v>0</v>
      </c>
      <c r="BT72" s="46">
        <v>0</v>
      </c>
      <c r="BU72" s="46" t="s">
        <v>126</v>
      </c>
      <c r="BV72" s="46">
        <v>9.6030729833546741E-2</v>
      </c>
      <c r="BW72" s="46">
        <v>0</v>
      </c>
      <c r="BX72" s="46">
        <v>0</v>
      </c>
      <c r="BY72" s="46">
        <v>0.15</v>
      </c>
      <c r="BZ72" s="46">
        <v>0</v>
      </c>
      <c r="CA72" s="46" t="s">
        <v>126</v>
      </c>
      <c r="CB72" s="47">
        <v>0.22500000000000001</v>
      </c>
      <c r="CC72" s="47">
        <v>2.1606914212548019E-2</v>
      </c>
      <c r="CD72" s="47">
        <v>0.14399999999999999</v>
      </c>
      <c r="CE72" s="47">
        <v>0</v>
      </c>
      <c r="CF72" s="47">
        <v>0</v>
      </c>
      <c r="CG72" s="47">
        <v>0.14399999999999999</v>
      </c>
      <c r="CH72" s="47">
        <v>0</v>
      </c>
      <c r="CI72" s="47">
        <v>0</v>
      </c>
      <c r="CJ72" s="47">
        <v>0.14399999999999999</v>
      </c>
      <c r="CK72" s="47">
        <v>2.1599999999999998E-2</v>
      </c>
      <c r="CL72" s="47">
        <v>2.1606914212548019E-2</v>
      </c>
      <c r="CM72" s="47">
        <v>0.1440460947503201</v>
      </c>
      <c r="CN72" s="47">
        <v>0</v>
      </c>
      <c r="CO72" s="47">
        <v>0</v>
      </c>
      <c r="CP72" s="47">
        <v>0</v>
      </c>
      <c r="CQ72" s="47" t="s">
        <v>126</v>
      </c>
      <c r="CR72" s="47">
        <v>0</v>
      </c>
      <c r="CS72" s="45"/>
      <c r="CT72" s="45"/>
      <c r="CU72" s="45"/>
      <c r="CV72" s="45"/>
      <c r="CX72" s="48">
        <v>0</v>
      </c>
      <c r="CY72" s="1">
        <v>45000000</v>
      </c>
      <c r="CZ72">
        <v>0</v>
      </c>
      <c r="DA72" s="62" t="s">
        <v>143</v>
      </c>
    </row>
    <row r="73" spans="1:105" ht="18" hidden="1" customHeight="1" x14ac:dyDescent="0.25">
      <c r="A73" s="37" t="s">
        <v>105</v>
      </c>
      <c r="B73" s="37" t="s">
        <v>106</v>
      </c>
      <c r="C73" s="37" t="s">
        <v>107</v>
      </c>
      <c r="D73" s="37" t="s">
        <v>700</v>
      </c>
      <c r="E73" s="37" t="s">
        <v>701</v>
      </c>
      <c r="F73" s="37" t="s">
        <v>717</v>
      </c>
      <c r="G73" s="37" t="s">
        <v>718</v>
      </c>
      <c r="H73" s="37" t="s">
        <v>725</v>
      </c>
      <c r="I73" s="37"/>
      <c r="J73" s="37" t="s">
        <v>726</v>
      </c>
      <c r="K73" s="37" t="s">
        <v>727</v>
      </c>
      <c r="L73" s="37" t="s">
        <v>728</v>
      </c>
      <c r="M73" s="37" t="s">
        <v>729</v>
      </c>
      <c r="N73" s="37" t="s">
        <v>118</v>
      </c>
      <c r="O73" s="37" t="s">
        <v>119</v>
      </c>
      <c r="P73" s="39">
        <v>0</v>
      </c>
      <c r="Q73" s="40">
        <v>14</v>
      </c>
      <c r="R73" s="40">
        <v>10</v>
      </c>
      <c r="S73" s="40" t="s">
        <v>4334</v>
      </c>
      <c r="T73" s="40">
        <v>1</v>
      </c>
      <c r="U73" s="40">
        <v>0</v>
      </c>
      <c r="V73" s="40">
        <v>1</v>
      </c>
      <c r="W73" s="40">
        <v>0</v>
      </c>
      <c r="X73" s="40">
        <v>0</v>
      </c>
      <c r="Y73" s="40">
        <v>0</v>
      </c>
      <c r="Z73" s="40">
        <v>0</v>
      </c>
      <c r="AA73" s="40" t="s">
        <v>729</v>
      </c>
      <c r="AB73" s="40" t="s">
        <v>730</v>
      </c>
      <c r="AC73" s="40" t="s">
        <v>731</v>
      </c>
      <c r="AD73" s="40">
        <v>6</v>
      </c>
      <c r="AE73" s="40">
        <v>0</v>
      </c>
      <c r="AF73" s="40">
        <v>10</v>
      </c>
      <c r="AG73" s="40">
        <v>0</v>
      </c>
      <c r="AH73" s="40">
        <v>10</v>
      </c>
      <c r="AI73" s="40" t="s">
        <v>729</v>
      </c>
      <c r="AJ73" s="40" t="s">
        <v>732</v>
      </c>
      <c r="AK73" s="40" t="s">
        <v>733</v>
      </c>
      <c r="AL73" s="40">
        <v>0</v>
      </c>
      <c r="AM73" s="40" t="s">
        <v>124</v>
      </c>
      <c r="AN73" s="40">
        <v>4</v>
      </c>
      <c r="AO73" s="40">
        <v>0</v>
      </c>
      <c r="AP73" s="40">
        <v>0</v>
      </c>
      <c r="AQ73" s="40">
        <v>0</v>
      </c>
      <c r="AR73" s="40">
        <v>0</v>
      </c>
      <c r="AS73" s="40" t="s">
        <v>729</v>
      </c>
      <c r="AT73" s="40" t="s">
        <v>734</v>
      </c>
      <c r="AU73" s="40" t="s">
        <v>124</v>
      </c>
      <c r="AV73" s="40">
        <v>4</v>
      </c>
      <c r="AW73" s="40">
        <v>0</v>
      </c>
      <c r="AX73" s="40">
        <v>0</v>
      </c>
      <c r="AY73" s="40">
        <v>0</v>
      </c>
      <c r="AZ73" s="42">
        <v>639031240</v>
      </c>
      <c r="BA73" s="43">
        <v>0</v>
      </c>
      <c r="BB73" s="43">
        <v>639031240</v>
      </c>
      <c r="BC73" s="42">
        <v>637760036</v>
      </c>
      <c r="BD73" s="44">
        <v>705897143</v>
      </c>
      <c r="BE73" s="44">
        <v>0</v>
      </c>
      <c r="BF73" s="45"/>
      <c r="BG73" s="44">
        <v>701897143</v>
      </c>
      <c r="BH73" s="44">
        <v>1140328057</v>
      </c>
      <c r="BI73" s="44"/>
      <c r="BJ73" s="44">
        <v>372450714</v>
      </c>
      <c r="BK73" s="46">
        <v>0.7142857142857143</v>
      </c>
      <c r="BL73" s="46">
        <v>7.1400000000000005E-2</v>
      </c>
      <c r="BM73" s="46">
        <v>0</v>
      </c>
      <c r="BN73" s="46">
        <v>0.42857142857142855</v>
      </c>
      <c r="BO73" s="46">
        <v>1.6666666666666667</v>
      </c>
      <c r="BP73" s="46">
        <v>0.2857142857142857</v>
      </c>
      <c r="BQ73" s="46">
        <v>0</v>
      </c>
      <c r="BR73" s="46">
        <v>0.2857142857142857</v>
      </c>
      <c r="BS73" s="46">
        <v>0</v>
      </c>
      <c r="BT73" s="46">
        <v>0</v>
      </c>
      <c r="BU73" s="46" t="s">
        <v>126</v>
      </c>
      <c r="BV73" s="46">
        <v>0.7142857142857143</v>
      </c>
      <c r="BW73" s="46">
        <v>0</v>
      </c>
      <c r="BX73" s="46" t="s">
        <v>4283</v>
      </c>
      <c r="BY73" s="46">
        <v>0</v>
      </c>
      <c r="BZ73" s="46">
        <v>0</v>
      </c>
      <c r="CA73" s="46" t="s">
        <v>126</v>
      </c>
      <c r="CB73" s="47">
        <v>0.22500000000000001</v>
      </c>
      <c r="CC73" s="47">
        <v>0.16071428571428573</v>
      </c>
      <c r="CD73" s="47">
        <v>0</v>
      </c>
      <c r="CE73" s="47" t="s">
        <v>126</v>
      </c>
      <c r="CF73" s="47">
        <v>0</v>
      </c>
      <c r="CG73" s="47">
        <v>9.64E-2</v>
      </c>
      <c r="CH73" s="47">
        <v>9.64E-2</v>
      </c>
      <c r="CI73" s="47">
        <v>0.16071428571428573</v>
      </c>
      <c r="CJ73" s="47">
        <v>6.4299999999999996E-2</v>
      </c>
      <c r="CK73" s="47">
        <v>0</v>
      </c>
      <c r="CL73" s="47">
        <v>0</v>
      </c>
      <c r="CM73" s="47">
        <v>6.4285714285714293E-2</v>
      </c>
      <c r="CN73" s="47">
        <v>0</v>
      </c>
      <c r="CO73" s="47">
        <v>0</v>
      </c>
      <c r="CP73" s="47">
        <v>0</v>
      </c>
      <c r="CQ73" s="47" t="s">
        <v>126</v>
      </c>
      <c r="CR73" s="47">
        <v>0</v>
      </c>
      <c r="CS73" s="45"/>
      <c r="CT73" s="45"/>
      <c r="CU73" s="45"/>
      <c r="CV73" s="45"/>
      <c r="CX73" s="48">
        <v>0</v>
      </c>
      <c r="CY73" s="1">
        <v>0</v>
      </c>
      <c r="CZ73" t="s">
        <v>124</v>
      </c>
    </row>
    <row r="74" spans="1:105" ht="18" hidden="1" customHeight="1" x14ac:dyDescent="0.25">
      <c r="A74" s="37" t="s">
        <v>105</v>
      </c>
      <c r="B74" s="37" t="s">
        <v>106</v>
      </c>
      <c r="C74" s="37" t="s">
        <v>107</v>
      </c>
      <c r="D74" s="37" t="s">
        <v>700</v>
      </c>
      <c r="E74" s="37" t="s">
        <v>701</v>
      </c>
      <c r="F74" s="37" t="s">
        <v>735</v>
      </c>
      <c r="G74" s="37" t="s">
        <v>736</v>
      </c>
      <c r="H74" s="37" t="s">
        <v>737</v>
      </c>
      <c r="I74" s="37"/>
      <c r="J74" s="37" t="s">
        <v>726</v>
      </c>
      <c r="K74" s="37" t="s">
        <v>738</v>
      </c>
      <c r="L74" s="37" t="s">
        <v>739</v>
      </c>
      <c r="M74" s="37" t="s">
        <v>740</v>
      </c>
      <c r="N74" s="37" t="s">
        <v>118</v>
      </c>
      <c r="O74" s="37" t="s">
        <v>119</v>
      </c>
      <c r="P74" s="39">
        <v>0</v>
      </c>
      <c r="Q74" s="40">
        <v>60</v>
      </c>
      <c r="R74" s="40">
        <v>30</v>
      </c>
      <c r="S74" s="40" t="s">
        <v>4335</v>
      </c>
      <c r="T74" s="40">
        <v>10</v>
      </c>
      <c r="U74" s="40">
        <v>0</v>
      </c>
      <c r="V74" s="40">
        <v>10</v>
      </c>
      <c r="W74" s="40">
        <v>0</v>
      </c>
      <c r="X74" s="40">
        <v>0</v>
      </c>
      <c r="Y74" s="40">
        <v>0</v>
      </c>
      <c r="Z74" s="40">
        <v>0</v>
      </c>
      <c r="AA74" s="40" t="s">
        <v>740</v>
      </c>
      <c r="AB74" s="40" t="s">
        <v>741</v>
      </c>
      <c r="AC74" s="40" t="s">
        <v>742</v>
      </c>
      <c r="AD74" s="40">
        <v>30</v>
      </c>
      <c r="AE74" s="40">
        <v>0</v>
      </c>
      <c r="AF74" s="40">
        <v>30</v>
      </c>
      <c r="AG74" s="40">
        <v>0</v>
      </c>
      <c r="AH74" s="40">
        <v>30</v>
      </c>
      <c r="AI74" s="40" t="s">
        <v>740</v>
      </c>
      <c r="AJ74" s="40" t="s">
        <v>743</v>
      </c>
      <c r="AK74" s="40" t="s">
        <v>744</v>
      </c>
      <c r="AL74" s="40">
        <v>0</v>
      </c>
      <c r="AM74" s="40" t="s">
        <v>124</v>
      </c>
      <c r="AN74" s="40">
        <v>15</v>
      </c>
      <c r="AO74" s="40">
        <v>0</v>
      </c>
      <c r="AP74" s="40">
        <v>0</v>
      </c>
      <c r="AQ74" s="40">
        <v>0</v>
      </c>
      <c r="AR74" s="40">
        <v>0</v>
      </c>
      <c r="AS74" s="40" t="s">
        <v>740</v>
      </c>
      <c r="AT74" s="40" t="s">
        <v>745</v>
      </c>
      <c r="AU74" s="40" t="s">
        <v>124</v>
      </c>
      <c r="AV74" s="40">
        <v>15</v>
      </c>
      <c r="AW74" s="40">
        <v>0</v>
      </c>
      <c r="AX74" s="40">
        <v>0</v>
      </c>
      <c r="AY74" s="40">
        <v>0</v>
      </c>
      <c r="AZ74" s="42">
        <v>21112920</v>
      </c>
      <c r="BA74" s="43">
        <v>0</v>
      </c>
      <c r="BB74" s="43">
        <v>21112920</v>
      </c>
      <c r="BC74" s="42">
        <v>17066277</v>
      </c>
      <c r="BD74" s="44">
        <v>365238923</v>
      </c>
      <c r="BE74" s="44">
        <v>0</v>
      </c>
      <c r="BF74" s="45"/>
      <c r="BG74" s="44">
        <v>361596944</v>
      </c>
      <c r="BH74" s="44">
        <v>345202418</v>
      </c>
      <c r="BI74" s="44"/>
      <c r="BJ74" s="44">
        <v>45014856</v>
      </c>
      <c r="BK74" s="46">
        <v>0.5</v>
      </c>
      <c r="BL74" s="46">
        <v>0.16669999999999999</v>
      </c>
      <c r="BM74" s="46">
        <v>0</v>
      </c>
      <c r="BN74" s="46">
        <v>0.5</v>
      </c>
      <c r="BO74" s="46">
        <v>1</v>
      </c>
      <c r="BP74" s="46">
        <v>0.25</v>
      </c>
      <c r="BQ74" s="46">
        <v>0</v>
      </c>
      <c r="BR74" s="46">
        <v>0.25</v>
      </c>
      <c r="BS74" s="46">
        <v>0</v>
      </c>
      <c r="BT74" s="46">
        <v>0</v>
      </c>
      <c r="BU74" s="46" t="s">
        <v>126</v>
      </c>
      <c r="BV74" s="46">
        <v>0.5</v>
      </c>
      <c r="BW74" s="46">
        <v>0</v>
      </c>
      <c r="BX74" s="46">
        <v>1</v>
      </c>
      <c r="BY74" s="46">
        <v>0</v>
      </c>
      <c r="BZ74" s="46">
        <v>0</v>
      </c>
      <c r="CA74" s="46" t="s">
        <v>126</v>
      </c>
      <c r="CB74" s="47">
        <v>0.22500000000000001</v>
      </c>
      <c r="CC74" s="47">
        <v>0.1125</v>
      </c>
      <c r="CD74" s="47">
        <v>0</v>
      </c>
      <c r="CE74" s="47" t="s">
        <v>126</v>
      </c>
      <c r="CF74" s="47">
        <v>0</v>
      </c>
      <c r="CG74" s="47">
        <v>0.1125</v>
      </c>
      <c r="CH74" s="47">
        <v>0.1125</v>
      </c>
      <c r="CI74" s="47">
        <v>0.1125</v>
      </c>
      <c r="CJ74" s="47">
        <v>5.6300000000000003E-2</v>
      </c>
      <c r="CK74" s="47">
        <v>0</v>
      </c>
      <c r="CL74" s="47">
        <v>0</v>
      </c>
      <c r="CM74" s="47">
        <v>5.6250000000000001E-2</v>
      </c>
      <c r="CN74" s="47">
        <v>0</v>
      </c>
      <c r="CO74" s="47">
        <v>0</v>
      </c>
      <c r="CP74" s="47">
        <v>0</v>
      </c>
      <c r="CQ74" s="47" t="s">
        <v>126</v>
      </c>
      <c r="CR74" s="47">
        <v>0</v>
      </c>
      <c r="CS74" s="45"/>
      <c r="CT74" s="45"/>
      <c r="CU74" s="45"/>
      <c r="CV74" s="45"/>
      <c r="CX74" s="48">
        <v>0</v>
      </c>
      <c r="CY74" s="1">
        <v>0</v>
      </c>
      <c r="CZ74" t="s">
        <v>124</v>
      </c>
    </row>
    <row r="75" spans="1:105" ht="18" hidden="1" customHeight="1" x14ac:dyDescent="0.25">
      <c r="A75" s="37" t="s">
        <v>105</v>
      </c>
      <c r="B75" s="37" t="s">
        <v>106</v>
      </c>
      <c r="C75" s="37" t="s">
        <v>107</v>
      </c>
      <c r="D75" s="37" t="s">
        <v>700</v>
      </c>
      <c r="E75" s="37" t="s">
        <v>701</v>
      </c>
      <c r="F75" s="37" t="s">
        <v>735</v>
      </c>
      <c r="G75" s="37" t="s">
        <v>736</v>
      </c>
      <c r="H75" s="37" t="s">
        <v>746</v>
      </c>
      <c r="I75" s="37"/>
      <c r="J75" s="38" t="s">
        <v>747</v>
      </c>
      <c r="K75" s="37" t="s">
        <v>748</v>
      </c>
      <c r="L75" s="37" t="s">
        <v>749</v>
      </c>
      <c r="M75" s="37" t="s">
        <v>750</v>
      </c>
      <c r="N75" s="37" t="s">
        <v>118</v>
      </c>
      <c r="O75" s="37" t="s">
        <v>119</v>
      </c>
      <c r="P75" s="39">
        <v>85</v>
      </c>
      <c r="Q75" s="40">
        <v>80</v>
      </c>
      <c r="R75" s="40">
        <v>53</v>
      </c>
      <c r="S75" s="40" t="s">
        <v>4336</v>
      </c>
      <c r="T75" s="40">
        <v>5</v>
      </c>
      <c r="U75" s="40">
        <v>0</v>
      </c>
      <c r="V75" s="40">
        <v>5</v>
      </c>
      <c r="W75" s="40">
        <v>0</v>
      </c>
      <c r="X75" s="40">
        <v>11</v>
      </c>
      <c r="Y75" s="40">
        <v>0</v>
      </c>
      <c r="Z75" s="40">
        <v>11</v>
      </c>
      <c r="AA75" s="40" t="s">
        <v>750</v>
      </c>
      <c r="AB75" s="40" t="s">
        <v>751</v>
      </c>
      <c r="AC75" s="40" t="s">
        <v>752</v>
      </c>
      <c r="AD75" s="40">
        <v>30</v>
      </c>
      <c r="AE75" s="40">
        <v>0</v>
      </c>
      <c r="AF75" s="40">
        <v>30</v>
      </c>
      <c r="AG75" s="40">
        <v>0</v>
      </c>
      <c r="AH75" s="40">
        <v>30</v>
      </c>
      <c r="AI75" s="40" t="s">
        <v>750</v>
      </c>
      <c r="AJ75" s="40" t="s">
        <v>753</v>
      </c>
      <c r="AK75" s="40" t="s">
        <v>126</v>
      </c>
      <c r="AL75" s="40">
        <v>0</v>
      </c>
      <c r="AM75" s="40" t="s">
        <v>124</v>
      </c>
      <c r="AN75" s="40">
        <v>30</v>
      </c>
      <c r="AO75" s="40">
        <v>0</v>
      </c>
      <c r="AP75" s="40">
        <v>12</v>
      </c>
      <c r="AQ75" s="40">
        <v>0</v>
      </c>
      <c r="AR75" s="40">
        <v>12</v>
      </c>
      <c r="AS75" s="40" t="s">
        <v>750</v>
      </c>
      <c r="AT75" s="40" t="s">
        <v>754</v>
      </c>
      <c r="AU75" s="40" t="s">
        <v>124</v>
      </c>
      <c r="AV75" s="40">
        <v>15</v>
      </c>
      <c r="AW75" s="40">
        <v>0</v>
      </c>
      <c r="AX75" s="40">
        <v>0</v>
      </c>
      <c r="AY75" s="40">
        <v>0</v>
      </c>
      <c r="AZ75" s="42">
        <v>243700000</v>
      </c>
      <c r="BA75" s="43">
        <v>0</v>
      </c>
      <c r="BB75" s="43">
        <v>243700000</v>
      </c>
      <c r="BC75" s="42">
        <v>216740142</v>
      </c>
      <c r="BD75" s="44">
        <v>496234540</v>
      </c>
      <c r="BE75" s="44">
        <v>0</v>
      </c>
      <c r="BF75" s="45"/>
      <c r="BG75" s="44">
        <v>46930671</v>
      </c>
      <c r="BH75" s="44">
        <v>40337721</v>
      </c>
      <c r="BI75" s="44"/>
      <c r="BJ75" s="44">
        <v>0</v>
      </c>
      <c r="BK75" s="46">
        <v>0.66249999999999998</v>
      </c>
      <c r="BL75" s="46">
        <v>6.25E-2</v>
      </c>
      <c r="BM75" s="46">
        <v>2.2000000000000002</v>
      </c>
      <c r="BN75" s="46">
        <v>0.375</v>
      </c>
      <c r="BO75" s="46">
        <v>1</v>
      </c>
      <c r="BP75" s="46">
        <v>0.375</v>
      </c>
      <c r="BQ75" s="46">
        <v>0.4</v>
      </c>
      <c r="BR75" s="46">
        <v>0.1875</v>
      </c>
      <c r="BS75" s="46">
        <v>0</v>
      </c>
      <c r="BT75" s="46">
        <v>0</v>
      </c>
      <c r="BU75" s="46" t="s">
        <v>126</v>
      </c>
      <c r="BV75" s="46">
        <v>0.66249999999999998</v>
      </c>
      <c r="BW75" s="46">
        <v>1</v>
      </c>
      <c r="BX75" s="46">
        <v>1</v>
      </c>
      <c r="BY75" s="46">
        <v>0.4</v>
      </c>
      <c r="BZ75" s="46">
        <v>0</v>
      </c>
      <c r="CA75" s="46" t="s">
        <v>126</v>
      </c>
      <c r="CB75" s="47">
        <v>0.22500000000000001</v>
      </c>
      <c r="CC75" s="47">
        <v>0.14906249999999999</v>
      </c>
      <c r="CD75" s="47">
        <v>1.41E-2</v>
      </c>
      <c r="CE75" s="47">
        <v>1.41E-2</v>
      </c>
      <c r="CF75" s="47">
        <v>3.09E-2</v>
      </c>
      <c r="CG75" s="47">
        <v>8.4400000000000003E-2</v>
      </c>
      <c r="CH75" s="47">
        <v>8.4400000000000003E-2</v>
      </c>
      <c r="CI75" s="47">
        <v>8.4412500000000001E-2</v>
      </c>
      <c r="CJ75" s="47">
        <v>8.4400000000000003E-2</v>
      </c>
      <c r="CK75" s="47">
        <v>3.3760000000000005E-2</v>
      </c>
      <c r="CL75" s="47">
        <v>3.3749999999999988E-2</v>
      </c>
      <c r="CM75" s="47">
        <v>4.2187500000000003E-2</v>
      </c>
      <c r="CN75" s="47">
        <v>0</v>
      </c>
      <c r="CO75" s="47">
        <v>0</v>
      </c>
      <c r="CP75" s="47">
        <v>0</v>
      </c>
      <c r="CQ75" s="47" t="s">
        <v>126</v>
      </c>
      <c r="CR75" s="47">
        <v>0</v>
      </c>
      <c r="CS75" s="45"/>
      <c r="CT75" s="45"/>
      <c r="CU75" s="45"/>
      <c r="CV75" s="45"/>
      <c r="CX75" s="48">
        <v>40</v>
      </c>
      <c r="CY75" s="1">
        <v>0</v>
      </c>
      <c r="CZ75" t="s">
        <v>124</v>
      </c>
    </row>
    <row r="76" spans="1:105" ht="18" hidden="1" customHeight="1" x14ac:dyDescent="0.25">
      <c r="A76" s="37" t="s">
        <v>105</v>
      </c>
      <c r="B76" s="37" t="s">
        <v>106</v>
      </c>
      <c r="C76" s="37" t="s">
        <v>107</v>
      </c>
      <c r="D76" s="37" t="s">
        <v>700</v>
      </c>
      <c r="E76" s="37" t="s">
        <v>701</v>
      </c>
      <c r="F76" s="37" t="s">
        <v>755</v>
      </c>
      <c r="G76" s="37" t="s">
        <v>756</v>
      </c>
      <c r="H76" s="37" t="s">
        <v>757</v>
      </c>
      <c r="I76" s="37"/>
      <c r="J76" s="37" t="s">
        <v>726</v>
      </c>
      <c r="K76" s="37" t="s">
        <v>758</v>
      </c>
      <c r="L76" s="37" t="s">
        <v>759</v>
      </c>
      <c r="M76" s="37" t="s">
        <v>760</v>
      </c>
      <c r="N76" s="37" t="s">
        <v>134</v>
      </c>
      <c r="O76" s="37" t="s">
        <v>135</v>
      </c>
      <c r="P76" s="39">
        <v>0</v>
      </c>
      <c r="Q76" s="40">
        <v>100</v>
      </c>
      <c r="R76" s="40">
        <v>64.86666666666666</v>
      </c>
      <c r="S76" s="40" t="s">
        <v>4337</v>
      </c>
      <c r="T76" s="40">
        <v>0</v>
      </c>
      <c r="U76" s="40">
        <v>100</v>
      </c>
      <c r="V76" s="40">
        <v>0</v>
      </c>
      <c r="W76" s="40">
        <v>100</v>
      </c>
      <c r="X76" s="40" t="s">
        <v>126</v>
      </c>
      <c r="Y76" s="40">
        <v>30</v>
      </c>
      <c r="Z76" s="40">
        <v>30</v>
      </c>
      <c r="AA76" s="40" t="s">
        <v>761</v>
      </c>
      <c r="AB76" s="40" t="s">
        <v>762</v>
      </c>
      <c r="AC76" s="40" t="s">
        <v>763</v>
      </c>
      <c r="AD76" s="40">
        <v>0</v>
      </c>
      <c r="AE76" s="40">
        <v>100</v>
      </c>
      <c r="AF76" s="40">
        <v>0</v>
      </c>
      <c r="AG76" s="40">
        <v>73</v>
      </c>
      <c r="AH76" s="40">
        <v>73</v>
      </c>
      <c r="AI76" s="40" t="s">
        <v>764</v>
      </c>
      <c r="AJ76" s="40" t="s">
        <v>765</v>
      </c>
      <c r="AK76" s="40" t="s">
        <v>766</v>
      </c>
      <c r="AL76" s="40">
        <v>0</v>
      </c>
      <c r="AM76" s="40" t="s">
        <v>124</v>
      </c>
      <c r="AN76" s="40">
        <v>0</v>
      </c>
      <c r="AO76" s="40">
        <v>100</v>
      </c>
      <c r="AP76" s="40" t="s">
        <v>126</v>
      </c>
      <c r="AQ76" s="40">
        <v>91.6</v>
      </c>
      <c r="AR76" s="40">
        <v>91.6</v>
      </c>
      <c r="AS76" s="40" t="s">
        <v>764</v>
      </c>
      <c r="AT76" s="40" t="s">
        <v>767</v>
      </c>
      <c r="AU76" s="40" t="s">
        <v>768</v>
      </c>
      <c r="AV76" s="40">
        <v>0</v>
      </c>
      <c r="AW76" s="40">
        <v>100</v>
      </c>
      <c r="AX76" s="40">
        <v>0</v>
      </c>
      <c r="AY76" s="40">
        <v>0</v>
      </c>
      <c r="AZ76" s="42">
        <v>26971392</v>
      </c>
      <c r="BA76" s="43">
        <v>0</v>
      </c>
      <c r="BB76" s="43">
        <v>26971392</v>
      </c>
      <c r="BC76" s="42">
        <v>0</v>
      </c>
      <c r="BD76" s="44">
        <v>462970392</v>
      </c>
      <c r="BE76" s="44">
        <v>0</v>
      </c>
      <c r="BF76" s="45"/>
      <c r="BG76" s="44">
        <v>447264980</v>
      </c>
      <c r="BH76" s="44">
        <v>909505662</v>
      </c>
      <c r="BI76" s="44"/>
      <c r="BJ76" s="44">
        <v>347344037</v>
      </c>
      <c r="BK76" s="46">
        <v>0.48649999999999999</v>
      </c>
      <c r="BL76" s="46">
        <v>0.25</v>
      </c>
      <c r="BM76" s="46">
        <v>0.3</v>
      </c>
      <c r="BN76" s="46">
        <v>0.25</v>
      </c>
      <c r="BO76" s="46">
        <v>0.73</v>
      </c>
      <c r="BP76" s="46">
        <v>0.25</v>
      </c>
      <c r="BQ76" s="46">
        <v>0.91599999999999993</v>
      </c>
      <c r="BR76" s="46">
        <v>0.25</v>
      </c>
      <c r="BS76" s="46">
        <v>0</v>
      </c>
      <c r="BT76" s="46">
        <v>0</v>
      </c>
      <c r="BU76" s="46" t="s">
        <v>126</v>
      </c>
      <c r="BV76" s="46">
        <v>0.48649999999999999</v>
      </c>
      <c r="BW76" s="46">
        <v>0.3</v>
      </c>
      <c r="BX76" s="46">
        <v>0.73</v>
      </c>
      <c r="BY76" s="46">
        <v>0.91599999999999993</v>
      </c>
      <c r="BZ76" s="46">
        <v>0</v>
      </c>
      <c r="CA76" s="46" t="s">
        <v>126</v>
      </c>
      <c r="CB76" s="47">
        <v>0.22500000000000001</v>
      </c>
      <c r="CC76" s="47">
        <v>0.1094625</v>
      </c>
      <c r="CD76" s="47">
        <v>5.6300000000000003E-2</v>
      </c>
      <c r="CE76" s="47">
        <v>1.6899999999999998E-2</v>
      </c>
      <c r="CF76" s="47">
        <v>1.6899999999999998E-2</v>
      </c>
      <c r="CG76" s="47">
        <v>5.6300000000000003E-2</v>
      </c>
      <c r="CH76" s="47">
        <v>4.1099000000000004E-2</v>
      </c>
      <c r="CI76" s="47">
        <v>4.1037500000000005E-2</v>
      </c>
      <c r="CJ76" s="47">
        <v>5.6300000000000003E-2</v>
      </c>
      <c r="CK76" s="47">
        <v>5.15708E-2</v>
      </c>
      <c r="CL76" s="47">
        <v>5.1525000000000001E-2</v>
      </c>
      <c r="CM76" s="47">
        <v>5.6300000000000003E-2</v>
      </c>
      <c r="CN76" s="47">
        <v>0</v>
      </c>
      <c r="CO76" s="47">
        <v>0</v>
      </c>
      <c r="CP76" s="47">
        <v>0</v>
      </c>
      <c r="CQ76" s="47" t="s">
        <v>126</v>
      </c>
      <c r="CR76" s="47">
        <v>0</v>
      </c>
      <c r="CS76" s="45">
        <v>1</v>
      </c>
      <c r="CT76" s="45">
        <v>1</v>
      </c>
      <c r="CU76" s="45">
        <v>1</v>
      </c>
      <c r="CV76" s="45">
        <v>1</v>
      </c>
      <c r="CW76">
        <v>4</v>
      </c>
      <c r="CX76" s="48">
        <v>64.86666666666666</v>
      </c>
      <c r="CY76" s="1">
        <v>0</v>
      </c>
      <c r="CZ76" t="s">
        <v>124</v>
      </c>
      <c r="DA76" s="62" t="s">
        <v>143</v>
      </c>
    </row>
    <row r="77" spans="1:105" ht="18" hidden="1" customHeight="1" x14ac:dyDescent="0.25">
      <c r="A77" s="37" t="s">
        <v>105</v>
      </c>
      <c r="B77" s="37" t="s">
        <v>106</v>
      </c>
      <c r="C77" s="37" t="s">
        <v>107</v>
      </c>
      <c r="D77" s="37" t="s">
        <v>700</v>
      </c>
      <c r="E77" s="37" t="s">
        <v>701</v>
      </c>
      <c r="F77" s="37" t="s">
        <v>769</v>
      </c>
      <c r="G77" s="37" t="s">
        <v>770</v>
      </c>
      <c r="H77" s="37" t="s">
        <v>771</v>
      </c>
      <c r="I77" s="37"/>
      <c r="J77" s="38" t="s">
        <v>772</v>
      </c>
      <c r="K77" s="37" t="s">
        <v>773</v>
      </c>
      <c r="L77" s="37" t="s">
        <v>774</v>
      </c>
      <c r="M77" s="37" t="s">
        <v>775</v>
      </c>
      <c r="N77" s="37" t="s">
        <v>134</v>
      </c>
      <c r="O77" s="37" t="s">
        <v>119</v>
      </c>
      <c r="P77" s="39">
        <v>50</v>
      </c>
      <c r="Q77" s="40">
        <v>50</v>
      </c>
      <c r="R77" s="40">
        <v>26</v>
      </c>
      <c r="S77" s="40" t="s">
        <v>4338</v>
      </c>
      <c r="T77" s="40">
        <v>5</v>
      </c>
      <c r="U77" s="40">
        <v>0</v>
      </c>
      <c r="V77" s="40">
        <v>5</v>
      </c>
      <c r="W77" s="40">
        <v>0</v>
      </c>
      <c r="X77" s="40">
        <v>5</v>
      </c>
      <c r="Y77" s="40">
        <v>0</v>
      </c>
      <c r="Z77" s="40">
        <v>5</v>
      </c>
      <c r="AA77" s="40" t="s">
        <v>776</v>
      </c>
      <c r="AB77" s="40" t="s">
        <v>777</v>
      </c>
      <c r="AC77" s="40" t="s">
        <v>778</v>
      </c>
      <c r="AD77" s="40">
        <v>15</v>
      </c>
      <c r="AE77" s="40">
        <v>0</v>
      </c>
      <c r="AF77" s="40">
        <v>15</v>
      </c>
      <c r="AG77" s="40">
        <v>0</v>
      </c>
      <c r="AH77" s="40">
        <v>15</v>
      </c>
      <c r="AI77" s="40" t="s">
        <v>775</v>
      </c>
      <c r="AJ77" s="40" t="s">
        <v>779</v>
      </c>
      <c r="AK77" s="40" t="s">
        <v>780</v>
      </c>
      <c r="AL77" s="40">
        <v>0</v>
      </c>
      <c r="AM77" s="40" t="s">
        <v>124</v>
      </c>
      <c r="AN77" s="40">
        <v>15</v>
      </c>
      <c r="AO77" s="40">
        <v>0</v>
      </c>
      <c r="AP77" s="40">
        <v>6</v>
      </c>
      <c r="AQ77" s="40">
        <v>0</v>
      </c>
      <c r="AR77" s="40">
        <v>6</v>
      </c>
      <c r="AS77" s="40" t="s">
        <v>775</v>
      </c>
      <c r="AT77" s="40" t="s">
        <v>781</v>
      </c>
      <c r="AU77" s="40" t="s">
        <v>782</v>
      </c>
      <c r="AV77" s="40">
        <v>15</v>
      </c>
      <c r="AW77" s="40">
        <v>0</v>
      </c>
      <c r="AX77" s="40">
        <v>0</v>
      </c>
      <c r="AY77" s="40">
        <v>0</v>
      </c>
      <c r="AZ77" s="42">
        <v>437000000</v>
      </c>
      <c r="BA77" s="43">
        <v>0</v>
      </c>
      <c r="BB77" s="43">
        <v>437000000</v>
      </c>
      <c r="BC77" s="42">
        <v>402723345</v>
      </c>
      <c r="BD77" s="44">
        <v>732358075</v>
      </c>
      <c r="BE77" s="44">
        <v>0</v>
      </c>
      <c r="BF77" s="45"/>
      <c r="BG77" s="44">
        <v>718026071</v>
      </c>
      <c r="BH77" s="44">
        <v>1024112522</v>
      </c>
      <c r="BI77" s="44"/>
      <c r="BJ77" s="44">
        <v>633018651</v>
      </c>
      <c r="BK77" s="46">
        <v>0.52</v>
      </c>
      <c r="BL77" s="46">
        <v>0.1</v>
      </c>
      <c r="BM77" s="46">
        <v>1</v>
      </c>
      <c r="BN77" s="46">
        <v>0.3</v>
      </c>
      <c r="BO77" s="46">
        <v>1</v>
      </c>
      <c r="BP77" s="46">
        <v>0.3</v>
      </c>
      <c r="BQ77" s="46">
        <v>0.4</v>
      </c>
      <c r="BR77" s="46">
        <v>0.3</v>
      </c>
      <c r="BS77" s="46">
        <v>0</v>
      </c>
      <c r="BT77" s="46">
        <v>0</v>
      </c>
      <c r="BU77" s="46" t="s">
        <v>126</v>
      </c>
      <c r="BV77" s="46">
        <v>0.52</v>
      </c>
      <c r="BW77" s="46">
        <v>1</v>
      </c>
      <c r="BX77" s="46">
        <v>1</v>
      </c>
      <c r="BY77" s="46">
        <v>0.4</v>
      </c>
      <c r="BZ77" s="46">
        <v>0</v>
      </c>
      <c r="CA77" s="46" t="s">
        <v>126</v>
      </c>
      <c r="CB77" s="47">
        <v>0.22500000000000001</v>
      </c>
      <c r="CC77" s="47">
        <v>0.11700000000000001</v>
      </c>
      <c r="CD77" s="47">
        <v>2.2499999999999999E-2</v>
      </c>
      <c r="CE77" s="47">
        <v>2.2499999999999999E-2</v>
      </c>
      <c r="CF77" s="47">
        <v>2.2499999999999999E-2</v>
      </c>
      <c r="CG77" s="47">
        <v>6.7500000000000004E-2</v>
      </c>
      <c r="CH77" s="47">
        <v>6.7500000000000004E-2</v>
      </c>
      <c r="CI77" s="47">
        <v>6.7500000000000004E-2</v>
      </c>
      <c r="CJ77" s="47">
        <v>6.7500000000000004E-2</v>
      </c>
      <c r="CK77" s="47">
        <v>2.7000000000000003E-2</v>
      </c>
      <c r="CL77" s="47">
        <v>2.6999999999999996E-2</v>
      </c>
      <c r="CM77" s="47">
        <v>6.7500000000000004E-2</v>
      </c>
      <c r="CN77" s="47">
        <v>0</v>
      </c>
      <c r="CO77" s="47">
        <v>0</v>
      </c>
      <c r="CP77" s="47">
        <v>0</v>
      </c>
      <c r="CQ77" s="47" t="s">
        <v>126</v>
      </c>
      <c r="CR77" s="47">
        <v>0</v>
      </c>
      <c r="CS77" s="45"/>
      <c r="CT77" s="45"/>
      <c r="CU77" s="45"/>
      <c r="CV77" s="45"/>
      <c r="CX77" s="48">
        <v>7</v>
      </c>
      <c r="CY77" s="1">
        <v>0</v>
      </c>
      <c r="CZ77" t="s">
        <v>124</v>
      </c>
      <c r="DA77" s="62" t="s">
        <v>143</v>
      </c>
    </row>
    <row r="78" spans="1:105" ht="18" hidden="1" customHeight="1" x14ac:dyDescent="0.25">
      <c r="A78" s="37" t="s">
        <v>105</v>
      </c>
      <c r="B78" s="37" t="s">
        <v>106</v>
      </c>
      <c r="C78" s="37" t="s">
        <v>107</v>
      </c>
      <c r="D78" s="37" t="s">
        <v>700</v>
      </c>
      <c r="E78" s="37" t="s">
        <v>701</v>
      </c>
      <c r="F78" s="37" t="s">
        <v>769</v>
      </c>
      <c r="G78" s="37" t="s">
        <v>770</v>
      </c>
      <c r="H78" s="37" t="s">
        <v>783</v>
      </c>
      <c r="I78" s="37"/>
      <c r="J78" s="38" t="s">
        <v>772</v>
      </c>
      <c r="K78" s="37" t="s">
        <v>784</v>
      </c>
      <c r="L78" s="37" t="s">
        <v>785</v>
      </c>
      <c r="M78" s="37" t="s">
        <v>786</v>
      </c>
      <c r="N78" s="37" t="s">
        <v>134</v>
      </c>
      <c r="O78" s="37" t="s">
        <v>119</v>
      </c>
      <c r="P78" s="39">
        <v>88</v>
      </c>
      <c r="Q78" s="40">
        <v>4</v>
      </c>
      <c r="R78" s="40">
        <v>1.2</v>
      </c>
      <c r="S78" s="40" t="s">
        <v>4339</v>
      </c>
      <c r="T78" s="40">
        <v>0.4</v>
      </c>
      <c r="U78" s="40">
        <v>0</v>
      </c>
      <c r="V78" s="40">
        <v>0.4</v>
      </c>
      <c r="W78" s="40">
        <v>0</v>
      </c>
      <c r="X78" s="40">
        <v>1</v>
      </c>
      <c r="Y78" s="40">
        <v>0</v>
      </c>
      <c r="Z78" s="40">
        <v>1</v>
      </c>
      <c r="AA78" s="40" t="s">
        <v>787</v>
      </c>
      <c r="AB78" s="40" t="s">
        <v>788</v>
      </c>
      <c r="AC78" s="40">
        <v>0</v>
      </c>
      <c r="AD78" s="40">
        <v>1.2</v>
      </c>
      <c r="AE78" s="40">
        <v>0</v>
      </c>
      <c r="AF78" s="40">
        <v>0.2</v>
      </c>
      <c r="AG78" s="40">
        <v>0</v>
      </c>
      <c r="AH78" s="40">
        <v>0.2</v>
      </c>
      <c r="AI78" s="40" t="s">
        <v>786</v>
      </c>
      <c r="AJ78" s="40" t="s">
        <v>789</v>
      </c>
      <c r="AK78" s="40" t="s">
        <v>124</v>
      </c>
      <c r="AL78" s="40">
        <v>0</v>
      </c>
      <c r="AM78" s="40" t="s">
        <v>124</v>
      </c>
      <c r="AN78" s="40">
        <v>1.6</v>
      </c>
      <c r="AO78" s="40">
        <v>0</v>
      </c>
      <c r="AP78" s="40">
        <v>0</v>
      </c>
      <c r="AQ78" s="40">
        <v>0</v>
      </c>
      <c r="AR78" s="40">
        <v>0</v>
      </c>
      <c r="AS78" s="40" t="s">
        <v>786</v>
      </c>
      <c r="AT78" s="40" t="s">
        <v>790</v>
      </c>
      <c r="AU78" s="40" t="s">
        <v>124</v>
      </c>
      <c r="AV78" s="40">
        <v>1.2</v>
      </c>
      <c r="AW78" s="40">
        <v>0</v>
      </c>
      <c r="AX78" s="40">
        <v>0</v>
      </c>
      <c r="AY78" s="40">
        <v>0</v>
      </c>
      <c r="AZ78" s="42">
        <v>9000000</v>
      </c>
      <c r="BA78" s="43">
        <v>0</v>
      </c>
      <c r="BB78" s="43">
        <v>9000000</v>
      </c>
      <c r="BC78" s="42">
        <v>7389522</v>
      </c>
      <c r="BD78" s="44">
        <v>161703852</v>
      </c>
      <c r="BE78" s="44">
        <v>0</v>
      </c>
      <c r="BF78" s="45"/>
      <c r="BG78" s="44">
        <v>160247061</v>
      </c>
      <c r="BH78" s="44">
        <v>135607254</v>
      </c>
      <c r="BI78" s="44"/>
      <c r="BJ78" s="44">
        <v>135044568</v>
      </c>
      <c r="BK78" s="46">
        <v>0.3</v>
      </c>
      <c r="BL78" s="46">
        <v>0.1</v>
      </c>
      <c r="BM78" s="46">
        <v>2.5</v>
      </c>
      <c r="BN78" s="46">
        <v>0.3</v>
      </c>
      <c r="BO78" s="46">
        <v>0.16666666666666669</v>
      </c>
      <c r="BP78" s="46">
        <v>0.4</v>
      </c>
      <c r="BQ78" s="46">
        <v>0</v>
      </c>
      <c r="BR78" s="46">
        <v>0.3</v>
      </c>
      <c r="BS78" s="46">
        <v>0</v>
      </c>
      <c r="BT78" s="46">
        <v>0</v>
      </c>
      <c r="BU78" s="46" t="s">
        <v>126</v>
      </c>
      <c r="BV78" s="46">
        <v>0.3</v>
      </c>
      <c r="BW78" s="46">
        <v>1</v>
      </c>
      <c r="BX78" s="46">
        <v>0.16666666666666669</v>
      </c>
      <c r="BY78" s="46">
        <v>0</v>
      </c>
      <c r="BZ78" s="46">
        <v>0</v>
      </c>
      <c r="CA78" s="46" t="s">
        <v>126</v>
      </c>
      <c r="CB78" s="47">
        <v>0.22500000000000001</v>
      </c>
      <c r="CC78" s="47">
        <v>6.7500000000000004E-2</v>
      </c>
      <c r="CD78" s="47">
        <v>2.2499999999999999E-2</v>
      </c>
      <c r="CE78" s="47">
        <v>2.2499999999999999E-2</v>
      </c>
      <c r="CF78" s="47">
        <v>5.6300000000000003E-2</v>
      </c>
      <c r="CG78" s="47">
        <v>6.7500000000000004E-2</v>
      </c>
      <c r="CH78" s="47">
        <v>1.1250000000000001E-2</v>
      </c>
      <c r="CI78" s="47">
        <v>1.1200000000000002E-2</v>
      </c>
      <c r="CJ78" s="47">
        <v>0.09</v>
      </c>
      <c r="CK78" s="47">
        <v>0</v>
      </c>
      <c r="CL78" s="47">
        <v>0</v>
      </c>
      <c r="CM78" s="47">
        <v>6.7500000000000004E-2</v>
      </c>
      <c r="CN78" s="47">
        <v>0</v>
      </c>
      <c r="CO78" s="47">
        <v>0</v>
      </c>
      <c r="CP78" s="47">
        <v>0</v>
      </c>
      <c r="CQ78" s="47" t="s">
        <v>126</v>
      </c>
      <c r="CR78" s="47">
        <v>0</v>
      </c>
      <c r="CS78" s="45"/>
      <c r="CT78" s="45"/>
      <c r="CU78" s="45"/>
      <c r="CV78" s="45"/>
      <c r="CX78" s="48">
        <v>1.2</v>
      </c>
      <c r="CY78" s="1">
        <v>0</v>
      </c>
      <c r="CZ78" t="s">
        <v>124</v>
      </c>
    </row>
    <row r="79" spans="1:105" ht="18" hidden="1" customHeight="1" x14ac:dyDescent="0.25">
      <c r="A79" s="37" t="s">
        <v>168</v>
      </c>
      <c r="B79" s="37" t="s">
        <v>169</v>
      </c>
      <c r="C79" s="37" t="s">
        <v>107</v>
      </c>
      <c r="D79" s="37" t="s">
        <v>700</v>
      </c>
      <c r="E79" s="37" t="s">
        <v>701</v>
      </c>
      <c r="F79" s="37" t="s">
        <v>769</v>
      </c>
      <c r="G79" s="37" t="s">
        <v>770</v>
      </c>
      <c r="H79" s="37" t="s">
        <v>791</v>
      </c>
      <c r="I79" s="37"/>
      <c r="J79" s="37"/>
      <c r="K79" s="37" t="s">
        <v>792</v>
      </c>
      <c r="L79" s="37" t="s">
        <v>793</v>
      </c>
      <c r="M79" s="37" t="s">
        <v>794</v>
      </c>
      <c r="N79" s="37" t="s">
        <v>118</v>
      </c>
      <c r="O79" s="37" t="s">
        <v>119</v>
      </c>
      <c r="P79" s="39">
        <v>4200</v>
      </c>
      <c r="Q79" s="40">
        <v>4000</v>
      </c>
      <c r="R79" s="40">
        <v>360</v>
      </c>
      <c r="S79" s="40">
        <v>0</v>
      </c>
      <c r="T79" s="40">
        <v>0</v>
      </c>
      <c r="U79" s="40">
        <v>0</v>
      </c>
      <c r="V79" s="40">
        <v>0</v>
      </c>
      <c r="W79" s="40">
        <v>0</v>
      </c>
      <c r="X79" s="40">
        <v>0</v>
      </c>
      <c r="Y79" s="40">
        <v>0</v>
      </c>
      <c r="Z79" s="40">
        <v>0</v>
      </c>
      <c r="AA79" s="40"/>
      <c r="AB79" s="40"/>
      <c r="AC79" s="40"/>
      <c r="AD79" s="40">
        <v>2000</v>
      </c>
      <c r="AE79" s="40">
        <v>0</v>
      </c>
      <c r="AF79" s="40">
        <v>0</v>
      </c>
      <c r="AG79" s="40">
        <v>0</v>
      </c>
      <c r="AH79" s="40">
        <v>0</v>
      </c>
      <c r="AI79" s="40" t="s">
        <v>723</v>
      </c>
      <c r="AJ79" s="40" t="s">
        <v>795</v>
      </c>
      <c r="AK79" s="40">
        <v>0</v>
      </c>
      <c r="AL79" s="40">
        <v>0</v>
      </c>
      <c r="AM79" s="40">
        <v>0</v>
      </c>
      <c r="AN79" s="40">
        <v>3000</v>
      </c>
      <c r="AO79" s="40">
        <v>0</v>
      </c>
      <c r="AP79" s="40">
        <v>360</v>
      </c>
      <c r="AQ79" s="40">
        <v>0</v>
      </c>
      <c r="AR79" s="40">
        <v>360</v>
      </c>
      <c r="AS79" s="40"/>
      <c r="AT79" s="40"/>
      <c r="AU79" s="40"/>
      <c r="AV79" s="40">
        <v>3000</v>
      </c>
      <c r="AW79" s="40">
        <v>0</v>
      </c>
      <c r="AX79" s="40">
        <v>0</v>
      </c>
      <c r="AY79" s="40">
        <v>0</v>
      </c>
      <c r="AZ79" s="63"/>
      <c r="BA79" s="43">
        <v>0</v>
      </c>
      <c r="BB79" s="43">
        <v>0</v>
      </c>
      <c r="BC79" s="63"/>
      <c r="BD79" s="44">
        <v>69141480</v>
      </c>
      <c r="BE79" s="44">
        <v>0</v>
      </c>
      <c r="BF79" s="45"/>
      <c r="BG79" s="44">
        <v>0</v>
      </c>
      <c r="BH79" s="44">
        <v>0</v>
      </c>
      <c r="BI79" s="44"/>
      <c r="BJ79" s="44">
        <v>0</v>
      </c>
      <c r="BK79" s="46">
        <v>0.09</v>
      </c>
      <c r="BL79" s="46">
        <v>0</v>
      </c>
      <c r="BM79" s="46" t="s">
        <v>126</v>
      </c>
      <c r="BN79" s="46">
        <v>0.5</v>
      </c>
      <c r="BO79" s="46">
        <v>0</v>
      </c>
      <c r="BP79" s="46">
        <v>0.75</v>
      </c>
      <c r="BQ79" s="46">
        <v>0.12</v>
      </c>
      <c r="BR79" s="46">
        <v>0.75</v>
      </c>
      <c r="BS79" s="46">
        <v>0</v>
      </c>
      <c r="BT79" s="46">
        <v>0</v>
      </c>
      <c r="BU79" s="46" t="s">
        <v>126</v>
      </c>
      <c r="BV79" s="46">
        <v>0.09</v>
      </c>
      <c r="BW79" s="46" t="s">
        <v>126</v>
      </c>
      <c r="BX79" s="46">
        <v>0</v>
      </c>
      <c r="BY79" s="46">
        <v>0.12</v>
      </c>
      <c r="BZ79" s="46">
        <v>0</v>
      </c>
      <c r="CA79" s="46" t="s">
        <v>126</v>
      </c>
      <c r="CB79" s="47">
        <v>0.22500000000000001</v>
      </c>
      <c r="CC79" s="47">
        <v>2.0250000000000001E-2</v>
      </c>
      <c r="CD79" s="47">
        <v>0</v>
      </c>
      <c r="CE79" s="47" t="s">
        <v>126</v>
      </c>
      <c r="CF79" s="47">
        <v>0</v>
      </c>
      <c r="CG79" s="47">
        <v>0.1125</v>
      </c>
      <c r="CH79" s="47">
        <v>0</v>
      </c>
      <c r="CI79" s="47">
        <v>0</v>
      </c>
      <c r="CJ79" s="47">
        <v>0.16880000000000001</v>
      </c>
      <c r="CK79" s="47">
        <v>2.0256E-2</v>
      </c>
      <c r="CL79" s="47">
        <v>2.0250000000000001E-2</v>
      </c>
      <c r="CM79" s="47">
        <v>0.16875000000000001</v>
      </c>
      <c r="CN79" s="47">
        <v>0</v>
      </c>
      <c r="CO79" s="47">
        <v>0</v>
      </c>
      <c r="CP79" s="47">
        <v>0</v>
      </c>
      <c r="CQ79" s="47" t="s">
        <v>126</v>
      </c>
      <c r="CR79" s="47">
        <v>0</v>
      </c>
      <c r="CS79" s="45"/>
      <c r="CT79" s="45"/>
      <c r="CU79" s="45"/>
      <c r="CV79" s="45"/>
      <c r="CX79" s="48">
        <v>0</v>
      </c>
      <c r="CY79" s="1">
        <v>39000000</v>
      </c>
      <c r="CZ79" t="s">
        <v>4340</v>
      </c>
    </row>
    <row r="80" spans="1:105" ht="18" hidden="1" customHeight="1" x14ac:dyDescent="0.25">
      <c r="A80" s="37" t="s">
        <v>105</v>
      </c>
      <c r="B80" s="37" t="s">
        <v>106</v>
      </c>
      <c r="C80" s="37" t="s">
        <v>107</v>
      </c>
      <c r="D80" s="37" t="s">
        <v>700</v>
      </c>
      <c r="E80" s="37" t="s">
        <v>701</v>
      </c>
      <c r="F80" s="37" t="s">
        <v>796</v>
      </c>
      <c r="G80" s="37" t="s">
        <v>797</v>
      </c>
      <c r="H80" s="37" t="s">
        <v>798</v>
      </c>
      <c r="I80" s="37"/>
      <c r="J80" s="38" t="s">
        <v>799</v>
      </c>
      <c r="K80" s="37" t="s">
        <v>800</v>
      </c>
      <c r="L80" s="37" t="s">
        <v>801</v>
      </c>
      <c r="M80" s="37" t="s">
        <v>802</v>
      </c>
      <c r="N80" s="37" t="s">
        <v>134</v>
      </c>
      <c r="O80" s="37" t="s">
        <v>135</v>
      </c>
      <c r="P80" s="39">
        <v>95</v>
      </c>
      <c r="Q80" s="40">
        <v>95</v>
      </c>
      <c r="R80" s="40">
        <v>89.966666666666654</v>
      </c>
      <c r="S80" s="40" t="s">
        <v>4341</v>
      </c>
      <c r="T80" s="40">
        <v>0</v>
      </c>
      <c r="U80" s="40">
        <v>95</v>
      </c>
      <c r="V80" s="40">
        <v>0</v>
      </c>
      <c r="W80" s="40">
        <v>95</v>
      </c>
      <c r="X80" s="40" t="s">
        <v>126</v>
      </c>
      <c r="Y80" s="40">
        <v>95</v>
      </c>
      <c r="Z80" s="40">
        <v>95</v>
      </c>
      <c r="AA80" s="40" t="s">
        <v>803</v>
      </c>
      <c r="AB80" s="40" t="s">
        <v>804</v>
      </c>
      <c r="AC80" s="40" t="s">
        <v>805</v>
      </c>
      <c r="AD80" s="40">
        <v>0</v>
      </c>
      <c r="AE80" s="40">
        <v>95</v>
      </c>
      <c r="AF80" s="40">
        <v>0</v>
      </c>
      <c r="AG80" s="40">
        <v>93</v>
      </c>
      <c r="AH80" s="40">
        <v>93</v>
      </c>
      <c r="AI80" s="40" t="s">
        <v>806</v>
      </c>
      <c r="AJ80" s="40" t="s">
        <v>807</v>
      </c>
      <c r="AK80" s="40" t="s">
        <v>808</v>
      </c>
      <c r="AL80" s="40">
        <v>222000000</v>
      </c>
      <c r="AM80" s="40" t="s">
        <v>809</v>
      </c>
      <c r="AN80" s="40">
        <v>0</v>
      </c>
      <c r="AO80" s="40">
        <v>95</v>
      </c>
      <c r="AP80" s="40" t="s">
        <v>126</v>
      </c>
      <c r="AQ80" s="40">
        <v>81.900000000000006</v>
      </c>
      <c r="AR80" s="40">
        <v>81.900000000000006</v>
      </c>
      <c r="AS80" s="40" t="s">
        <v>458</v>
      </c>
      <c r="AT80" s="40" t="s">
        <v>810</v>
      </c>
      <c r="AU80" s="40" t="s">
        <v>811</v>
      </c>
      <c r="AV80" s="40">
        <v>0</v>
      </c>
      <c r="AW80" s="40">
        <v>95</v>
      </c>
      <c r="AX80" s="40">
        <v>0</v>
      </c>
      <c r="AY80" s="40">
        <v>0</v>
      </c>
      <c r="AZ80" s="42">
        <v>193063879</v>
      </c>
      <c r="BA80" s="43">
        <v>0</v>
      </c>
      <c r="BB80" s="43">
        <v>193063879</v>
      </c>
      <c r="BC80" s="42">
        <v>180293059</v>
      </c>
      <c r="BD80" s="44">
        <v>6887043443</v>
      </c>
      <c r="BE80" s="44">
        <v>222000000</v>
      </c>
      <c r="BF80" s="45"/>
      <c r="BG80" s="44">
        <v>4241802312</v>
      </c>
      <c r="BH80" s="44">
        <v>5832431243</v>
      </c>
      <c r="BI80" s="44"/>
      <c r="BJ80" s="44">
        <v>2308848050</v>
      </c>
      <c r="BK80" s="46">
        <v>0.71026315789473682</v>
      </c>
      <c r="BL80" s="46">
        <v>0.25</v>
      </c>
      <c r="BM80" s="46">
        <v>1</v>
      </c>
      <c r="BN80" s="46">
        <v>0.25</v>
      </c>
      <c r="BO80" s="46">
        <v>0.97894736842105268</v>
      </c>
      <c r="BP80" s="46">
        <v>0.25</v>
      </c>
      <c r="BQ80" s="46">
        <v>0.86210526315789482</v>
      </c>
      <c r="BR80" s="46">
        <v>0.25</v>
      </c>
      <c r="BS80" s="46">
        <v>0</v>
      </c>
      <c r="BT80" s="46">
        <v>0</v>
      </c>
      <c r="BU80" s="46" t="s">
        <v>126</v>
      </c>
      <c r="BV80" s="46">
        <v>0.71026315789473682</v>
      </c>
      <c r="BW80" s="46">
        <v>1</v>
      </c>
      <c r="BX80" s="46">
        <v>0.97894736842105268</v>
      </c>
      <c r="BY80" s="46">
        <v>0.86210526315789482</v>
      </c>
      <c r="BZ80" s="46">
        <v>0</v>
      </c>
      <c r="CA80" s="46" t="s">
        <v>126</v>
      </c>
      <c r="CB80" s="47">
        <v>0.22500000000000001</v>
      </c>
      <c r="CC80" s="47">
        <v>0.15980921052631578</v>
      </c>
      <c r="CD80" s="47">
        <v>5.6300000000000003E-2</v>
      </c>
      <c r="CE80" s="47">
        <v>5.6300000000000003E-2</v>
      </c>
      <c r="CF80" s="47">
        <v>5.6300000000000003E-2</v>
      </c>
      <c r="CG80" s="47">
        <v>5.6300000000000003E-2</v>
      </c>
      <c r="CH80" s="47">
        <v>5.5114736842105272E-2</v>
      </c>
      <c r="CI80" s="47">
        <v>5.5015789473684212E-2</v>
      </c>
      <c r="CJ80" s="47">
        <v>5.6300000000000003E-2</v>
      </c>
      <c r="CK80" s="47">
        <v>4.8536526315789481E-2</v>
      </c>
      <c r="CL80" s="47">
        <v>4.8493421052631561E-2</v>
      </c>
      <c r="CM80" s="47">
        <v>5.6300000000000003E-2</v>
      </c>
      <c r="CN80" s="47">
        <v>0</v>
      </c>
      <c r="CO80" s="47">
        <v>0</v>
      </c>
      <c r="CP80" s="47">
        <v>0</v>
      </c>
      <c r="CQ80" s="47" t="s">
        <v>126</v>
      </c>
      <c r="CR80" s="47">
        <v>0</v>
      </c>
      <c r="CS80" s="45">
        <v>1</v>
      </c>
      <c r="CT80" s="45">
        <v>1</v>
      </c>
      <c r="CU80" s="45">
        <v>1</v>
      </c>
      <c r="CV80" s="45">
        <v>1</v>
      </c>
      <c r="CW80">
        <v>4</v>
      </c>
      <c r="CX80" s="48">
        <v>89.966666666666654</v>
      </c>
      <c r="CY80" s="1">
        <v>0</v>
      </c>
      <c r="CZ80" t="s">
        <v>124</v>
      </c>
    </row>
    <row r="81" spans="1:105" ht="18" hidden="1" customHeight="1" x14ac:dyDescent="0.25">
      <c r="A81" s="37" t="s">
        <v>105</v>
      </c>
      <c r="B81" s="37" t="s">
        <v>106</v>
      </c>
      <c r="C81" s="37" t="s">
        <v>107</v>
      </c>
      <c r="D81" s="37" t="s">
        <v>700</v>
      </c>
      <c r="E81" s="37" t="s">
        <v>701</v>
      </c>
      <c r="F81" s="37" t="s">
        <v>796</v>
      </c>
      <c r="G81" s="37" t="s">
        <v>797</v>
      </c>
      <c r="H81" s="37" t="s">
        <v>812</v>
      </c>
      <c r="I81" s="37" t="s">
        <v>113</v>
      </c>
      <c r="J81" s="37" t="s">
        <v>390</v>
      </c>
      <c r="K81" s="37" t="s">
        <v>813</v>
      </c>
      <c r="L81" s="37" t="s">
        <v>814</v>
      </c>
      <c r="M81" s="37" t="s">
        <v>815</v>
      </c>
      <c r="N81" s="37" t="s">
        <v>118</v>
      </c>
      <c r="O81" s="37" t="s">
        <v>135</v>
      </c>
      <c r="P81" s="39">
        <v>116</v>
      </c>
      <c r="Q81" s="40">
        <v>116</v>
      </c>
      <c r="R81" s="39">
        <v>96.333333333333329</v>
      </c>
      <c r="S81" s="40" t="s">
        <v>4342</v>
      </c>
      <c r="T81" s="40">
        <v>0</v>
      </c>
      <c r="U81" s="40">
        <v>116</v>
      </c>
      <c r="V81" s="40">
        <v>0</v>
      </c>
      <c r="W81" s="40">
        <v>116</v>
      </c>
      <c r="X81" s="40" t="s">
        <v>126</v>
      </c>
      <c r="Y81" s="40">
        <v>116</v>
      </c>
      <c r="Z81" s="40">
        <v>116</v>
      </c>
      <c r="AA81" s="40" t="s">
        <v>815</v>
      </c>
      <c r="AB81" s="40" t="s">
        <v>816</v>
      </c>
      <c r="AC81" s="40">
        <v>0</v>
      </c>
      <c r="AD81" s="40">
        <v>0</v>
      </c>
      <c r="AE81" s="40">
        <v>116</v>
      </c>
      <c r="AF81" s="40">
        <v>0</v>
      </c>
      <c r="AG81" s="40">
        <v>116</v>
      </c>
      <c r="AH81" s="40">
        <v>116</v>
      </c>
      <c r="AI81" s="40" t="s">
        <v>815</v>
      </c>
      <c r="AJ81" s="40" t="s">
        <v>817</v>
      </c>
      <c r="AK81" s="40" t="s">
        <v>818</v>
      </c>
      <c r="AL81" s="40">
        <v>0</v>
      </c>
      <c r="AM81" s="40" t="s">
        <v>124</v>
      </c>
      <c r="AN81" s="40">
        <v>0</v>
      </c>
      <c r="AO81" s="40">
        <v>116</v>
      </c>
      <c r="AP81" s="40" t="s">
        <v>126</v>
      </c>
      <c r="AQ81" s="40">
        <v>57</v>
      </c>
      <c r="AR81" s="40">
        <v>57</v>
      </c>
      <c r="AS81" s="40" t="s">
        <v>815</v>
      </c>
      <c r="AT81" s="40" t="s">
        <v>819</v>
      </c>
      <c r="AU81" s="40" t="s">
        <v>820</v>
      </c>
      <c r="AV81" s="40">
        <v>0</v>
      </c>
      <c r="AW81" s="40">
        <v>116</v>
      </c>
      <c r="AX81" s="40">
        <v>0</v>
      </c>
      <c r="AY81" s="40">
        <v>0</v>
      </c>
      <c r="AZ81" s="42">
        <v>124500000</v>
      </c>
      <c r="BA81" s="43">
        <v>0</v>
      </c>
      <c r="BB81" s="43">
        <v>124500000</v>
      </c>
      <c r="BC81" s="42">
        <v>58759623</v>
      </c>
      <c r="BD81" s="44">
        <v>1084596335</v>
      </c>
      <c r="BE81" s="44">
        <v>0</v>
      </c>
      <c r="BF81" s="45"/>
      <c r="BG81" s="44">
        <v>848493873</v>
      </c>
      <c r="BH81" s="44">
        <v>939187765</v>
      </c>
      <c r="BI81" s="44"/>
      <c r="BJ81" s="44">
        <v>568765770</v>
      </c>
      <c r="BK81" s="46">
        <v>0.62284482758620685</v>
      </c>
      <c r="BL81" s="46">
        <v>0.25</v>
      </c>
      <c r="BM81" s="46">
        <v>1</v>
      </c>
      <c r="BN81" s="46">
        <v>0.25</v>
      </c>
      <c r="BO81" s="46">
        <v>1</v>
      </c>
      <c r="BP81" s="46">
        <v>0.25</v>
      </c>
      <c r="BQ81" s="46">
        <v>0.49137931034482757</v>
      </c>
      <c r="BR81" s="46">
        <v>0.25</v>
      </c>
      <c r="BS81" s="46">
        <v>0</v>
      </c>
      <c r="BT81" s="46">
        <v>0</v>
      </c>
      <c r="BU81" s="46" t="s">
        <v>126</v>
      </c>
      <c r="BV81" s="46">
        <v>0.62284482758620685</v>
      </c>
      <c r="BW81" s="46">
        <v>1</v>
      </c>
      <c r="BX81" s="46">
        <v>1</v>
      </c>
      <c r="BY81" s="46">
        <v>0.49137931034482757</v>
      </c>
      <c r="BZ81" s="46">
        <v>0</v>
      </c>
      <c r="CA81" s="46" t="s">
        <v>126</v>
      </c>
      <c r="CB81" s="47">
        <v>0.22500000000000001</v>
      </c>
      <c r="CC81" s="47">
        <v>0.14014008620689655</v>
      </c>
      <c r="CD81" s="47">
        <v>5.6300000000000003E-2</v>
      </c>
      <c r="CE81" s="47">
        <v>5.6300000000000003E-2</v>
      </c>
      <c r="CF81" s="47">
        <v>5.6300000000000003E-2</v>
      </c>
      <c r="CG81" s="47">
        <v>5.6300000000000003E-2</v>
      </c>
      <c r="CH81" s="47">
        <v>5.6300000000000003E-2</v>
      </c>
      <c r="CI81" s="47">
        <v>5.62E-2</v>
      </c>
      <c r="CJ81" s="47">
        <v>5.6300000000000003E-2</v>
      </c>
      <c r="CK81" s="47">
        <v>2.7664655172413795E-2</v>
      </c>
      <c r="CL81" s="47">
        <v>2.764008620689655E-2</v>
      </c>
      <c r="CM81" s="47">
        <v>5.6300000000000003E-2</v>
      </c>
      <c r="CN81" s="47">
        <v>0</v>
      </c>
      <c r="CO81" s="47">
        <v>0</v>
      </c>
      <c r="CP81" s="47">
        <v>0</v>
      </c>
      <c r="CQ81" s="47" t="s">
        <v>126</v>
      </c>
      <c r="CR81" s="47">
        <v>0</v>
      </c>
      <c r="CS81" s="45">
        <v>1</v>
      </c>
      <c r="CT81" s="45">
        <v>1</v>
      </c>
      <c r="CU81" s="45">
        <v>1</v>
      </c>
      <c r="CV81" s="45">
        <v>1</v>
      </c>
      <c r="CW81">
        <v>4</v>
      </c>
      <c r="CX81" s="48">
        <v>96.333333333333329</v>
      </c>
      <c r="CY81" s="1">
        <v>0</v>
      </c>
      <c r="CZ81" t="s">
        <v>124</v>
      </c>
    </row>
    <row r="82" spans="1:105" ht="18" hidden="1" customHeight="1" x14ac:dyDescent="0.25">
      <c r="A82" s="37" t="s">
        <v>105</v>
      </c>
      <c r="B82" s="37" t="s">
        <v>106</v>
      </c>
      <c r="C82" s="37" t="s">
        <v>107</v>
      </c>
      <c r="D82" s="37" t="s">
        <v>700</v>
      </c>
      <c r="E82" s="37" t="s">
        <v>701</v>
      </c>
      <c r="F82" s="37" t="s">
        <v>821</v>
      </c>
      <c r="G82" s="37" t="s">
        <v>822</v>
      </c>
      <c r="H82" s="37" t="s">
        <v>823</v>
      </c>
      <c r="I82" s="37" t="s">
        <v>197</v>
      </c>
      <c r="J82" s="37" t="s">
        <v>726</v>
      </c>
      <c r="K82" s="37" t="s">
        <v>824</v>
      </c>
      <c r="L82" s="37" t="s">
        <v>825</v>
      </c>
      <c r="M82" s="37" t="s">
        <v>826</v>
      </c>
      <c r="N82" s="37" t="s">
        <v>118</v>
      </c>
      <c r="O82" s="37" t="s">
        <v>119</v>
      </c>
      <c r="P82" s="39">
        <v>0</v>
      </c>
      <c r="Q82" s="40">
        <v>4</v>
      </c>
      <c r="R82" s="40">
        <v>0</v>
      </c>
      <c r="S82" s="40" t="s">
        <v>4343</v>
      </c>
      <c r="T82" s="40">
        <v>1</v>
      </c>
      <c r="U82" s="40">
        <v>0</v>
      </c>
      <c r="V82" s="40">
        <v>1</v>
      </c>
      <c r="W82" s="40">
        <v>0</v>
      </c>
      <c r="X82" s="40">
        <v>0</v>
      </c>
      <c r="Y82" s="40">
        <v>0</v>
      </c>
      <c r="Z82" s="40">
        <v>0</v>
      </c>
      <c r="AA82" s="40" t="s">
        <v>826</v>
      </c>
      <c r="AB82" s="40" t="s">
        <v>827</v>
      </c>
      <c r="AC82" s="40" t="s">
        <v>828</v>
      </c>
      <c r="AD82" s="40">
        <v>2</v>
      </c>
      <c r="AE82" s="40">
        <v>0</v>
      </c>
      <c r="AF82" s="40">
        <v>0</v>
      </c>
      <c r="AG82" s="40">
        <v>0</v>
      </c>
      <c r="AH82" s="40">
        <v>0</v>
      </c>
      <c r="AI82" s="40" t="s">
        <v>829</v>
      </c>
      <c r="AJ82" s="40" t="s">
        <v>830</v>
      </c>
      <c r="AK82" s="40" t="s">
        <v>831</v>
      </c>
      <c r="AL82" s="40">
        <v>0</v>
      </c>
      <c r="AM82" s="40" t="s">
        <v>124</v>
      </c>
      <c r="AN82" s="40">
        <v>3</v>
      </c>
      <c r="AO82" s="40">
        <v>0</v>
      </c>
      <c r="AP82" s="40">
        <v>0</v>
      </c>
      <c r="AQ82" s="40">
        <v>0</v>
      </c>
      <c r="AR82" s="40">
        <v>0</v>
      </c>
      <c r="AS82" s="40" t="s">
        <v>829</v>
      </c>
      <c r="AT82" s="40" t="s">
        <v>832</v>
      </c>
      <c r="AU82" s="40" t="s">
        <v>833</v>
      </c>
      <c r="AV82" s="40">
        <v>1</v>
      </c>
      <c r="AW82" s="40">
        <v>0</v>
      </c>
      <c r="AX82" s="40">
        <v>0</v>
      </c>
      <c r="AY82" s="40">
        <v>0</v>
      </c>
      <c r="AZ82" s="42">
        <v>311565089</v>
      </c>
      <c r="BA82" s="43">
        <v>0</v>
      </c>
      <c r="BB82" s="43">
        <v>311565089</v>
      </c>
      <c r="BC82" s="42">
        <v>311565089</v>
      </c>
      <c r="BD82" s="44">
        <v>408577481</v>
      </c>
      <c r="BE82" s="44">
        <v>0</v>
      </c>
      <c r="BF82" s="45"/>
      <c r="BG82" s="44">
        <v>403777481</v>
      </c>
      <c r="BH82" s="44">
        <v>424628189</v>
      </c>
      <c r="BI82" s="44"/>
      <c r="BJ82" s="44">
        <v>123784216</v>
      </c>
      <c r="BK82" s="46">
        <v>0</v>
      </c>
      <c r="BL82" s="46">
        <v>0.25</v>
      </c>
      <c r="BM82" s="46">
        <v>0</v>
      </c>
      <c r="BN82" s="46">
        <v>0.5</v>
      </c>
      <c r="BO82" s="46">
        <v>0</v>
      </c>
      <c r="BP82" s="46">
        <v>0.75</v>
      </c>
      <c r="BQ82" s="46">
        <v>0</v>
      </c>
      <c r="BR82" s="46">
        <v>0.25</v>
      </c>
      <c r="BS82" s="46">
        <v>0</v>
      </c>
      <c r="BT82" s="46">
        <v>0</v>
      </c>
      <c r="BU82" s="46" t="s">
        <v>126</v>
      </c>
      <c r="BV82" s="46">
        <v>0</v>
      </c>
      <c r="BW82" s="46">
        <v>0</v>
      </c>
      <c r="BX82" s="46">
        <v>0</v>
      </c>
      <c r="BY82" s="46">
        <v>0</v>
      </c>
      <c r="BZ82" s="46">
        <v>0</v>
      </c>
      <c r="CA82" s="46" t="s">
        <v>126</v>
      </c>
      <c r="CB82" s="47">
        <v>0.22500000000000001</v>
      </c>
      <c r="CC82" s="47">
        <v>0</v>
      </c>
      <c r="CD82" s="47">
        <v>0</v>
      </c>
      <c r="CE82" s="47" t="s">
        <v>126</v>
      </c>
      <c r="CF82" s="47">
        <v>0</v>
      </c>
      <c r="CG82" s="47">
        <v>0.1125</v>
      </c>
      <c r="CH82" s="47">
        <v>0</v>
      </c>
      <c r="CI82" s="47">
        <v>0</v>
      </c>
      <c r="CJ82" s="47">
        <v>0.16880000000000001</v>
      </c>
      <c r="CK82" s="47">
        <v>0</v>
      </c>
      <c r="CL82" s="47">
        <v>0</v>
      </c>
      <c r="CM82" s="47">
        <v>5.6250000000000001E-2</v>
      </c>
      <c r="CN82" s="47">
        <v>0</v>
      </c>
      <c r="CO82" s="47">
        <v>0</v>
      </c>
      <c r="CP82" s="47">
        <v>0</v>
      </c>
      <c r="CQ82" s="47" t="s">
        <v>126</v>
      </c>
      <c r="CR82" s="47">
        <v>0</v>
      </c>
      <c r="CS82" s="45"/>
      <c r="CT82" s="45"/>
      <c r="CU82" s="45"/>
      <c r="CV82" s="45"/>
      <c r="CX82" s="48">
        <v>0</v>
      </c>
      <c r="CY82" s="1">
        <v>0</v>
      </c>
      <c r="CZ82" t="s">
        <v>124</v>
      </c>
    </row>
    <row r="83" spans="1:105" ht="18" hidden="1" customHeight="1" x14ac:dyDescent="0.25">
      <c r="A83" s="37" t="s">
        <v>384</v>
      </c>
      <c r="B83" s="37" t="s">
        <v>385</v>
      </c>
      <c r="C83" s="37" t="s">
        <v>107</v>
      </c>
      <c r="D83" s="37" t="s">
        <v>700</v>
      </c>
      <c r="E83" s="37" t="s">
        <v>701</v>
      </c>
      <c r="F83" s="37" t="s">
        <v>834</v>
      </c>
      <c r="G83" s="37" t="s">
        <v>835</v>
      </c>
      <c r="H83" s="37" t="s">
        <v>836</v>
      </c>
      <c r="I83" s="37" t="s">
        <v>333</v>
      </c>
      <c r="J83" s="37" t="s">
        <v>837</v>
      </c>
      <c r="K83" s="37" t="s">
        <v>838</v>
      </c>
      <c r="L83" s="37" t="s">
        <v>839</v>
      </c>
      <c r="M83" s="37" t="s">
        <v>840</v>
      </c>
      <c r="N83" s="37" t="s">
        <v>134</v>
      </c>
      <c r="O83" s="37" t="s">
        <v>119</v>
      </c>
      <c r="P83" s="39">
        <v>0</v>
      </c>
      <c r="Q83" s="40">
        <v>100</v>
      </c>
      <c r="R83" s="40">
        <v>88</v>
      </c>
      <c r="S83" s="40" t="s">
        <v>4344</v>
      </c>
      <c r="T83" s="40">
        <v>5</v>
      </c>
      <c r="U83" s="40">
        <v>0</v>
      </c>
      <c r="V83" s="40">
        <v>5</v>
      </c>
      <c r="W83" s="40">
        <v>0</v>
      </c>
      <c r="X83" s="40">
        <v>5</v>
      </c>
      <c r="Y83" s="40">
        <v>0</v>
      </c>
      <c r="Z83" s="40">
        <v>5</v>
      </c>
      <c r="AA83" s="40" t="s">
        <v>841</v>
      </c>
      <c r="AB83" s="40" t="s">
        <v>842</v>
      </c>
      <c r="AC83" s="40">
        <v>0</v>
      </c>
      <c r="AD83" s="40">
        <v>63</v>
      </c>
      <c r="AE83" s="40">
        <v>0</v>
      </c>
      <c r="AF83" s="40">
        <v>63</v>
      </c>
      <c r="AG83" s="40">
        <v>0</v>
      </c>
      <c r="AH83" s="40">
        <v>63</v>
      </c>
      <c r="AI83" s="40" t="s">
        <v>843</v>
      </c>
      <c r="AJ83" s="40" t="s">
        <v>844</v>
      </c>
      <c r="AK83" s="40">
        <v>0</v>
      </c>
      <c r="AL83" s="40"/>
      <c r="AM83" s="40"/>
      <c r="AN83" s="40">
        <v>20</v>
      </c>
      <c r="AO83" s="40">
        <v>0</v>
      </c>
      <c r="AP83" s="40">
        <v>20</v>
      </c>
      <c r="AQ83" s="40">
        <v>0</v>
      </c>
      <c r="AR83" s="40">
        <v>20</v>
      </c>
      <c r="AS83" s="40" t="s">
        <v>845</v>
      </c>
      <c r="AT83" s="40" t="s">
        <v>846</v>
      </c>
      <c r="AU83" s="40" t="s">
        <v>847</v>
      </c>
      <c r="AV83" s="40">
        <v>12</v>
      </c>
      <c r="AW83" s="40">
        <v>0</v>
      </c>
      <c r="AX83" s="40">
        <v>0</v>
      </c>
      <c r="AY83" s="40">
        <v>0</v>
      </c>
      <c r="AZ83" s="63"/>
      <c r="BA83" s="43">
        <v>0</v>
      </c>
      <c r="BB83" s="43">
        <v>0</v>
      </c>
      <c r="BC83" s="63"/>
      <c r="BD83" s="44">
        <v>0</v>
      </c>
      <c r="BE83" s="44"/>
      <c r="BF83" s="45"/>
      <c r="BG83" s="44">
        <v>0</v>
      </c>
      <c r="BH83" s="44">
        <v>580000000</v>
      </c>
      <c r="BI83" s="44"/>
      <c r="BJ83" s="44">
        <v>213016000</v>
      </c>
      <c r="BK83" s="46">
        <v>0.88</v>
      </c>
      <c r="BL83" s="46">
        <v>0.05</v>
      </c>
      <c r="BM83" s="46">
        <v>1</v>
      </c>
      <c r="BN83" s="46">
        <v>0.63</v>
      </c>
      <c r="BO83" s="46">
        <v>1</v>
      </c>
      <c r="BP83" s="46">
        <v>0.2</v>
      </c>
      <c r="BQ83" s="46">
        <v>1</v>
      </c>
      <c r="BR83" s="46">
        <v>0.12</v>
      </c>
      <c r="BS83" s="46">
        <v>0</v>
      </c>
      <c r="BT83" s="46">
        <v>0</v>
      </c>
      <c r="BU83" s="46" t="s">
        <v>126</v>
      </c>
      <c r="BV83" s="46">
        <v>0.88</v>
      </c>
      <c r="BW83" s="46">
        <v>1</v>
      </c>
      <c r="BX83" s="46">
        <v>1</v>
      </c>
      <c r="BY83" s="46">
        <v>1</v>
      </c>
      <c r="BZ83" s="46">
        <v>0</v>
      </c>
      <c r="CA83" s="46" t="s">
        <v>126</v>
      </c>
      <c r="CB83" s="66">
        <v>0.45</v>
      </c>
      <c r="CC83" s="47">
        <v>0.39600000000000002</v>
      </c>
      <c r="CD83" s="47">
        <v>2.2499999999999999E-2</v>
      </c>
      <c r="CE83" s="47">
        <v>2.2499999999999999E-2</v>
      </c>
      <c r="CF83" s="47">
        <v>2.2499999999999999E-2</v>
      </c>
      <c r="CG83" s="67">
        <v>0.28349999999999997</v>
      </c>
      <c r="CH83" s="47">
        <v>0.28349999999999997</v>
      </c>
      <c r="CI83" s="47">
        <v>0.29470000000000007</v>
      </c>
      <c r="CJ83" s="47">
        <v>0.09</v>
      </c>
      <c r="CK83" s="47">
        <v>0.09</v>
      </c>
      <c r="CL83" s="47">
        <v>7.8799999999999926E-2</v>
      </c>
      <c r="CM83" s="47">
        <v>5.4000000000000006E-2</v>
      </c>
      <c r="CN83" s="47">
        <v>0</v>
      </c>
      <c r="CO83" s="47">
        <v>0</v>
      </c>
      <c r="CP83" s="47">
        <v>0</v>
      </c>
      <c r="CQ83" s="47" t="s">
        <v>126</v>
      </c>
      <c r="CR83" s="47">
        <v>0</v>
      </c>
      <c r="CS83" s="45"/>
      <c r="CT83" s="45"/>
      <c r="CU83" s="45"/>
      <c r="CV83" s="45"/>
      <c r="CX83" s="48">
        <v>68</v>
      </c>
      <c r="CY83" s="1">
        <v>0</v>
      </c>
      <c r="CZ83">
        <v>0</v>
      </c>
    </row>
    <row r="84" spans="1:105" ht="18" hidden="1" customHeight="1" x14ac:dyDescent="0.25">
      <c r="A84" s="37" t="s">
        <v>384</v>
      </c>
      <c r="B84" s="37" t="s">
        <v>385</v>
      </c>
      <c r="C84" s="37" t="s">
        <v>107</v>
      </c>
      <c r="D84" s="37" t="s">
        <v>700</v>
      </c>
      <c r="E84" s="37" t="s">
        <v>701</v>
      </c>
      <c r="F84" s="37" t="s">
        <v>834</v>
      </c>
      <c r="G84" s="37" t="s">
        <v>835</v>
      </c>
      <c r="H84" s="37" t="s">
        <v>848</v>
      </c>
      <c r="I84" s="37" t="s">
        <v>333</v>
      </c>
      <c r="J84" s="37" t="s">
        <v>390</v>
      </c>
      <c r="K84" s="37" t="s">
        <v>849</v>
      </c>
      <c r="L84" s="37" t="s">
        <v>850</v>
      </c>
      <c r="M84" s="37" t="s">
        <v>851</v>
      </c>
      <c r="N84" s="37" t="s">
        <v>118</v>
      </c>
      <c r="O84" s="37" t="s">
        <v>119</v>
      </c>
      <c r="P84" s="39">
        <v>30000</v>
      </c>
      <c r="Q84" s="40">
        <v>20000</v>
      </c>
      <c r="R84" s="40">
        <v>11046</v>
      </c>
      <c r="S84" s="40" t="s">
        <v>853</v>
      </c>
      <c r="T84" s="40">
        <v>0</v>
      </c>
      <c r="U84" s="40">
        <v>0</v>
      </c>
      <c r="V84" s="40">
        <v>0</v>
      </c>
      <c r="W84" s="40">
        <v>0</v>
      </c>
      <c r="X84" s="40">
        <v>0</v>
      </c>
      <c r="Y84" s="40">
        <v>0</v>
      </c>
      <c r="Z84" s="40">
        <v>0</v>
      </c>
      <c r="AA84" s="40"/>
      <c r="AB84" s="40"/>
      <c r="AC84" s="40"/>
      <c r="AD84" s="40">
        <v>2885</v>
      </c>
      <c r="AE84" s="40">
        <v>0</v>
      </c>
      <c r="AF84" s="40">
        <v>2885</v>
      </c>
      <c r="AG84" s="40">
        <v>0</v>
      </c>
      <c r="AH84" s="40">
        <v>2885</v>
      </c>
      <c r="AI84" s="40" t="s">
        <v>852</v>
      </c>
      <c r="AJ84" s="40" t="s">
        <v>853</v>
      </c>
      <c r="AK84" s="40">
        <v>0</v>
      </c>
      <c r="AL84" s="40"/>
      <c r="AM84" s="40"/>
      <c r="AN84" s="40">
        <v>9000</v>
      </c>
      <c r="AO84" s="40">
        <v>0</v>
      </c>
      <c r="AP84" s="40">
        <v>8161</v>
      </c>
      <c r="AQ84" s="40">
        <v>0</v>
      </c>
      <c r="AR84" s="40">
        <v>8161</v>
      </c>
      <c r="AS84" s="40" t="s">
        <v>854</v>
      </c>
      <c r="AT84" s="40" t="s">
        <v>855</v>
      </c>
      <c r="AU84" s="40" t="s">
        <v>856</v>
      </c>
      <c r="AV84" s="40">
        <v>8115</v>
      </c>
      <c r="AW84" s="40">
        <v>0</v>
      </c>
      <c r="AX84" s="40">
        <v>0</v>
      </c>
      <c r="AY84" s="40">
        <v>0</v>
      </c>
      <c r="AZ84" s="63"/>
      <c r="BA84" s="43">
        <v>0</v>
      </c>
      <c r="BB84" s="43">
        <v>0</v>
      </c>
      <c r="BC84" s="63"/>
      <c r="BD84" s="44">
        <v>0</v>
      </c>
      <c r="BE84" s="44"/>
      <c r="BF84" s="45"/>
      <c r="BG84" s="44">
        <v>0</v>
      </c>
      <c r="BH84" s="44">
        <v>66000000</v>
      </c>
      <c r="BI84" s="44"/>
      <c r="BJ84" s="44">
        <v>64215000</v>
      </c>
      <c r="BK84" s="46">
        <v>0.55230000000000001</v>
      </c>
      <c r="BL84" s="46">
        <v>0</v>
      </c>
      <c r="BM84" s="46" t="s">
        <v>126</v>
      </c>
      <c r="BN84" s="46">
        <v>0.14424999999999999</v>
      </c>
      <c r="BO84" s="46">
        <v>1</v>
      </c>
      <c r="BP84" s="46">
        <v>0.45</v>
      </c>
      <c r="BQ84" s="46">
        <v>0.90677777777777779</v>
      </c>
      <c r="BR84" s="46">
        <v>0.40575</v>
      </c>
      <c r="BS84" s="46">
        <v>0</v>
      </c>
      <c r="BT84" s="46">
        <v>0</v>
      </c>
      <c r="BU84" s="46" t="s">
        <v>126</v>
      </c>
      <c r="BV84" s="46">
        <v>0.55230000000000001</v>
      </c>
      <c r="BW84" s="46" t="s">
        <v>126</v>
      </c>
      <c r="BX84" s="46">
        <v>1</v>
      </c>
      <c r="BY84" s="46">
        <v>0.90677777777777779</v>
      </c>
      <c r="BZ84" s="46">
        <v>0</v>
      </c>
      <c r="CA84" s="46" t="s">
        <v>126</v>
      </c>
      <c r="CB84" s="66">
        <v>0.22500000000000001</v>
      </c>
      <c r="CC84" s="47">
        <v>0.1242675</v>
      </c>
      <c r="CD84" s="47">
        <v>0</v>
      </c>
      <c r="CE84" s="47" t="s">
        <v>126</v>
      </c>
      <c r="CF84" s="47">
        <v>0</v>
      </c>
      <c r="CG84" s="47">
        <v>3.2500000000000001E-2</v>
      </c>
      <c r="CH84" s="47">
        <v>3.2500000000000001E-2</v>
      </c>
      <c r="CI84" s="47">
        <v>3.2456249999999999E-2</v>
      </c>
      <c r="CJ84" s="47">
        <v>0.1013</v>
      </c>
      <c r="CK84" s="47">
        <v>9.1856588888888896E-2</v>
      </c>
      <c r="CL84" s="47">
        <v>9.1811250000000011E-2</v>
      </c>
      <c r="CM84" s="47">
        <v>9.1293750000000007E-2</v>
      </c>
      <c r="CN84" s="47">
        <v>0</v>
      </c>
      <c r="CO84" s="47">
        <v>0</v>
      </c>
      <c r="CP84" s="47">
        <v>0</v>
      </c>
      <c r="CQ84" s="47" t="s">
        <v>126</v>
      </c>
      <c r="CR84" s="47">
        <v>0</v>
      </c>
      <c r="CS84" s="45"/>
      <c r="CT84" s="45"/>
      <c r="CU84" s="45"/>
      <c r="CV84" s="45"/>
      <c r="CX84" s="48">
        <v>1007</v>
      </c>
      <c r="CY84" s="1">
        <v>0</v>
      </c>
      <c r="CZ84">
        <v>0</v>
      </c>
    </row>
    <row r="85" spans="1:105" ht="18" hidden="1" customHeight="1" x14ac:dyDescent="0.25">
      <c r="A85" s="37" t="s">
        <v>384</v>
      </c>
      <c r="B85" s="37" t="s">
        <v>385</v>
      </c>
      <c r="C85" s="37" t="s">
        <v>107</v>
      </c>
      <c r="D85" s="37" t="s">
        <v>700</v>
      </c>
      <c r="E85" s="37" t="s">
        <v>701</v>
      </c>
      <c r="F85" s="37" t="s">
        <v>834</v>
      </c>
      <c r="G85" s="37" t="s">
        <v>835</v>
      </c>
      <c r="H85" s="37" t="s">
        <v>857</v>
      </c>
      <c r="I85" s="37" t="s">
        <v>333</v>
      </c>
      <c r="J85" s="37"/>
      <c r="K85" s="37" t="s">
        <v>858</v>
      </c>
      <c r="L85" s="37" t="s">
        <v>859</v>
      </c>
      <c r="M85" s="37" t="s">
        <v>860</v>
      </c>
      <c r="N85" s="37" t="s">
        <v>118</v>
      </c>
      <c r="O85" s="37" t="s">
        <v>119</v>
      </c>
      <c r="P85" s="39">
        <v>0</v>
      </c>
      <c r="Q85" s="40">
        <v>1</v>
      </c>
      <c r="R85" s="40">
        <v>0.7</v>
      </c>
      <c r="S85" s="40" t="s">
        <v>4345</v>
      </c>
      <c r="T85" s="40">
        <v>0</v>
      </c>
      <c r="U85" s="40">
        <v>0</v>
      </c>
      <c r="V85" s="40">
        <v>0</v>
      </c>
      <c r="W85" s="40">
        <v>0</v>
      </c>
      <c r="X85" s="40">
        <v>0</v>
      </c>
      <c r="Y85" s="40">
        <v>0</v>
      </c>
      <c r="Z85" s="40">
        <v>0</v>
      </c>
      <c r="AA85" s="40"/>
      <c r="AB85" s="40"/>
      <c r="AC85" s="40"/>
      <c r="AD85" s="40">
        <v>0.2</v>
      </c>
      <c r="AE85" s="40">
        <v>0</v>
      </c>
      <c r="AF85" s="40">
        <v>0.2</v>
      </c>
      <c r="AG85" s="40">
        <v>0</v>
      </c>
      <c r="AH85" s="40">
        <v>0.2</v>
      </c>
      <c r="AI85" s="40">
        <v>0</v>
      </c>
      <c r="AJ85" s="40" t="s">
        <v>861</v>
      </c>
      <c r="AK85" s="40">
        <v>0</v>
      </c>
      <c r="AL85" s="40"/>
      <c r="AM85" s="40"/>
      <c r="AN85" s="40">
        <v>0.8</v>
      </c>
      <c r="AO85" s="40">
        <v>0</v>
      </c>
      <c r="AP85" s="40">
        <v>0.5</v>
      </c>
      <c r="AQ85" s="40">
        <v>0</v>
      </c>
      <c r="AR85" s="40">
        <v>0.5</v>
      </c>
      <c r="AS85" s="40" t="s">
        <v>862</v>
      </c>
      <c r="AT85" s="40" t="s">
        <v>863</v>
      </c>
      <c r="AU85" s="40" t="s">
        <v>864</v>
      </c>
      <c r="AV85" s="40">
        <v>0.4</v>
      </c>
      <c r="AW85" s="40">
        <v>0</v>
      </c>
      <c r="AX85" s="40">
        <v>0</v>
      </c>
      <c r="AY85" s="40">
        <v>0</v>
      </c>
      <c r="AZ85" s="63"/>
      <c r="BA85" s="43">
        <v>0</v>
      </c>
      <c r="BB85" s="43">
        <v>0</v>
      </c>
      <c r="BC85" s="63"/>
      <c r="BD85" s="44">
        <v>0</v>
      </c>
      <c r="BE85" s="44"/>
      <c r="BF85" s="45"/>
      <c r="BG85" s="44">
        <v>0</v>
      </c>
      <c r="BH85" s="44">
        <v>44400000</v>
      </c>
      <c r="BI85" s="44"/>
      <c r="BJ85" s="44">
        <v>26000000</v>
      </c>
      <c r="BK85" s="46">
        <v>0.7</v>
      </c>
      <c r="BL85" s="46">
        <v>0</v>
      </c>
      <c r="BM85" s="46" t="s">
        <v>126</v>
      </c>
      <c r="BN85" s="46">
        <v>0.2</v>
      </c>
      <c r="BO85" s="46">
        <v>1</v>
      </c>
      <c r="BP85" s="46">
        <v>0.8</v>
      </c>
      <c r="BQ85" s="46">
        <v>0.625</v>
      </c>
      <c r="BR85" s="46">
        <v>0.4</v>
      </c>
      <c r="BS85" s="46">
        <v>0</v>
      </c>
      <c r="BT85" s="46">
        <v>0</v>
      </c>
      <c r="BU85" s="46" t="s">
        <v>126</v>
      </c>
      <c r="BV85" s="46">
        <v>0.7</v>
      </c>
      <c r="BW85" s="46" t="s">
        <v>126</v>
      </c>
      <c r="BX85" s="46">
        <v>1</v>
      </c>
      <c r="BY85" s="46">
        <v>0.625</v>
      </c>
      <c r="BZ85" s="46">
        <v>0</v>
      </c>
      <c r="CA85" s="46" t="s">
        <v>126</v>
      </c>
      <c r="CB85" s="66">
        <v>0.22500000000000001</v>
      </c>
      <c r="CC85" s="47">
        <v>0.1575</v>
      </c>
      <c r="CD85" s="47">
        <v>0</v>
      </c>
      <c r="CE85" s="47" t="s">
        <v>126</v>
      </c>
      <c r="CF85" s="47">
        <v>0</v>
      </c>
      <c r="CG85" s="47">
        <v>4.4999999999999998E-2</v>
      </c>
      <c r="CH85" s="47">
        <v>4.4999999999999998E-2</v>
      </c>
      <c r="CI85" s="47">
        <v>4.5000000000000005E-2</v>
      </c>
      <c r="CJ85" s="47">
        <v>0.18</v>
      </c>
      <c r="CK85" s="47">
        <v>0.11249999999999999</v>
      </c>
      <c r="CL85" s="47">
        <v>0.11249999999999999</v>
      </c>
      <c r="CM85" s="47">
        <v>9.0000000000000011E-2</v>
      </c>
      <c r="CN85" s="47">
        <v>0</v>
      </c>
      <c r="CO85" s="47">
        <v>0</v>
      </c>
      <c r="CP85" s="47">
        <v>0</v>
      </c>
      <c r="CQ85" s="47" t="s">
        <v>126</v>
      </c>
      <c r="CR85" s="47">
        <v>0</v>
      </c>
      <c r="CS85" s="45"/>
      <c r="CT85" s="45"/>
      <c r="CU85" s="45"/>
      <c r="CV85" s="45"/>
      <c r="CX85" s="48">
        <v>0</v>
      </c>
      <c r="CY85" s="1">
        <v>0</v>
      </c>
      <c r="CZ85">
        <v>0</v>
      </c>
    </row>
    <row r="86" spans="1:105" ht="77.45" hidden="1" customHeight="1" x14ac:dyDescent="0.25">
      <c r="A86" s="37" t="s">
        <v>384</v>
      </c>
      <c r="B86" s="37" t="s">
        <v>385</v>
      </c>
      <c r="C86" s="37" t="s">
        <v>107</v>
      </c>
      <c r="D86" s="37" t="s">
        <v>700</v>
      </c>
      <c r="E86" s="37" t="s">
        <v>701</v>
      </c>
      <c r="F86" s="37" t="s">
        <v>834</v>
      </c>
      <c r="G86" s="37" t="s">
        <v>835</v>
      </c>
      <c r="H86" s="37" t="s">
        <v>865</v>
      </c>
      <c r="I86" s="37" t="s">
        <v>333</v>
      </c>
      <c r="J86" s="37" t="s">
        <v>866</v>
      </c>
      <c r="K86" s="37" t="s">
        <v>867</v>
      </c>
      <c r="L86" s="37" t="s">
        <v>868</v>
      </c>
      <c r="M86" s="37" t="s">
        <v>869</v>
      </c>
      <c r="N86" s="37" t="s">
        <v>134</v>
      </c>
      <c r="O86" s="37" t="s">
        <v>119</v>
      </c>
      <c r="P86" s="39">
        <v>0</v>
      </c>
      <c r="Q86" s="40">
        <v>100</v>
      </c>
      <c r="R86" s="40">
        <v>87</v>
      </c>
      <c r="S86" s="40" t="s">
        <v>4346</v>
      </c>
      <c r="T86" s="40">
        <v>0</v>
      </c>
      <c r="U86" s="40">
        <v>0</v>
      </c>
      <c r="V86" s="40">
        <v>0</v>
      </c>
      <c r="W86" s="40">
        <v>0</v>
      </c>
      <c r="X86" s="40">
        <v>0</v>
      </c>
      <c r="Y86" s="40">
        <v>0</v>
      </c>
      <c r="Z86" s="40">
        <v>0</v>
      </c>
      <c r="AA86" s="40"/>
      <c r="AB86" s="40"/>
      <c r="AC86" s="40"/>
      <c r="AD86" s="40">
        <v>79</v>
      </c>
      <c r="AE86" s="40">
        <v>0</v>
      </c>
      <c r="AF86" s="40">
        <v>79</v>
      </c>
      <c r="AG86" s="40">
        <v>0</v>
      </c>
      <c r="AH86" s="40">
        <v>79</v>
      </c>
      <c r="AI86" s="40" t="s">
        <v>870</v>
      </c>
      <c r="AJ86" s="40" t="s">
        <v>871</v>
      </c>
      <c r="AK86" s="40" t="s">
        <v>872</v>
      </c>
      <c r="AL86" s="40"/>
      <c r="AM86" s="40"/>
      <c r="AN86" s="40">
        <v>11</v>
      </c>
      <c r="AO86" s="40">
        <v>0</v>
      </c>
      <c r="AP86" s="40">
        <v>8</v>
      </c>
      <c r="AQ86" s="40">
        <v>0</v>
      </c>
      <c r="AR86" s="40">
        <v>8</v>
      </c>
      <c r="AS86" s="40" t="s">
        <v>873</v>
      </c>
      <c r="AT86" s="64" t="s">
        <v>874</v>
      </c>
      <c r="AU86" s="40" t="s">
        <v>875</v>
      </c>
      <c r="AV86" s="40">
        <v>10</v>
      </c>
      <c r="AW86" s="40">
        <v>0</v>
      </c>
      <c r="AX86" s="40">
        <v>0</v>
      </c>
      <c r="AY86" s="40">
        <v>0</v>
      </c>
      <c r="AZ86" s="63"/>
      <c r="BA86" s="43">
        <v>0</v>
      </c>
      <c r="BB86" s="43">
        <v>0</v>
      </c>
      <c r="BC86" s="63"/>
      <c r="BD86" s="44">
        <v>0</v>
      </c>
      <c r="BE86" s="44"/>
      <c r="BF86" s="45"/>
      <c r="BG86" s="44">
        <v>0</v>
      </c>
      <c r="BH86" s="44">
        <v>119950000</v>
      </c>
      <c r="BI86" s="44"/>
      <c r="BJ86" s="44">
        <v>86214856</v>
      </c>
      <c r="BK86" s="46">
        <v>0.87</v>
      </c>
      <c r="BL86" s="46">
        <v>0</v>
      </c>
      <c r="BM86" s="46" t="s">
        <v>126</v>
      </c>
      <c r="BN86" s="46">
        <v>0.79</v>
      </c>
      <c r="BO86" s="46">
        <v>1</v>
      </c>
      <c r="BP86" s="46">
        <v>0.11</v>
      </c>
      <c r="BQ86" s="46">
        <v>0.72727272727272729</v>
      </c>
      <c r="BR86" s="46">
        <v>0.1</v>
      </c>
      <c r="BS86" s="46">
        <v>0</v>
      </c>
      <c r="BT86" s="46">
        <v>0</v>
      </c>
      <c r="BU86" s="46" t="s">
        <v>126</v>
      </c>
      <c r="BV86" s="46">
        <v>0.87</v>
      </c>
      <c r="BW86" s="46" t="s">
        <v>126</v>
      </c>
      <c r="BX86" s="46">
        <v>1</v>
      </c>
      <c r="BY86" s="46">
        <v>0.72727272727272729</v>
      </c>
      <c r="BZ86" s="46">
        <v>0</v>
      </c>
      <c r="CA86" s="46" t="s">
        <v>126</v>
      </c>
      <c r="CB86" s="66">
        <v>0.45</v>
      </c>
      <c r="CC86" s="47">
        <v>0.39150000000000001</v>
      </c>
      <c r="CD86" s="47">
        <v>0</v>
      </c>
      <c r="CE86" s="47" t="s">
        <v>126</v>
      </c>
      <c r="CF86" s="47">
        <v>0</v>
      </c>
      <c r="CG86" s="47">
        <v>0.35549999999999998</v>
      </c>
      <c r="CH86" s="47">
        <v>0.35549999999999998</v>
      </c>
      <c r="CI86" s="47">
        <v>0.35550000000000004</v>
      </c>
      <c r="CJ86" s="47">
        <v>4.9500000000000002E-2</v>
      </c>
      <c r="CK86" s="47">
        <v>3.6000000000000004E-2</v>
      </c>
      <c r="CL86" s="47">
        <v>3.5999999999999976E-2</v>
      </c>
      <c r="CM86" s="47">
        <v>4.4999999999999998E-2</v>
      </c>
      <c r="CN86" s="47">
        <v>0</v>
      </c>
      <c r="CO86" s="47">
        <v>0</v>
      </c>
      <c r="CP86" s="47">
        <v>0</v>
      </c>
      <c r="CQ86" s="47" t="s">
        <v>126</v>
      </c>
      <c r="CR86" s="47">
        <v>0</v>
      </c>
      <c r="CS86" s="45"/>
      <c r="CT86" s="45"/>
      <c r="CU86" s="45"/>
      <c r="CV86" s="45"/>
      <c r="CX86" s="48">
        <v>79</v>
      </c>
      <c r="CY86" s="1">
        <v>0</v>
      </c>
      <c r="CZ86">
        <v>0</v>
      </c>
    </row>
    <row r="87" spans="1:105" ht="18" hidden="1" customHeight="1" x14ac:dyDescent="0.25">
      <c r="A87" s="37" t="s">
        <v>384</v>
      </c>
      <c r="B87" s="37" t="s">
        <v>385</v>
      </c>
      <c r="C87" s="37" t="s">
        <v>107</v>
      </c>
      <c r="D87" s="37" t="s">
        <v>700</v>
      </c>
      <c r="E87" s="37" t="s">
        <v>701</v>
      </c>
      <c r="F87" s="37" t="s">
        <v>834</v>
      </c>
      <c r="G87" s="37" t="s">
        <v>835</v>
      </c>
      <c r="H87" s="37" t="s">
        <v>876</v>
      </c>
      <c r="I87" s="37" t="s">
        <v>333</v>
      </c>
      <c r="J87" s="37"/>
      <c r="K87" s="37" t="s">
        <v>877</v>
      </c>
      <c r="L87" s="37" t="s">
        <v>878</v>
      </c>
      <c r="M87" s="37" t="s">
        <v>879</v>
      </c>
      <c r="N87" s="37" t="s">
        <v>118</v>
      </c>
      <c r="O87" s="37" t="s">
        <v>135</v>
      </c>
      <c r="P87" s="39">
        <v>0</v>
      </c>
      <c r="Q87" s="40">
        <v>9</v>
      </c>
      <c r="R87" s="40">
        <v>9</v>
      </c>
      <c r="S87" s="40" t="s">
        <v>4347</v>
      </c>
      <c r="T87" s="40">
        <v>0</v>
      </c>
      <c r="U87" s="40">
        <v>9</v>
      </c>
      <c r="V87" s="40">
        <v>0</v>
      </c>
      <c r="W87" s="40">
        <v>9</v>
      </c>
      <c r="X87" s="40" t="s">
        <v>126</v>
      </c>
      <c r="Y87" s="40">
        <v>9</v>
      </c>
      <c r="Z87" s="40">
        <v>9</v>
      </c>
      <c r="AA87" s="40">
        <v>0</v>
      </c>
      <c r="AB87" s="40" t="s">
        <v>880</v>
      </c>
      <c r="AC87" s="40">
        <v>0</v>
      </c>
      <c r="AD87" s="40">
        <v>0</v>
      </c>
      <c r="AE87" s="40">
        <v>9</v>
      </c>
      <c r="AF87" s="40">
        <v>0</v>
      </c>
      <c r="AG87" s="40">
        <v>9</v>
      </c>
      <c r="AH87" s="40">
        <v>9</v>
      </c>
      <c r="AI87" s="40">
        <v>0</v>
      </c>
      <c r="AJ87" s="40" t="s">
        <v>881</v>
      </c>
      <c r="AK87" s="40">
        <v>0</v>
      </c>
      <c r="AL87" s="40"/>
      <c r="AM87" s="40"/>
      <c r="AN87" s="40">
        <v>0</v>
      </c>
      <c r="AO87" s="40">
        <v>9</v>
      </c>
      <c r="AP87" s="40" t="s">
        <v>126</v>
      </c>
      <c r="AQ87" s="40">
        <v>9</v>
      </c>
      <c r="AR87" s="40">
        <v>9</v>
      </c>
      <c r="AS87" s="40" t="s">
        <v>882</v>
      </c>
      <c r="AT87" s="40" t="s">
        <v>883</v>
      </c>
      <c r="AU87" s="40"/>
      <c r="AV87" s="40">
        <v>0</v>
      </c>
      <c r="AW87" s="40">
        <v>9</v>
      </c>
      <c r="AX87" s="40">
        <v>0</v>
      </c>
      <c r="AY87" s="40">
        <v>0</v>
      </c>
      <c r="AZ87" s="63"/>
      <c r="BA87" s="43">
        <v>0</v>
      </c>
      <c r="BB87" s="43">
        <v>0</v>
      </c>
      <c r="BC87" s="63"/>
      <c r="BD87" s="44">
        <v>0</v>
      </c>
      <c r="BE87" s="44"/>
      <c r="BF87" s="45"/>
      <c r="BG87" s="44">
        <v>0</v>
      </c>
      <c r="BH87" s="44">
        <v>340000000</v>
      </c>
      <c r="BI87" s="44"/>
      <c r="BJ87" s="44">
        <v>0</v>
      </c>
      <c r="BK87" s="46">
        <v>0.75</v>
      </c>
      <c r="BL87" s="46">
        <v>0.25</v>
      </c>
      <c r="BM87" s="46">
        <v>1</v>
      </c>
      <c r="BN87" s="46">
        <v>0.25</v>
      </c>
      <c r="BO87" s="46">
        <v>1</v>
      </c>
      <c r="BP87" s="46">
        <v>0.25</v>
      </c>
      <c r="BQ87" s="46">
        <v>1</v>
      </c>
      <c r="BR87" s="46">
        <v>0.25</v>
      </c>
      <c r="BS87" s="46">
        <v>0</v>
      </c>
      <c r="BT87" s="46">
        <v>0</v>
      </c>
      <c r="BU87" s="46" t="s">
        <v>126</v>
      </c>
      <c r="BV87" s="46">
        <v>0.75</v>
      </c>
      <c r="BW87" s="46">
        <v>1</v>
      </c>
      <c r="BX87" s="46">
        <v>1</v>
      </c>
      <c r="BY87" s="46">
        <v>1</v>
      </c>
      <c r="BZ87" s="46">
        <v>0</v>
      </c>
      <c r="CA87" s="46" t="s">
        <v>126</v>
      </c>
      <c r="CB87" s="66">
        <v>0.22500000000000001</v>
      </c>
      <c r="CC87" s="47">
        <v>0.16875000000000001</v>
      </c>
      <c r="CD87" s="47">
        <v>5.6300000000000003E-2</v>
      </c>
      <c r="CE87" s="47">
        <v>5.6300000000000003E-2</v>
      </c>
      <c r="CF87" s="47">
        <v>5.6300000000000003E-2</v>
      </c>
      <c r="CG87" s="47">
        <v>5.6300000000000003E-2</v>
      </c>
      <c r="CH87" s="47">
        <v>5.6300000000000003E-2</v>
      </c>
      <c r="CI87" s="47">
        <v>5.62E-2</v>
      </c>
      <c r="CJ87" s="47">
        <v>5.6300000000000003E-2</v>
      </c>
      <c r="CK87" s="47">
        <v>5.6300000000000003E-2</v>
      </c>
      <c r="CL87" s="47">
        <v>5.6250000000000008E-2</v>
      </c>
      <c r="CM87" s="47">
        <v>5.6300000000000003E-2</v>
      </c>
      <c r="CN87" s="47">
        <v>0</v>
      </c>
      <c r="CO87" s="47">
        <v>0</v>
      </c>
      <c r="CP87" s="47">
        <v>0</v>
      </c>
      <c r="CQ87" s="47" t="s">
        <v>126</v>
      </c>
      <c r="CR87" s="47">
        <v>0</v>
      </c>
      <c r="CS87" s="45">
        <v>1</v>
      </c>
      <c r="CT87" s="45">
        <v>1</v>
      </c>
      <c r="CU87" s="45">
        <v>1</v>
      </c>
      <c r="CV87" s="45">
        <v>1</v>
      </c>
      <c r="CW87">
        <v>4</v>
      </c>
      <c r="CX87" s="48">
        <v>9</v>
      </c>
      <c r="CY87" s="1">
        <v>0</v>
      </c>
      <c r="CZ87">
        <v>0</v>
      </c>
    </row>
    <row r="88" spans="1:105" ht="18" hidden="1" customHeight="1" x14ac:dyDescent="0.25">
      <c r="A88" s="37" t="s">
        <v>384</v>
      </c>
      <c r="B88" s="37" t="s">
        <v>385</v>
      </c>
      <c r="C88" s="37" t="s">
        <v>107</v>
      </c>
      <c r="D88" s="37" t="s">
        <v>700</v>
      </c>
      <c r="E88" s="37" t="s">
        <v>701</v>
      </c>
      <c r="F88" s="37" t="s">
        <v>834</v>
      </c>
      <c r="G88" s="37" t="s">
        <v>835</v>
      </c>
      <c r="H88" s="37" t="s">
        <v>884</v>
      </c>
      <c r="I88" s="37" t="s">
        <v>333</v>
      </c>
      <c r="J88" s="37" t="s">
        <v>885</v>
      </c>
      <c r="K88" s="37" t="s">
        <v>886</v>
      </c>
      <c r="L88" s="37" t="s">
        <v>887</v>
      </c>
      <c r="M88" s="37" t="s">
        <v>888</v>
      </c>
      <c r="N88" s="37" t="s">
        <v>118</v>
      </c>
      <c r="O88" s="37" t="s">
        <v>119</v>
      </c>
      <c r="P88" s="39">
        <v>1245</v>
      </c>
      <c r="Q88" s="40">
        <v>1450</v>
      </c>
      <c r="R88" s="40">
        <v>2345</v>
      </c>
      <c r="S88" s="40" t="s">
        <v>4348</v>
      </c>
      <c r="T88" s="70">
        <v>0</v>
      </c>
      <c r="U88" s="70">
        <v>1400</v>
      </c>
      <c r="V88" s="70">
        <v>0</v>
      </c>
      <c r="W88" s="70">
        <v>412</v>
      </c>
      <c r="X88" s="70" t="s">
        <v>126</v>
      </c>
      <c r="Y88" s="70">
        <v>412</v>
      </c>
      <c r="Z88" s="70">
        <v>412</v>
      </c>
      <c r="AA88" s="40" t="s">
        <v>889</v>
      </c>
      <c r="AB88" s="40" t="s">
        <v>890</v>
      </c>
      <c r="AC88" s="40">
        <v>0</v>
      </c>
      <c r="AD88" s="40">
        <v>1038</v>
      </c>
      <c r="AE88" s="40">
        <v>0</v>
      </c>
      <c r="AF88" s="40">
        <v>1038</v>
      </c>
      <c r="AG88" s="40">
        <v>0</v>
      </c>
      <c r="AH88" s="40">
        <v>1038</v>
      </c>
      <c r="AI88" s="40" t="s">
        <v>891</v>
      </c>
      <c r="AJ88" s="40" t="s">
        <v>892</v>
      </c>
      <c r="AK88" s="40">
        <v>0</v>
      </c>
      <c r="AL88" s="40"/>
      <c r="AM88" s="40"/>
      <c r="AN88" s="40">
        <v>0</v>
      </c>
      <c r="AO88" s="40">
        <v>1450</v>
      </c>
      <c r="AP88" s="40">
        <v>0</v>
      </c>
      <c r="AQ88" s="40">
        <v>895</v>
      </c>
      <c r="AR88" s="40">
        <v>895</v>
      </c>
      <c r="AS88" s="40"/>
      <c r="AT88" s="40" t="s">
        <v>893</v>
      </c>
      <c r="AU88" s="40" t="s">
        <v>894</v>
      </c>
      <c r="AV88" s="40">
        <v>0</v>
      </c>
      <c r="AW88" s="40">
        <v>1450</v>
      </c>
      <c r="AX88" s="40">
        <v>0</v>
      </c>
      <c r="AY88" s="40">
        <v>0</v>
      </c>
      <c r="AZ88" s="63"/>
      <c r="BA88" s="43">
        <v>0</v>
      </c>
      <c r="BB88" s="43">
        <v>0</v>
      </c>
      <c r="BC88" s="63"/>
      <c r="BD88" s="44">
        <v>2151800000</v>
      </c>
      <c r="BE88" s="44"/>
      <c r="BF88" s="45"/>
      <c r="BG88" s="44">
        <v>2151800000</v>
      </c>
      <c r="BH88" s="44">
        <v>3333550000</v>
      </c>
      <c r="BI88" s="44"/>
      <c r="BJ88" s="44">
        <v>2196262880</v>
      </c>
      <c r="BK88" s="46">
        <v>1.6172413793103448</v>
      </c>
      <c r="BL88" s="75">
        <v>0.28410000000000002</v>
      </c>
      <c r="BM88" s="75">
        <v>1</v>
      </c>
      <c r="BN88" s="46">
        <v>0.71589999999999998</v>
      </c>
      <c r="BO88" s="46">
        <v>1</v>
      </c>
      <c r="BP88" s="46">
        <v>1</v>
      </c>
      <c r="BQ88" s="46">
        <v>0.61719999999999997</v>
      </c>
      <c r="BR88" s="46">
        <v>1</v>
      </c>
      <c r="BS88" s="46">
        <v>0</v>
      </c>
      <c r="BT88" s="46">
        <v>0</v>
      </c>
      <c r="BU88" s="46" t="s">
        <v>126</v>
      </c>
      <c r="BV88" s="46" t="s">
        <v>4283</v>
      </c>
      <c r="BW88" s="46">
        <v>0.29430000000000001</v>
      </c>
      <c r="BX88" s="46">
        <v>1</v>
      </c>
      <c r="BY88" s="46">
        <v>0</v>
      </c>
      <c r="BZ88" s="46">
        <v>0</v>
      </c>
      <c r="CA88" s="46" t="s">
        <v>126</v>
      </c>
      <c r="CB88" s="66">
        <v>0.22500000000000001</v>
      </c>
      <c r="CC88" s="47">
        <v>0.22500000000000001</v>
      </c>
      <c r="CD88" s="47">
        <v>6.3899999999999998E-2</v>
      </c>
      <c r="CE88" s="47">
        <v>6.3899999999999998E-2</v>
      </c>
      <c r="CF88" s="47">
        <v>6.3899999999999998E-2</v>
      </c>
      <c r="CG88" s="67">
        <v>0.16109999999999999</v>
      </c>
      <c r="CH88" s="47">
        <v>0.16109999999999999</v>
      </c>
      <c r="CI88" s="47">
        <v>0.16109999999999999</v>
      </c>
      <c r="CJ88" s="47">
        <v>0.22500000000000001</v>
      </c>
      <c r="CK88" s="47">
        <v>0</v>
      </c>
      <c r="CL88" s="47">
        <v>0</v>
      </c>
      <c r="CM88" s="47">
        <v>0</v>
      </c>
      <c r="CN88" s="47">
        <v>0</v>
      </c>
      <c r="CO88" s="47">
        <v>0</v>
      </c>
      <c r="CP88" s="47">
        <v>0</v>
      </c>
      <c r="CQ88" s="47" t="s">
        <v>126</v>
      </c>
      <c r="CR88" s="47">
        <v>0</v>
      </c>
      <c r="CS88" s="45">
        <v>1</v>
      </c>
      <c r="CT88" s="45">
        <v>1</v>
      </c>
      <c r="CU88" s="45">
        <v>1</v>
      </c>
      <c r="CV88" s="45">
        <v>1</v>
      </c>
      <c r="CW88">
        <v>4</v>
      </c>
      <c r="CX88" s="48">
        <v>1294</v>
      </c>
      <c r="CY88" s="1">
        <v>0</v>
      </c>
      <c r="CZ88">
        <v>0</v>
      </c>
    </row>
    <row r="89" spans="1:105" ht="18" hidden="1" customHeight="1" x14ac:dyDescent="0.25">
      <c r="A89" s="37" t="s">
        <v>384</v>
      </c>
      <c r="B89" s="37" t="s">
        <v>385</v>
      </c>
      <c r="C89" s="37" t="s">
        <v>107</v>
      </c>
      <c r="D89" s="37" t="s">
        <v>700</v>
      </c>
      <c r="E89" s="37" t="s">
        <v>701</v>
      </c>
      <c r="F89" s="37" t="s">
        <v>834</v>
      </c>
      <c r="G89" s="37" t="s">
        <v>835</v>
      </c>
      <c r="H89" s="37" t="s">
        <v>895</v>
      </c>
      <c r="I89" s="37" t="s">
        <v>333</v>
      </c>
      <c r="J89" s="37" t="s">
        <v>390</v>
      </c>
      <c r="K89" s="37" t="s">
        <v>896</v>
      </c>
      <c r="L89" s="37" t="s">
        <v>897</v>
      </c>
      <c r="M89" s="37" t="s">
        <v>898</v>
      </c>
      <c r="N89" s="37" t="s">
        <v>118</v>
      </c>
      <c r="O89" s="37" t="s">
        <v>135</v>
      </c>
      <c r="P89" s="39">
        <v>230</v>
      </c>
      <c r="Q89" s="40">
        <v>230</v>
      </c>
      <c r="R89" s="40">
        <v>224</v>
      </c>
      <c r="S89" s="40" t="s">
        <v>901</v>
      </c>
      <c r="T89" s="40">
        <v>0</v>
      </c>
      <c r="U89" s="40">
        <v>230</v>
      </c>
      <c r="V89" s="40">
        <v>0</v>
      </c>
      <c r="W89" s="40">
        <v>230</v>
      </c>
      <c r="X89" s="40" t="s">
        <v>126</v>
      </c>
      <c r="Y89" s="40">
        <v>224</v>
      </c>
      <c r="Z89" s="40">
        <v>224</v>
      </c>
      <c r="AA89" s="40" t="s">
        <v>899</v>
      </c>
      <c r="AB89" s="40" t="s">
        <v>900</v>
      </c>
      <c r="AC89" s="40">
        <v>0</v>
      </c>
      <c r="AD89" s="40">
        <v>0</v>
      </c>
      <c r="AE89" s="40">
        <v>230</v>
      </c>
      <c r="AF89" s="40">
        <v>0</v>
      </c>
      <c r="AG89" s="40">
        <v>225</v>
      </c>
      <c r="AH89" s="40">
        <v>225</v>
      </c>
      <c r="AI89" s="40">
        <v>0</v>
      </c>
      <c r="AJ89" s="40" t="s">
        <v>901</v>
      </c>
      <c r="AK89" s="40">
        <v>0</v>
      </c>
      <c r="AL89" s="40"/>
      <c r="AM89" s="40"/>
      <c r="AN89" s="40">
        <v>0</v>
      </c>
      <c r="AO89" s="40">
        <v>230</v>
      </c>
      <c r="AP89" s="40" t="s">
        <v>126</v>
      </c>
      <c r="AQ89" s="40">
        <v>223</v>
      </c>
      <c r="AR89" s="40">
        <v>223</v>
      </c>
      <c r="AS89" s="40" t="s">
        <v>902</v>
      </c>
      <c r="AT89" s="40" t="s">
        <v>903</v>
      </c>
      <c r="AU89" s="40"/>
      <c r="AV89" s="40">
        <v>0</v>
      </c>
      <c r="AW89" s="40">
        <v>230</v>
      </c>
      <c r="AX89" s="40">
        <v>0</v>
      </c>
      <c r="AY89" s="40">
        <v>0</v>
      </c>
      <c r="AZ89" s="63"/>
      <c r="BA89" s="43">
        <v>0</v>
      </c>
      <c r="BB89" s="43">
        <v>0</v>
      </c>
      <c r="BC89" s="63"/>
      <c r="BD89" s="44">
        <v>0</v>
      </c>
      <c r="BE89" s="44"/>
      <c r="BF89" s="45"/>
      <c r="BG89" s="44">
        <v>0</v>
      </c>
      <c r="BH89" s="44">
        <v>150000000</v>
      </c>
      <c r="BI89" s="44"/>
      <c r="BJ89" s="44">
        <v>0</v>
      </c>
      <c r="BK89" s="46">
        <v>0.7304315217391304</v>
      </c>
      <c r="BL89" s="46">
        <v>0.25</v>
      </c>
      <c r="BM89" s="46">
        <v>0.97389999999999999</v>
      </c>
      <c r="BN89" s="46">
        <v>0.25</v>
      </c>
      <c r="BO89" s="46">
        <v>0.97826086956521741</v>
      </c>
      <c r="BP89" s="46">
        <v>0.25</v>
      </c>
      <c r="BQ89" s="46">
        <v>0.9695652173913043</v>
      </c>
      <c r="BR89" s="46">
        <v>0.25</v>
      </c>
      <c r="BS89" s="46">
        <v>0</v>
      </c>
      <c r="BT89" s="46">
        <v>0</v>
      </c>
      <c r="BU89" s="46" t="s">
        <v>126</v>
      </c>
      <c r="BV89" s="46">
        <v>0.7304315217391304</v>
      </c>
      <c r="BW89" s="46">
        <v>0.97389999999999999</v>
      </c>
      <c r="BX89" s="46">
        <v>0.97826086956521741</v>
      </c>
      <c r="BY89" s="46">
        <v>0.9695652173913043</v>
      </c>
      <c r="BZ89" s="46">
        <v>0</v>
      </c>
      <c r="CA89" s="46" t="s">
        <v>126</v>
      </c>
      <c r="CB89" s="66">
        <v>0.22500000000000001</v>
      </c>
      <c r="CC89" s="47">
        <v>0.16434709239130435</v>
      </c>
      <c r="CD89" s="47">
        <v>5.6300000000000003E-2</v>
      </c>
      <c r="CE89" s="47">
        <v>5.4800000000000001E-2</v>
      </c>
      <c r="CF89" s="47">
        <v>5.4800000000000001E-2</v>
      </c>
      <c r="CG89" s="47">
        <v>5.6300000000000003E-2</v>
      </c>
      <c r="CH89" s="47">
        <v>5.507608695652174E-2</v>
      </c>
      <c r="CI89" s="47">
        <v>5.5009048913043479E-2</v>
      </c>
      <c r="CJ89" s="47">
        <v>5.6300000000000003E-2</v>
      </c>
      <c r="CK89" s="47">
        <v>5.4586521739130436E-2</v>
      </c>
      <c r="CL89" s="47">
        <v>5.453804347826087E-2</v>
      </c>
      <c r="CM89" s="47">
        <v>5.6300000000000003E-2</v>
      </c>
      <c r="CN89" s="47">
        <v>0</v>
      </c>
      <c r="CO89" s="47">
        <v>0</v>
      </c>
      <c r="CP89" s="47">
        <v>0</v>
      </c>
      <c r="CQ89" s="47" t="s">
        <v>126</v>
      </c>
      <c r="CR89" s="47">
        <v>0</v>
      </c>
      <c r="CS89" s="45">
        <v>1</v>
      </c>
      <c r="CT89" s="45">
        <v>1</v>
      </c>
      <c r="CU89" s="45">
        <v>1</v>
      </c>
      <c r="CV89" s="45">
        <v>1</v>
      </c>
      <c r="CW89">
        <v>4</v>
      </c>
      <c r="CX89" s="48">
        <v>224</v>
      </c>
      <c r="CY89" s="1">
        <v>0</v>
      </c>
      <c r="CZ89">
        <v>0</v>
      </c>
    </row>
    <row r="90" spans="1:105" ht="18" hidden="1" customHeight="1" x14ac:dyDescent="0.25">
      <c r="A90" s="37" t="s">
        <v>384</v>
      </c>
      <c r="B90" s="37" t="s">
        <v>385</v>
      </c>
      <c r="C90" s="37" t="s">
        <v>107</v>
      </c>
      <c r="D90" s="37" t="s">
        <v>700</v>
      </c>
      <c r="E90" s="37" t="s">
        <v>701</v>
      </c>
      <c r="F90" s="37" t="s">
        <v>834</v>
      </c>
      <c r="G90" s="37" t="s">
        <v>835</v>
      </c>
      <c r="H90" s="37" t="s">
        <v>904</v>
      </c>
      <c r="I90" s="37" t="s">
        <v>333</v>
      </c>
      <c r="J90" s="37"/>
      <c r="K90" s="37" t="s">
        <v>905</v>
      </c>
      <c r="L90" s="37" t="s">
        <v>906</v>
      </c>
      <c r="M90" s="37" t="s">
        <v>907</v>
      </c>
      <c r="N90" s="37" t="s">
        <v>134</v>
      </c>
      <c r="O90" s="37" t="s">
        <v>135</v>
      </c>
      <c r="P90" s="39">
        <v>50</v>
      </c>
      <c r="Q90" s="40">
        <v>100</v>
      </c>
      <c r="R90" s="40">
        <v>66.666666666666671</v>
      </c>
      <c r="S90" s="40" t="s">
        <v>4349</v>
      </c>
      <c r="T90" s="40">
        <v>0</v>
      </c>
      <c r="U90" s="40">
        <v>100</v>
      </c>
      <c r="V90" s="40">
        <v>0</v>
      </c>
      <c r="W90" s="40">
        <v>100</v>
      </c>
      <c r="X90" s="40" t="s">
        <v>126</v>
      </c>
      <c r="Y90" s="40">
        <v>100</v>
      </c>
      <c r="Z90" s="40">
        <v>100</v>
      </c>
      <c r="AA90" s="40">
        <v>0</v>
      </c>
      <c r="AB90" s="40" t="s">
        <v>908</v>
      </c>
      <c r="AC90" s="40">
        <v>0</v>
      </c>
      <c r="AD90" s="40">
        <v>0</v>
      </c>
      <c r="AE90" s="40">
        <v>100</v>
      </c>
      <c r="AF90" s="40">
        <v>0</v>
      </c>
      <c r="AG90" s="40">
        <v>100</v>
      </c>
      <c r="AH90" s="40">
        <v>100</v>
      </c>
      <c r="AI90" s="40" t="s">
        <v>909</v>
      </c>
      <c r="AJ90" s="40" t="s">
        <v>910</v>
      </c>
      <c r="AK90" s="40">
        <v>0</v>
      </c>
      <c r="AL90" s="40"/>
      <c r="AM90" s="40"/>
      <c r="AN90" s="40">
        <v>0</v>
      </c>
      <c r="AO90" s="40">
        <v>100</v>
      </c>
      <c r="AP90" s="40" t="s">
        <v>126</v>
      </c>
      <c r="AQ90" s="40">
        <v>0</v>
      </c>
      <c r="AR90" s="40">
        <v>0</v>
      </c>
      <c r="AS90" s="40"/>
      <c r="AT90" s="40" t="s">
        <v>911</v>
      </c>
      <c r="AU90" s="40"/>
      <c r="AV90" s="40">
        <v>0</v>
      </c>
      <c r="AW90" s="40">
        <v>100</v>
      </c>
      <c r="AX90" s="40">
        <v>0</v>
      </c>
      <c r="AY90" s="40">
        <v>0</v>
      </c>
      <c r="AZ90" s="63"/>
      <c r="BA90" s="43">
        <v>0</v>
      </c>
      <c r="BB90" s="43">
        <v>0</v>
      </c>
      <c r="BC90" s="63"/>
      <c r="BD90" s="44">
        <v>700000000</v>
      </c>
      <c r="BE90" s="44"/>
      <c r="BF90" s="45"/>
      <c r="BG90" s="44">
        <v>700000000</v>
      </c>
      <c r="BH90" s="44">
        <v>500000000</v>
      </c>
      <c r="BI90" s="44"/>
      <c r="BJ90" s="44">
        <v>500000000</v>
      </c>
      <c r="BK90" s="46">
        <v>0.5</v>
      </c>
      <c r="BL90" s="46">
        <v>0.25</v>
      </c>
      <c r="BM90" s="46">
        <v>1</v>
      </c>
      <c r="BN90" s="46">
        <v>0.25</v>
      </c>
      <c r="BO90" s="46">
        <v>1</v>
      </c>
      <c r="BP90" s="46">
        <v>0.25</v>
      </c>
      <c r="BQ90" s="46">
        <v>0</v>
      </c>
      <c r="BR90" s="46">
        <v>0.25</v>
      </c>
      <c r="BS90" s="46">
        <v>0</v>
      </c>
      <c r="BT90" s="46">
        <v>0</v>
      </c>
      <c r="BU90" s="46" t="s">
        <v>126</v>
      </c>
      <c r="BV90" s="46">
        <v>0.5</v>
      </c>
      <c r="BW90" s="46">
        <v>1</v>
      </c>
      <c r="BX90" s="46">
        <v>1</v>
      </c>
      <c r="BY90" s="46">
        <v>0</v>
      </c>
      <c r="BZ90" s="46">
        <v>0</v>
      </c>
      <c r="CA90" s="46" t="s">
        <v>126</v>
      </c>
      <c r="CB90" s="66">
        <v>0.22500000000000001</v>
      </c>
      <c r="CC90" s="47">
        <v>0.1125</v>
      </c>
      <c r="CD90" s="47">
        <v>5.6300000000000003E-2</v>
      </c>
      <c r="CE90" s="47">
        <v>5.6300000000000003E-2</v>
      </c>
      <c r="CF90" s="47">
        <v>5.6300000000000003E-2</v>
      </c>
      <c r="CG90" s="47">
        <v>5.6300000000000003E-2</v>
      </c>
      <c r="CH90" s="47">
        <v>5.6300000000000003E-2</v>
      </c>
      <c r="CI90" s="47">
        <v>5.62E-2</v>
      </c>
      <c r="CJ90" s="47">
        <v>5.6300000000000003E-2</v>
      </c>
      <c r="CK90" s="47">
        <v>0</v>
      </c>
      <c r="CL90" s="47">
        <v>0</v>
      </c>
      <c r="CM90" s="47">
        <v>5.6300000000000003E-2</v>
      </c>
      <c r="CN90" s="47">
        <v>0</v>
      </c>
      <c r="CO90" s="47">
        <v>0</v>
      </c>
      <c r="CP90" s="47">
        <v>0</v>
      </c>
      <c r="CQ90" s="47" t="s">
        <v>126</v>
      </c>
      <c r="CR90" s="47">
        <v>0</v>
      </c>
      <c r="CS90" s="45">
        <v>1</v>
      </c>
      <c r="CT90" s="45">
        <v>1</v>
      </c>
      <c r="CU90" s="45">
        <v>1</v>
      </c>
      <c r="CV90" s="45">
        <v>1</v>
      </c>
      <c r="CW90">
        <v>4</v>
      </c>
      <c r="CX90" s="48">
        <v>66.666666666666671</v>
      </c>
      <c r="CY90" s="1">
        <v>0</v>
      </c>
      <c r="CZ90">
        <v>0</v>
      </c>
    </row>
    <row r="91" spans="1:105" ht="15" hidden="1" customHeight="1" x14ac:dyDescent="0.25">
      <c r="A91" s="37" t="s">
        <v>384</v>
      </c>
      <c r="B91" s="37" t="s">
        <v>385</v>
      </c>
      <c r="C91" s="37" t="s">
        <v>107</v>
      </c>
      <c r="D91" s="37" t="s">
        <v>700</v>
      </c>
      <c r="E91" s="37" t="s">
        <v>701</v>
      </c>
      <c r="F91" s="37" t="s">
        <v>834</v>
      </c>
      <c r="G91" s="37" t="s">
        <v>835</v>
      </c>
      <c r="H91" s="37" t="s">
        <v>912</v>
      </c>
      <c r="I91" s="37" t="s">
        <v>333</v>
      </c>
      <c r="J91" s="38" t="s">
        <v>913</v>
      </c>
      <c r="K91" s="37" t="s">
        <v>914</v>
      </c>
      <c r="L91" s="37" t="s">
        <v>915</v>
      </c>
      <c r="M91" s="37" t="s">
        <v>916</v>
      </c>
      <c r="N91" s="37" t="s">
        <v>118</v>
      </c>
      <c r="O91" s="37" t="s">
        <v>119</v>
      </c>
      <c r="P91" s="39">
        <v>143</v>
      </c>
      <c r="Q91" s="40">
        <v>275</v>
      </c>
      <c r="R91" s="40">
        <v>251</v>
      </c>
      <c r="S91" s="40" t="s">
        <v>4350</v>
      </c>
      <c r="T91" s="40">
        <v>69</v>
      </c>
      <c r="U91" s="40">
        <v>0</v>
      </c>
      <c r="V91" s="40">
        <v>69</v>
      </c>
      <c r="W91" s="40">
        <v>0</v>
      </c>
      <c r="X91" s="40">
        <v>70</v>
      </c>
      <c r="Y91" s="40">
        <v>0</v>
      </c>
      <c r="Z91" s="40">
        <v>70</v>
      </c>
      <c r="AA91" s="40" t="s">
        <v>917</v>
      </c>
      <c r="AB91" s="40" t="s">
        <v>918</v>
      </c>
      <c r="AC91" s="40">
        <v>0</v>
      </c>
      <c r="AD91" s="40">
        <v>165</v>
      </c>
      <c r="AE91" s="40">
        <v>0</v>
      </c>
      <c r="AF91" s="40">
        <v>167</v>
      </c>
      <c r="AG91" s="40">
        <v>0</v>
      </c>
      <c r="AH91" s="40">
        <v>167</v>
      </c>
      <c r="AI91" s="40" t="s">
        <v>919</v>
      </c>
      <c r="AJ91" s="40" t="s">
        <v>920</v>
      </c>
      <c r="AK91" s="40" t="s">
        <v>921</v>
      </c>
      <c r="AL91" s="40"/>
      <c r="AM91" s="40"/>
      <c r="AN91" s="40">
        <v>28</v>
      </c>
      <c r="AO91" s="40">
        <v>0</v>
      </c>
      <c r="AP91" s="40">
        <v>14</v>
      </c>
      <c r="AQ91" s="40">
        <v>0</v>
      </c>
      <c r="AR91" s="40">
        <v>14</v>
      </c>
      <c r="AS91" s="64"/>
      <c r="AT91" s="73" t="s">
        <v>922</v>
      </c>
      <c r="AU91" s="40"/>
      <c r="AV91" s="40">
        <v>10</v>
      </c>
      <c r="AW91" s="40">
        <v>0</v>
      </c>
      <c r="AX91" s="40">
        <v>0</v>
      </c>
      <c r="AY91" s="40">
        <v>0</v>
      </c>
      <c r="AZ91" s="63"/>
      <c r="BA91" s="43">
        <v>0</v>
      </c>
      <c r="BB91" s="43">
        <v>0</v>
      </c>
      <c r="BC91" s="63"/>
      <c r="BD91" s="44">
        <v>0</v>
      </c>
      <c r="BE91" s="44"/>
      <c r="BF91" s="45"/>
      <c r="BG91" s="44">
        <v>0</v>
      </c>
      <c r="BH91" s="44">
        <v>125666474</v>
      </c>
      <c r="BI91" s="44"/>
      <c r="BJ91" s="44">
        <v>73149142</v>
      </c>
      <c r="BK91" s="46">
        <v>0.91272727272727272</v>
      </c>
      <c r="BL91" s="46">
        <v>0.25</v>
      </c>
      <c r="BM91" s="46">
        <v>1</v>
      </c>
      <c r="BN91" s="46">
        <v>0.21818181818181817</v>
      </c>
      <c r="BO91" s="46">
        <v>2.7833333333333332</v>
      </c>
      <c r="BP91" s="46">
        <v>0.10181818181818182</v>
      </c>
      <c r="BQ91" s="46">
        <v>0.5</v>
      </c>
      <c r="BR91" s="46">
        <v>3.6363636363636362E-2</v>
      </c>
      <c r="BS91" s="46">
        <v>0</v>
      </c>
      <c r="BT91" s="46">
        <v>0</v>
      </c>
      <c r="BU91" s="46" t="s">
        <v>126</v>
      </c>
      <c r="BV91" s="46">
        <v>0.91272727272727272</v>
      </c>
      <c r="BW91" s="46">
        <v>1</v>
      </c>
      <c r="BX91" s="46" t="s">
        <v>4283</v>
      </c>
      <c r="BY91" s="46">
        <v>0.5</v>
      </c>
      <c r="BZ91" s="46">
        <v>0</v>
      </c>
      <c r="CA91" s="46" t="s">
        <v>126</v>
      </c>
      <c r="CB91" s="66">
        <v>0.22500000000000001</v>
      </c>
      <c r="CC91" s="47">
        <v>0.20536363636363636</v>
      </c>
      <c r="CD91" s="47">
        <v>5.6500000000000002E-2</v>
      </c>
      <c r="CE91" s="47">
        <v>2.0500000000000001E-2</v>
      </c>
      <c r="CF91" s="47">
        <v>2.0500000000000001E-2</v>
      </c>
      <c r="CG91" s="47">
        <v>0.13500000000000001</v>
      </c>
      <c r="CH91" s="47">
        <v>0.13500000000000001</v>
      </c>
      <c r="CI91" s="47">
        <v>0.13660909090909093</v>
      </c>
      <c r="CJ91" s="47">
        <v>2.29E-2</v>
      </c>
      <c r="CK91" s="47">
        <v>1.145E-2</v>
      </c>
      <c r="CL91" s="47">
        <v>4.8254545454545439E-2</v>
      </c>
      <c r="CM91" s="47">
        <v>8.1818181818181825E-3</v>
      </c>
      <c r="CN91" s="47">
        <v>0</v>
      </c>
      <c r="CO91" s="47">
        <v>0</v>
      </c>
      <c r="CP91" s="47">
        <v>0</v>
      </c>
      <c r="CQ91" s="47" t="s">
        <v>126</v>
      </c>
      <c r="CR91" s="47">
        <v>0</v>
      </c>
      <c r="CS91" s="45"/>
      <c r="CT91" s="45"/>
      <c r="CU91" s="45"/>
      <c r="CV91" s="45"/>
      <c r="CX91" s="48">
        <v>48.629999999999995</v>
      </c>
      <c r="CY91" s="1">
        <v>0</v>
      </c>
      <c r="CZ91">
        <v>0</v>
      </c>
    </row>
    <row r="92" spans="1:105" ht="18" hidden="1" customHeight="1" x14ac:dyDescent="0.25">
      <c r="A92" s="37" t="s">
        <v>168</v>
      </c>
      <c r="B92" s="37" t="s">
        <v>169</v>
      </c>
      <c r="C92" s="37" t="s">
        <v>107</v>
      </c>
      <c r="D92" s="37" t="s">
        <v>700</v>
      </c>
      <c r="E92" s="37" t="s">
        <v>701</v>
      </c>
      <c r="F92" s="37" t="s">
        <v>923</v>
      </c>
      <c r="G92" s="76" t="s">
        <v>924</v>
      </c>
      <c r="H92" s="37" t="s">
        <v>925</v>
      </c>
      <c r="I92" s="37" t="s">
        <v>113</v>
      </c>
      <c r="J92" s="37"/>
      <c r="K92" s="37" t="s">
        <v>926</v>
      </c>
      <c r="L92" s="37" t="s">
        <v>927</v>
      </c>
      <c r="M92" s="37" t="s">
        <v>928</v>
      </c>
      <c r="N92" s="37" t="s">
        <v>118</v>
      </c>
      <c r="O92" s="37" t="s">
        <v>119</v>
      </c>
      <c r="P92" s="39">
        <v>8</v>
      </c>
      <c r="Q92" s="40">
        <v>8</v>
      </c>
      <c r="R92" s="40">
        <v>11</v>
      </c>
      <c r="S92" s="40" t="s">
        <v>4351</v>
      </c>
      <c r="T92" s="40">
        <v>1</v>
      </c>
      <c r="U92" s="40">
        <v>0</v>
      </c>
      <c r="V92" s="40">
        <v>1</v>
      </c>
      <c r="W92" s="40">
        <v>0</v>
      </c>
      <c r="X92" s="40">
        <v>1</v>
      </c>
      <c r="Y92" s="40">
        <v>0</v>
      </c>
      <c r="Z92" s="40">
        <v>1</v>
      </c>
      <c r="AA92" s="40" t="s">
        <v>929</v>
      </c>
      <c r="AB92" s="40" t="s">
        <v>930</v>
      </c>
      <c r="AC92" s="40" t="s">
        <v>931</v>
      </c>
      <c r="AD92" s="40">
        <v>3</v>
      </c>
      <c r="AE92" s="40">
        <v>0</v>
      </c>
      <c r="AF92" s="40">
        <v>3</v>
      </c>
      <c r="AG92" s="40">
        <v>0</v>
      </c>
      <c r="AH92" s="40">
        <v>3</v>
      </c>
      <c r="AI92" s="40" t="s">
        <v>932</v>
      </c>
      <c r="AJ92" s="40" t="s">
        <v>933</v>
      </c>
      <c r="AK92" s="40">
        <v>0</v>
      </c>
      <c r="AL92" s="40">
        <v>0</v>
      </c>
      <c r="AM92" s="40">
        <v>0</v>
      </c>
      <c r="AN92" s="40">
        <v>4</v>
      </c>
      <c r="AO92" s="40">
        <v>0</v>
      </c>
      <c r="AP92" s="40">
        <v>7</v>
      </c>
      <c r="AQ92" s="40">
        <v>0</v>
      </c>
      <c r="AR92" s="40">
        <v>7</v>
      </c>
      <c r="AS92" s="40" t="s">
        <v>934</v>
      </c>
      <c r="AT92" s="40" t="s">
        <v>935</v>
      </c>
      <c r="AU92" s="40"/>
      <c r="AV92" s="40">
        <v>0</v>
      </c>
      <c r="AW92" s="40">
        <v>8</v>
      </c>
      <c r="AX92" s="40">
        <v>0</v>
      </c>
      <c r="AY92" s="40">
        <v>0</v>
      </c>
      <c r="AZ92" s="63"/>
      <c r="BA92" s="43">
        <v>0</v>
      </c>
      <c r="BB92" s="43">
        <v>0</v>
      </c>
      <c r="BC92" s="63"/>
      <c r="BD92" s="44">
        <v>68700000</v>
      </c>
      <c r="BE92" s="44">
        <v>0</v>
      </c>
      <c r="BF92" s="45"/>
      <c r="BG92" s="44">
        <v>68699950</v>
      </c>
      <c r="BH92" s="44">
        <v>35000000</v>
      </c>
      <c r="BI92" s="44"/>
      <c r="BJ92" s="44">
        <v>35000000</v>
      </c>
      <c r="BK92" s="46">
        <v>1.375</v>
      </c>
      <c r="BL92" s="46">
        <v>0.125</v>
      </c>
      <c r="BM92" s="46">
        <v>1</v>
      </c>
      <c r="BN92" s="46">
        <v>0.375</v>
      </c>
      <c r="BO92" s="46">
        <v>1</v>
      </c>
      <c r="BP92" s="46">
        <v>0.5</v>
      </c>
      <c r="BQ92" s="46">
        <v>1.75</v>
      </c>
      <c r="BR92" s="46">
        <v>0</v>
      </c>
      <c r="BS92" s="46">
        <v>0</v>
      </c>
      <c r="BT92" s="46">
        <v>0</v>
      </c>
      <c r="BU92" s="46" t="s">
        <v>126</v>
      </c>
      <c r="BV92" s="46" t="s">
        <v>4283</v>
      </c>
      <c r="BW92" s="46">
        <v>1</v>
      </c>
      <c r="BX92" s="46">
        <v>1</v>
      </c>
      <c r="BY92" s="46" t="s">
        <v>4283</v>
      </c>
      <c r="BZ92" s="46">
        <v>0</v>
      </c>
      <c r="CA92" s="46" t="s">
        <v>126</v>
      </c>
      <c r="CB92" s="47">
        <v>0.22500000000000001</v>
      </c>
      <c r="CC92" s="47">
        <v>0.22500000000000001</v>
      </c>
      <c r="CD92" s="47">
        <v>2.81E-2</v>
      </c>
      <c r="CE92" s="47">
        <v>2.81E-2</v>
      </c>
      <c r="CF92" s="47">
        <v>2.81E-2</v>
      </c>
      <c r="CG92" s="47">
        <v>8.4400000000000003E-2</v>
      </c>
      <c r="CH92" s="47">
        <v>8.4400000000000003E-2</v>
      </c>
      <c r="CI92" s="47">
        <v>8.4400000000000003E-2</v>
      </c>
      <c r="CJ92" s="47">
        <v>0.1125</v>
      </c>
      <c r="CK92" s="47">
        <v>0.1125</v>
      </c>
      <c r="CL92" s="47">
        <v>0.11250000000000002</v>
      </c>
      <c r="CM92" s="47">
        <v>0</v>
      </c>
      <c r="CN92" s="47">
        <v>0</v>
      </c>
      <c r="CO92" s="47">
        <v>0</v>
      </c>
      <c r="CP92" s="47">
        <v>0</v>
      </c>
      <c r="CQ92" s="47" t="s">
        <v>126</v>
      </c>
      <c r="CR92" s="47">
        <v>0</v>
      </c>
      <c r="CS92" s="45"/>
      <c r="CT92" s="45"/>
      <c r="CU92" s="45"/>
      <c r="CV92" s="45"/>
      <c r="CX92" s="48">
        <v>3</v>
      </c>
      <c r="CY92" s="1">
        <v>0</v>
      </c>
      <c r="CZ92">
        <v>0</v>
      </c>
      <c r="DA92" s="62" t="s">
        <v>143</v>
      </c>
    </row>
    <row r="93" spans="1:105" ht="18" hidden="1" customHeight="1" x14ac:dyDescent="0.25">
      <c r="A93" s="37" t="s">
        <v>168</v>
      </c>
      <c r="B93" s="37" t="s">
        <v>169</v>
      </c>
      <c r="C93" s="37" t="s">
        <v>107</v>
      </c>
      <c r="D93" s="37" t="s">
        <v>700</v>
      </c>
      <c r="E93" s="37" t="s">
        <v>701</v>
      </c>
      <c r="F93" s="37" t="s">
        <v>936</v>
      </c>
      <c r="G93" s="37" t="s">
        <v>937</v>
      </c>
      <c r="H93" s="37" t="s">
        <v>938</v>
      </c>
      <c r="I93" s="37" t="s">
        <v>113</v>
      </c>
      <c r="J93" s="37"/>
      <c r="K93" s="37" t="s">
        <v>939</v>
      </c>
      <c r="L93" s="37" t="s">
        <v>940</v>
      </c>
      <c r="M93" s="37" t="s">
        <v>941</v>
      </c>
      <c r="N93" s="37" t="s">
        <v>118</v>
      </c>
      <c r="O93" s="37" t="s">
        <v>119</v>
      </c>
      <c r="P93" s="39">
        <v>116</v>
      </c>
      <c r="Q93" s="40">
        <v>116</v>
      </c>
      <c r="R93" s="40">
        <v>138</v>
      </c>
      <c r="S93" s="40" t="s">
        <v>4352</v>
      </c>
      <c r="T93" s="40">
        <v>20</v>
      </c>
      <c r="U93" s="40">
        <v>0</v>
      </c>
      <c r="V93" s="40">
        <v>20</v>
      </c>
      <c r="W93" s="40">
        <v>0</v>
      </c>
      <c r="X93" s="40">
        <v>20</v>
      </c>
      <c r="Y93" s="40">
        <v>0</v>
      </c>
      <c r="Z93" s="40">
        <v>20</v>
      </c>
      <c r="AA93" s="40" t="s">
        <v>942</v>
      </c>
      <c r="AB93" s="40" t="s">
        <v>943</v>
      </c>
      <c r="AC93" s="40" t="s">
        <v>944</v>
      </c>
      <c r="AD93" s="40">
        <v>31</v>
      </c>
      <c r="AE93" s="40">
        <v>0</v>
      </c>
      <c r="AF93" s="40">
        <v>31</v>
      </c>
      <c r="AG93" s="40">
        <v>0</v>
      </c>
      <c r="AH93" s="40">
        <v>31</v>
      </c>
      <c r="AI93" s="40" t="s">
        <v>945</v>
      </c>
      <c r="AJ93" s="40" t="s">
        <v>179</v>
      </c>
      <c r="AK93" s="40">
        <v>0</v>
      </c>
      <c r="AL93" s="40">
        <v>0</v>
      </c>
      <c r="AM93" s="40" t="s">
        <v>946</v>
      </c>
      <c r="AN93" s="40">
        <v>65</v>
      </c>
      <c r="AO93" s="40">
        <v>0</v>
      </c>
      <c r="AP93" s="40">
        <v>87</v>
      </c>
      <c r="AQ93" s="40">
        <v>0</v>
      </c>
      <c r="AR93" s="40">
        <v>87</v>
      </c>
      <c r="AS93" s="40" t="s">
        <v>947</v>
      </c>
      <c r="AT93" s="40" t="s">
        <v>948</v>
      </c>
      <c r="AU93" s="40"/>
      <c r="AV93" s="40">
        <v>0</v>
      </c>
      <c r="AW93" s="40">
        <v>0</v>
      </c>
      <c r="AX93" s="40">
        <v>0</v>
      </c>
      <c r="AY93" s="40">
        <v>0</v>
      </c>
      <c r="AZ93" s="42">
        <v>8671667</v>
      </c>
      <c r="BA93" s="43">
        <v>0</v>
      </c>
      <c r="BB93" s="43">
        <v>8671667</v>
      </c>
      <c r="BC93" s="42">
        <v>8671667</v>
      </c>
      <c r="BD93" s="44">
        <v>30000000</v>
      </c>
      <c r="BE93" s="44">
        <v>0</v>
      </c>
      <c r="BF93" s="45"/>
      <c r="BG93" s="44">
        <v>30000000</v>
      </c>
      <c r="BH93" s="44">
        <v>30000000</v>
      </c>
      <c r="BI93" s="44"/>
      <c r="BJ93" s="44">
        <v>30000000</v>
      </c>
      <c r="BK93" s="46">
        <v>1.1896551724137931</v>
      </c>
      <c r="BL93" s="46">
        <v>0.1724</v>
      </c>
      <c r="BM93" s="46">
        <v>1</v>
      </c>
      <c r="BN93" s="46">
        <v>0.26724137931034481</v>
      </c>
      <c r="BO93" s="46">
        <v>1</v>
      </c>
      <c r="BP93" s="46">
        <v>0.56034482758620685</v>
      </c>
      <c r="BQ93" s="46">
        <v>1.3384615384615384</v>
      </c>
      <c r="BR93" s="46">
        <v>0</v>
      </c>
      <c r="BS93" s="46">
        <v>0</v>
      </c>
      <c r="BT93" s="46">
        <v>0</v>
      </c>
      <c r="BU93" s="46" t="s">
        <v>126</v>
      </c>
      <c r="BV93" s="46" t="s">
        <v>4283</v>
      </c>
      <c r="BW93" s="46">
        <v>1</v>
      </c>
      <c r="BX93" s="46">
        <v>1</v>
      </c>
      <c r="BY93" s="46" t="s">
        <v>4283</v>
      </c>
      <c r="BZ93" s="46">
        <v>0</v>
      </c>
      <c r="CA93" s="46" t="s">
        <v>126</v>
      </c>
      <c r="CB93" s="47">
        <v>0.22500000000000001</v>
      </c>
      <c r="CC93" s="47">
        <v>0.22500000000000001</v>
      </c>
      <c r="CD93" s="47">
        <v>3.8800000000000001E-2</v>
      </c>
      <c r="CE93" s="47">
        <v>3.8800000000000001E-2</v>
      </c>
      <c r="CF93" s="47">
        <v>3.8800000000000001E-2</v>
      </c>
      <c r="CG93" s="47">
        <v>6.0100000000000001E-2</v>
      </c>
      <c r="CH93" s="47">
        <v>6.0100000000000001E-2</v>
      </c>
      <c r="CI93" s="47">
        <v>6.0122413793103444E-2</v>
      </c>
      <c r="CJ93" s="47">
        <v>0.12609999999999999</v>
      </c>
      <c r="CK93" s="47">
        <v>0.12609999999999999</v>
      </c>
      <c r="CL93" s="47">
        <v>0.12607758620689657</v>
      </c>
      <c r="CM93" s="47">
        <v>0</v>
      </c>
      <c r="CN93" s="47">
        <v>0</v>
      </c>
      <c r="CO93" s="47">
        <v>0</v>
      </c>
      <c r="CP93" s="47">
        <v>0</v>
      </c>
      <c r="CQ93" s="47" t="s">
        <v>126</v>
      </c>
      <c r="CR93" s="47">
        <v>0</v>
      </c>
      <c r="CS93" s="45"/>
      <c r="CT93" s="45"/>
      <c r="CU93" s="45"/>
      <c r="CV93" s="45"/>
      <c r="CX93" s="48">
        <v>49</v>
      </c>
      <c r="CY93" s="1">
        <v>0</v>
      </c>
      <c r="CZ93">
        <v>0</v>
      </c>
      <c r="DA93" s="62" t="s">
        <v>143</v>
      </c>
    </row>
    <row r="94" spans="1:105" ht="18" hidden="1" customHeight="1" x14ac:dyDescent="0.25">
      <c r="A94" s="37" t="s">
        <v>168</v>
      </c>
      <c r="B94" s="37" t="s">
        <v>169</v>
      </c>
      <c r="C94" s="37" t="s">
        <v>107</v>
      </c>
      <c r="D94" s="37" t="s">
        <v>700</v>
      </c>
      <c r="E94" s="37" t="s">
        <v>701</v>
      </c>
      <c r="F94" s="37" t="s">
        <v>949</v>
      </c>
      <c r="G94" s="37" t="s">
        <v>950</v>
      </c>
      <c r="H94" s="37" t="s">
        <v>951</v>
      </c>
      <c r="I94" s="37" t="s">
        <v>952</v>
      </c>
      <c r="J94" s="37"/>
      <c r="K94" s="37" t="s">
        <v>953</v>
      </c>
      <c r="L94" s="37" t="s">
        <v>954</v>
      </c>
      <c r="M94" s="37" t="s">
        <v>955</v>
      </c>
      <c r="N94" s="37" t="s">
        <v>118</v>
      </c>
      <c r="O94" s="37" t="s">
        <v>119</v>
      </c>
      <c r="P94" s="39">
        <v>15</v>
      </c>
      <c r="Q94" s="40">
        <v>15</v>
      </c>
      <c r="R94" s="40">
        <v>8</v>
      </c>
      <c r="S94" s="40">
        <v>0</v>
      </c>
      <c r="T94" s="40">
        <v>3</v>
      </c>
      <c r="U94" s="40">
        <v>0</v>
      </c>
      <c r="V94" s="40">
        <v>3</v>
      </c>
      <c r="W94" s="40">
        <v>0</v>
      </c>
      <c r="X94" s="40">
        <v>3</v>
      </c>
      <c r="Y94" s="40">
        <v>0</v>
      </c>
      <c r="Z94" s="40">
        <v>3</v>
      </c>
      <c r="AA94" s="40" t="s">
        <v>956</v>
      </c>
      <c r="AB94" s="40" t="s">
        <v>957</v>
      </c>
      <c r="AC94" s="40" t="s">
        <v>958</v>
      </c>
      <c r="AD94" s="40">
        <v>4</v>
      </c>
      <c r="AE94" s="40">
        <v>0</v>
      </c>
      <c r="AF94" s="40">
        <v>5</v>
      </c>
      <c r="AG94" s="40">
        <v>0</v>
      </c>
      <c r="AH94" s="40">
        <v>5</v>
      </c>
      <c r="AI94" s="40" t="s">
        <v>959</v>
      </c>
      <c r="AJ94" s="40" t="s">
        <v>960</v>
      </c>
      <c r="AK94" s="40">
        <v>0</v>
      </c>
      <c r="AL94" s="40">
        <v>0</v>
      </c>
      <c r="AM94" s="40">
        <v>0</v>
      </c>
      <c r="AN94" s="40">
        <v>11</v>
      </c>
      <c r="AO94" s="40">
        <v>0</v>
      </c>
      <c r="AP94" s="40">
        <v>0</v>
      </c>
      <c r="AQ94" s="40">
        <v>0</v>
      </c>
      <c r="AR94" s="40">
        <v>0</v>
      </c>
      <c r="AS94" s="40"/>
      <c r="AT94" s="40"/>
      <c r="AU94" s="40"/>
      <c r="AV94" s="40">
        <v>0</v>
      </c>
      <c r="AW94" s="40">
        <v>0</v>
      </c>
      <c r="AX94" s="40">
        <v>0</v>
      </c>
      <c r="AY94" s="40">
        <v>0</v>
      </c>
      <c r="AZ94" s="63"/>
      <c r="BA94" s="43">
        <v>0</v>
      </c>
      <c r="BB94" s="43">
        <v>0</v>
      </c>
      <c r="BC94" s="63"/>
      <c r="BD94" s="44">
        <v>30000000</v>
      </c>
      <c r="BE94" s="44">
        <v>0</v>
      </c>
      <c r="BF94" s="45"/>
      <c r="BG94" s="44">
        <v>25000000</v>
      </c>
      <c r="BH94" s="44">
        <v>10000000</v>
      </c>
      <c r="BI94" s="44"/>
      <c r="BJ94" s="44">
        <v>0</v>
      </c>
      <c r="BK94" s="46">
        <v>0.53333333333333333</v>
      </c>
      <c r="BL94" s="46">
        <v>0.2</v>
      </c>
      <c r="BM94" s="46">
        <v>1</v>
      </c>
      <c r="BN94" s="46">
        <v>0.26666666666666666</v>
      </c>
      <c r="BO94" s="46">
        <v>1.25</v>
      </c>
      <c r="BP94" s="46">
        <v>0.73333333333333328</v>
      </c>
      <c r="BQ94" s="46">
        <v>0</v>
      </c>
      <c r="BR94" s="46">
        <v>0</v>
      </c>
      <c r="BS94" s="46">
        <v>0</v>
      </c>
      <c r="BT94" s="46">
        <v>0</v>
      </c>
      <c r="BU94" s="46" t="s">
        <v>126</v>
      </c>
      <c r="BV94" s="46">
        <v>0.53333333333333333</v>
      </c>
      <c r="BW94" s="46">
        <v>1</v>
      </c>
      <c r="BX94" s="46" t="s">
        <v>4283</v>
      </c>
      <c r="BY94" s="46">
        <v>0</v>
      </c>
      <c r="BZ94" s="46">
        <v>0</v>
      </c>
      <c r="CA94" s="46" t="s">
        <v>126</v>
      </c>
      <c r="CB94" s="47">
        <v>0.22500000000000001</v>
      </c>
      <c r="CC94" s="47">
        <v>0.12</v>
      </c>
      <c r="CD94" s="47">
        <v>4.4999999999999998E-2</v>
      </c>
      <c r="CE94" s="47">
        <v>4.4999999999999998E-2</v>
      </c>
      <c r="CF94" s="47">
        <v>4.4999999999999998E-2</v>
      </c>
      <c r="CG94" s="47">
        <v>0.06</v>
      </c>
      <c r="CH94" s="47">
        <v>0.06</v>
      </c>
      <c r="CI94" s="47">
        <v>7.4999999999999997E-2</v>
      </c>
      <c r="CJ94" s="47">
        <v>0.16500000000000001</v>
      </c>
      <c r="CK94" s="47">
        <v>0</v>
      </c>
      <c r="CL94" s="47">
        <v>0</v>
      </c>
      <c r="CM94" s="47">
        <v>0</v>
      </c>
      <c r="CN94" s="47">
        <v>0</v>
      </c>
      <c r="CO94" s="47">
        <v>0</v>
      </c>
      <c r="CP94" s="47">
        <v>0</v>
      </c>
      <c r="CQ94" s="47" t="s">
        <v>126</v>
      </c>
      <c r="CR94" s="47">
        <v>0</v>
      </c>
      <c r="CS94" s="45"/>
      <c r="CT94" s="45"/>
      <c r="CU94" s="45"/>
      <c r="CV94" s="45"/>
      <c r="CX94" s="48">
        <v>4</v>
      </c>
      <c r="CY94" s="1">
        <v>0</v>
      </c>
      <c r="CZ94">
        <v>0</v>
      </c>
    </row>
    <row r="95" spans="1:105" ht="18" hidden="1" customHeight="1" x14ac:dyDescent="0.25">
      <c r="A95" s="37" t="s">
        <v>168</v>
      </c>
      <c r="B95" s="37" t="s">
        <v>169</v>
      </c>
      <c r="C95" s="37" t="s">
        <v>107</v>
      </c>
      <c r="D95" s="37" t="s">
        <v>700</v>
      </c>
      <c r="E95" s="37" t="s">
        <v>701</v>
      </c>
      <c r="F95" s="37" t="s">
        <v>949</v>
      </c>
      <c r="G95" s="37" t="s">
        <v>950</v>
      </c>
      <c r="H95" s="37" t="s">
        <v>961</v>
      </c>
      <c r="I95" s="37" t="s">
        <v>113</v>
      </c>
      <c r="J95" s="37"/>
      <c r="K95" s="37" t="s">
        <v>962</v>
      </c>
      <c r="L95" s="37" t="s">
        <v>963</v>
      </c>
      <c r="M95" s="37" t="s">
        <v>964</v>
      </c>
      <c r="N95" s="37" t="s">
        <v>118</v>
      </c>
      <c r="O95" s="37" t="s">
        <v>119</v>
      </c>
      <c r="P95" s="39">
        <v>70</v>
      </c>
      <c r="Q95" s="40">
        <v>70</v>
      </c>
      <c r="R95" s="40">
        <v>47</v>
      </c>
      <c r="S95" s="40">
        <v>0</v>
      </c>
      <c r="T95" s="40">
        <v>5</v>
      </c>
      <c r="U95" s="40">
        <v>0</v>
      </c>
      <c r="V95" s="40">
        <v>5</v>
      </c>
      <c r="W95" s="40">
        <v>0</v>
      </c>
      <c r="X95" s="40">
        <v>5</v>
      </c>
      <c r="Y95" s="40">
        <v>0</v>
      </c>
      <c r="Z95" s="40">
        <v>5</v>
      </c>
      <c r="AA95" s="40" t="s">
        <v>965</v>
      </c>
      <c r="AB95" s="40" t="s">
        <v>966</v>
      </c>
      <c r="AC95" s="40" t="s">
        <v>967</v>
      </c>
      <c r="AD95" s="40">
        <v>21</v>
      </c>
      <c r="AE95" s="40">
        <v>0</v>
      </c>
      <c r="AF95" s="40">
        <v>22</v>
      </c>
      <c r="AG95" s="40">
        <v>0</v>
      </c>
      <c r="AH95" s="40">
        <v>22</v>
      </c>
      <c r="AI95" s="40" t="s">
        <v>968</v>
      </c>
      <c r="AJ95" s="40" t="s">
        <v>969</v>
      </c>
      <c r="AK95" s="40">
        <v>0</v>
      </c>
      <c r="AL95" s="40">
        <v>0</v>
      </c>
      <c r="AM95" s="40">
        <v>0</v>
      </c>
      <c r="AN95" s="40">
        <v>43</v>
      </c>
      <c r="AO95" s="40">
        <v>0</v>
      </c>
      <c r="AP95" s="40">
        <v>20</v>
      </c>
      <c r="AQ95" s="40">
        <v>0</v>
      </c>
      <c r="AR95" s="40">
        <v>20</v>
      </c>
      <c r="AS95" s="40" t="s">
        <v>970</v>
      </c>
      <c r="AT95" s="40" t="s">
        <v>971</v>
      </c>
      <c r="AU95" s="40"/>
      <c r="AV95" s="40">
        <v>0</v>
      </c>
      <c r="AW95" s="40">
        <v>0</v>
      </c>
      <c r="AX95" s="40">
        <v>0</v>
      </c>
      <c r="AY95" s="40">
        <v>0</v>
      </c>
      <c r="AZ95" s="42">
        <v>58071413</v>
      </c>
      <c r="BA95" s="43">
        <v>0</v>
      </c>
      <c r="BB95" s="43">
        <v>58071413</v>
      </c>
      <c r="BC95" s="42">
        <v>56589320</v>
      </c>
      <c r="BD95" s="44">
        <v>279130800</v>
      </c>
      <c r="BE95" s="44">
        <v>0</v>
      </c>
      <c r="BF95" s="45"/>
      <c r="BG95" s="44">
        <v>274662640</v>
      </c>
      <c r="BH95" s="44">
        <v>355700000</v>
      </c>
      <c r="BI95" s="44"/>
      <c r="BJ95" s="44">
        <v>140648000</v>
      </c>
      <c r="BK95" s="46">
        <v>0.67142857142857137</v>
      </c>
      <c r="BL95" s="46">
        <v>7.1400000000000005E-2</v>
      </c>
      <c r="BM95" s="46">
        <v>1</v>
      </c>
      <c r="BN95" s="46">
        <v>0.3</v>
      </c>
      <c r="BO95" s="46">
        <v>1.0476190476190477</v>
      </c>
      <c r="BP95" s="46">
        <v>0.61428571428571432</v>
      </c>
      <c r="BQ95" s="46">
        <v>0.46511627906976744</v>
      </c>
      <c r="BR95" s="46">
        <v>0</v>
      </c>
      <c r="BS95" s="46">
        <v>0</v>
      </c>
      <c r="BT95" s="46">
        <v>0</v>
      </c>
      <c r="BU95" s="46" t="s">
        <v>126</v>
      </c>
      <c r="BV95" s="46">
        <v>0.67142857142857137</v>
      </c>
      <c r="BW95" s="46">
        <v>1</v>
      </c>
      <c r="BX95" s="46" t="s">
        <v>4283</v>
      </c>
      <c r="BY95" s="46">
        <v>0.46511627906976744</v>
      </c>
      <c r="BZ95" s="46">
        <v>0</v>
      </c>
      <c r="CA95" s="46" t="s">
        <v>126</v>
      </c>
      <c r="CB95" s="47">
        <v>0.22500000000000001</v>
      </c>
      <c r="CC95" s="47">
        <v>0.15107142857142855</v>
      </c>
      <c r="CD95" s="47">
        <v>1.61E-2</v>
      </c>
      <c r="CE95" s="47">
        <v>1.61E-2</v>
      </c>
      <c r="CF95" s="47">
        <v>1.61E-2</v>
      </c>
      <c r="CG95" s="47">
        <v>6.7500000000000004E-2</v>
      </c>
      <c r="CH95" s="47">
        <v>6.7500000000000004E-2</v>
      </c>
      <c r="CI95" s="47">
        <v>7.0685714285714282E-2</v>
      </c>
      <c r="CJ95" s="47">
        <v>0.13819999999999999</v>
      </c>
      <c r="CK95" s="47">
        <v>6.4279069767441854E-2</v>
      </c>
      <c r="CL95" s="47">
        <v>6.4285714285714265E-2</v>
      </c>
      <c r="CM95" s="47">
        <v>0</v>
      </c>
      <c r="CN95" s="47">
        <v>0</v>
      </c>
      <c r="CO95" s="47">
        <v>0</v>
      </c>
      <c r="CP95" s="47">
        <v>0</v>
      </c>
      <c r="CQ95" s="47" t="s">
        <v>126</v>
      </c>
      <c r="CR95" s="47">
        <v>0</v>
      </c>
      <c r="CS95" s="45"/>
      <c r="CT95" s="45"/>
      <c r="CU95" s="45"/>
      <c r="CV95" s="45"/>
      <c r="CX95" s="48">
        <v>24</v>
      </c>
      <c r="CY95" s="1">
        <v>300000000</v>
      </c>
      <c r="CZ95" t="s">
        <v>4353</v>
      </c>
    </row>
    <row r="96" spans="1:105" ht="18" hidden="1" customHeight="1" x14ac:dyDescent="0.25">
      <c r="A96" s="37" t="s">
        <v>168</v>
      </c>
      <c r="B96" s="37" t="s">
        <v>169</v>
      </c>
      <c r="C96" s="37" t="s">
        <v>107</v>
      </c>
      <c r="D96" s="37" t="s">
        <v>700</v>
      </c>
      <c r="E96" s="37" t="s">
        <v>701</v>
      </c>
      <c r="F96" s="37" t="s">
        <v>949</v>
      </c>
      <c r="G96" s="37" t="s">
        <v>950</v>
      </c>
      <c r="H96" s="37" t="s">
        <v>972</v>
      </c>
      <c r="I96" s="37" t="s">
        <v>113</v>
      </c>
      <c r="J96" s="37"/>
      <c r="K96" s="37" t="s">
        <v>973</v>
      </c>
      <c r="L96" s="37" t="s">
        <v>974</v>
      </c>
      <c r="M96" s="37" t="s">
        <v>160</v>
      </c>
      <c r="N96" s="37" t="s">
        <v>118</v>
      </c>
      <c r="O96" s="37" t="s">
        <v>119</v>
      </c>
      <c r="P96" s="39">
        <v>116</v>
      </c>
      <c r="Q96" s="40">
        <v>116</v>
      </c>
      <c r="R96" s="40">
        <v>95</v>
      </c>
      <c r="S96" s="40" t="s">
        <v>4354</v>
      </c>
      <c r="T96" s="40">
        <v>10</v>
      </c>
      <c r="U96" s="40">
        <v>0</v>
      </c>
      <c r="V96" s="40">
        <v>10</v>
      </c>
      <c r="W96" s="40">
        <v>0</v>
      </c>
      <c r="X96" s="40">
        <v>10</v>
      </c>
      <c r="Y96" s="40">
        <v>0</v>
      </c>
      <c r="Z96" s="40">
        <v>10</v>
      </c>
      <c r="AA96" s="40" t="s">
        <v>975</v>
      </c>
      <c r="AB96" s="40" t="s">
        <v>976</v>
      </c>
      <c r="AC96" s="40" t="s">
        <v>977</v>
      </c>
      <c r="AD96" s="40">
        <v>40</v>
      </c>
      <c r="AE96" s="40">
        <v>0</v>
      </c>
      <c r="AF96" s="40">
        <v>40</v>
      </c>
      <c r="AG96" s="40">
        <v>0</v>
      </c>
      <c r="AH96" s="40">
        <v>40</v>
      </c>
      <c r="AI96" s="40" t="s">
        <v>945</v>
      </c>
      <c r="AJ96" s="40" t="s">
        <v>179</v>
      </c>
      <c r="AK96" s="40">
        <v>0</v>
      </c>
      <c r="AL96" s="40">
        <v>0</v>
      </c>
      <c r="AM96" s="40">
        <v>0</v>
      </c>
      <c r="AN96" s="40">
        <v>50</v>
      </c>
      <c r="AO96" s="40">
        <v>0</v>
      </c>
      <c r="AP96" s="40">
        <v>45</v>
      </c>
      <c r="AQ96" s="40">
        <v>0</v>
      </c>
      <c r="AR96" s="40">
        <v>45</v>
      </c>
      <c r="AS96" s="40" t="s">
        <v>978</v>
      </c>
      <c r="AT96" s="40" t="s">
        <v>979</v>
      </c>
      <c r="AU96" s="40"/>
      <c r="AV96" s="40">
        <v>16</v>
      </c>
      <c r="AW96" s="40">
        <v>0</v>
      </c>
      <c r="AX96" s="40">
        <v>0</v>
      </c>
      <c r="AY96" s="40">
        <v>0</v>
      </c>
      <c r="AZ96" s="42">
        <v>18500000</v>
      </c>
      <c r="BA96" s="43">
        <v>0</v>
      </c>
      <c r="BB96" s="43">
        <v>18500000</v>
      </c>
      <c r="BC96" s="42">
        <v>16166660</v>
      </c>
      <c r="BD96" s="44">
        <v>73680750</v>
      </c>
      <c r="BE96" s="44">
        <v>0</v>
      </c>
      <c r="BF96" s="45"/>
      <c r="BG96" s="44">
        <v>68624333</v>
      </c>
      <c r="BH96" s="44">
        <v>116600000</v>
      </c>
      <c r="BI96" s="44"/>
      <c r="BJ96" s="44">
        <v>85819000</v>
      </c>
      <c r="BK96" s="46">
        <v>0.81896551724137934</v>
      </c>
      <c r="BL96" s="46">
        <v>8.6199999999999999E-2</v>
      </c>
      <c r="BM96" s="46">
        <v>1</v>
      </c>
      <c r="BN96" s="46">
        <v>0.34482758620689657</v>
      </c>
      <c r="BO96" s="46">
        <v>1</v>
      </c>
      <c r="BP96" s="46">
        <v>0.43103448275862066</v>
      </c>
      <c r="BQ96" s="46">
        <v>0.9</v>
      </c>
      <c r="BR96" s="46">
        <v>0.13793103448275862</v>
      </c>
      <c r="BS96" s="46">
        <v>0</v>
      </c>
      <c r="BT96" s="46">
        <v>0</v>
      </c>
      <c r="BU96" s="46" t="s">
        <v>126</v>
      </c>
      <c r="BV96" s="46">
        <v>0.81896551724137934</v>
      </c>
      <c r="BW96" s="46">
        <v>1</v>
      </c>
      <c r="BX96" s="46">
        <v>1</v>
      </c>
      <c r="BY96" s="46">
        <v>0.9</v>
      </c>
      <c r="BZ96" s="46">
        <v>0</v>
      </c>
      <c r="CA96" s="46" t="s">
        <v>126</v>
      </c>
      <c r="CB96" s="47">
        <v>0.22500000000000001</v>
      </c>
      <c r="CC96" s="47">
        <v>0.18426724137931036</v>
      </c>
      <c r="CD96" s="47">
        <v>1.9400000000000001E-2</v>
      </c>
      <c r="CE96" s="47">
        <v>1.9400000000000001E-2</v>
      </c>
      <c r="CF96" s="47">
        <v>1.9400000000000001E-2</v>
      </c>
      <c r="CG96" s="47">
        <v>7.7600000000000002E-2</v>
      </c>
      <c r="CH96" s="47">
        <v>7.7600000000000002E-2</v>
      </c>
      <c r="CI96" s="47">
        <v>7.7582758620689654E-2</v>
      </c>
      <c r="CJ96" s="47">
        <v>9.7000000000000003E-2</v>
      </c>
      <c r="CK96" s="47">
        <v>8.7300000000000003E-2</v>
      </c>
      <c r="CL96" s="47">
        <v>8.7284482758620704E-2</v>
      </c>
      <c r="CM96" s="47">
        <v>3.1034482758620689E-2</v>
      </c>
      <c r="CN96" s="47">
        <v>0</v>
      </c>
      <c r="CO96" s="47">
        <v>0</v>
      </c>
      <c r="CP96" s="47">
        <v>0</v>
      </c>
      <c r="CQ96" s="47" t="s">
        <v>126</v>
      </c>
      <c r="CR96" s="47">
        <v>0</v>
      </c>
      <c r="CS96" s="45"/>
      <c r="CT96" s="45"/>
      <c r="CU96" s="45"/>
      <c r="CV96" s="45"/>
      <c r="CX96" s="48">
        <v>38</v>
      </c>
      <c r="CY96" s="1">
        <v>0</v>
      </c>
      <c r="CZ96">
        <v>0</v>
      </c>
      <c r="DA96" s="62" t="s">
        <v>143</v>
      </c>
    </row>
    <row r="97" spans="1:105" ht="18" hidden="1" customHeight="1" x14ac:dyDescent="0.25">
      <c r="A97" s="37" t="s">
        <v>384</v>
      </c>
      <c r="B97" s="37" t="s">
        <v>385</v>
      </c>
      <c r="C97" s="37" t="s">
        <v>107</v>
      </c>
      <c r="D97" s="37" t="s">
        <v>700</v>
      </c>
      <c r="E97" s="37" t="s">
        <v>701</v>
      </c>
      <c r="F97" s="37" t="s">
        <v>980</v>
      </c>
      <c r="G97" s="37" t="s">
        <v>981</v>
      </c>
      <c r="H97" s="37" t="s">
        <v>982</v>
      </c>
      <c r="I97" s="37" t="s">
        <v>333</v>
      </c>
      <c r="J97" s="37" t="s">
        <v>390</v>
      </c>
      <c r="K97" s="37" t="s">
        <v>983</v>
      </c>
      <c r="L97" s="37" t="s">
        <v>984</v>
      </c>
      <c r="M97" s="37" t="s">
        <v>985</v>
      </c>
      <c r="N97" s="37" t="s">
        <v>118</v>
      </c>
      <c r="O97" s="37" t="s">
        <v>119</v>
      </c>
      <c r="P97" s="39">
        <v>2200</v>
      </c>
      <c r="Q97" s="40">
        <v>7000</v>
      </c>
      <c r="R97" s="40">
        <v>4259</v>
      </c>
      <c r="S97" s="40" t="s">
        <v>987</v>
      </c>
      <c r="T97" s="40">
        <v>960</v>
      </c>
      <c r="U97" s="40">
        <v>0</v>
      </c>
      <c r="V97" s="70">
        <v>871</v>
      </c>
      <c r="W97" s="70">
        <v>0</v>
      </c>
      <c r="X97" s="40">
        <v>871</v>
      </c>
      <c r="Y97" s="40">
        <v>0</v>
      </c>
      <c r="Z97" s="40">
        <v>871</v>
      </c>
      <c r="AA97" s="40" t="s">
        <v>986</v>
      </c>
      <c r="AB97" s="40" t="s">
        <v>987</v>
      </c>
      <c r="AC97" s="40" t="s">
        <v>988</v>
      </c>
      <c r="AD97" s="40">
        <v>818</v>
      </c>
      <c r="AE97" s="40">
        <v>0</v>
      </c>
      <c r="AF97" s="40">
        <v>818</v>
      </c>
      <c r="AG97" s="40">
        <v>0</v>
      </c>
      <c r="AH97" s="40">
        <v>818</v>
      </c>
      <c r="AI97" s="40" t="s">
        <v>989</v>
      </c>
      <c r="AJ97" s="40" t="s">
        <v>990</v>
      </c>
      <c r="AK97" s="40">
        <v>0</v>
      </c>
      <c r="AL97" s="40"/>
      <c r="AM97" s="40"/>
      <c r="AN97" s="40">
        <v>2811</v>
      </c>
      <c r="AO97" s="40">
        <v>0</v>
      </c>
      <c r="AP97" s="40">
        <v>2570</v>
      </c>
      <c r="AQ97" s="40">
        <v>0</v>
      </c>
      <c r="AR97" s="40">
        <v>2570</v>
      </c>
      <c r="AS97" s="40" t="s">
        <v>991</v>
      </c>
      <c r="AT97" s="40" t="s">
        <v>992</v>
      </c>
      <c r="AU97" s="40" t="s">
        <v>993</v>
      </c>
      <c r="AV97" s="40">
        <v>2500</v>
      </c>
      <c r="AW97" s="40">
        <v>0</v>
      </c>
      <c r="AX97" s="40">
        <v>0</v>
      </c>
      <c r="AY97" s="40">
        <v>0</v>
      </c>
      <c r="AZ97" s="63"/>
      <c r="BA97" s="43">
        <v>0</v>
      </c>
      <c r="BB97" s="43">
        <v>0</v>
      </c>
      <c r="BC97" s="63"/>
      <c r="BD97" s="44">
        <v>406895000</v>
      </c>
      <c r="BE97" s="44"/>
      <c r="BF97" s="45"/>
      <c r="BG97" s="44">
        <v>400000000</v>
      </c>
      <c r="BH97" s="44">
        <v>400000000</v>
      </c>
      <c r="BI97" s="44"/>
      <c r="BJ97" s="44">
        <v>314955631</v>
      </c>
      <c r="BK97" s="46">
        <v>0.60842857142857143</v>
      </c>
      <c r="BL97" s="46">
        <v>0.2145</v>
      </c>
      <c r="BM97" s="46">
        <v>1.0152000000000001</v>
      </c>
      <c r="BN97" s="46">
        <v>0.11685714285714285</v>
      </c>
      <c r="BO97" s="46">
        <v>1</v>
      </c>
      <c r="BP97" s="46">
        <v>0.40157142857142858</v>
      </c>
      <c r="BQ97" s="46">
        <v>0.91426538598363571</v>
      </c>
      <c r="BR97" s="46">
        <v>0.35714285714285715</v>
      </c>
      <c r="BS97" s="46">
        <v>0</v>
      </c>
      <c r="BT97" s="46">
        <v>0</v>
      </c>
      <c r="BU97" s="46" t="s">
        <v>126</v>
      </c>
      <c r="BV97" s="46">
        <v>0.60842857142857143</v>
      </c>
      <c r="BW97" s="46">
        <v>1</v>
      </c>
      <c r="BX97" s="46">
        <v>1</v>
      </c>
      <c r="BY97" s="46">
        <v>0.91426538598363571</v>
      </c>
      <c r="BZ97" s="46">
        <v>0</v>
      </c>
      <c r="CA97" s="46" t="s">
        <v>126</v>
      </c>
      <c r="CB97" s="66">
        <v>0.45</v>
      </c>
      <c r="CC97" s="47">
        <v>0.27379285714285717</v>
      </c>
      <c r="CD97" s="77">
        <v>5.6000000000000001E-2</v>
      </c>
      <c r="CE97" s="77">
        <v>5.6000000000000001E-2</v>
      </c>
      <c r="CF97" s="77">
        <v>5.6000000000000001E-2</v>
      </c>
      <c r="CG97" s="47">
        <v>5.2600000000000001E-2</v>
      </c>
      <c r="CH97" s="47">
        <v>5.2600000000000001E-2</v>
      </c>
      <c r="CI97" s="47">
        <v>5.9578571428571439E-2</v>
      </c>
      <c r="CJ97" s="47">
        <v>0.1807</v>
      </c>
      <c r="CK97" s="47">
        <v>0.16520775524724296</v>
      </c>
      <c r="CL97" s="47">
        <v>0.15821428571428575</v>
      </c>
      <c r="CM97" s="47">
        <v>0.16071428571428573</v>
      </c>
      <c r="CN97" s="47">
        <v>0</v>
      </c>
      <c r="CO97" s="47">
        <v>0</v>
      </c>
      <c r="CP97" s="47">
        <v>0</v>
      </c>
      <c r="CQ97" s="47" t="s">
        <v>126</v>
      </c>
      <c r="CR97" s="47">
        <v>0</v>
      </c>
      <c r="CS97" s="45"/>
      <c r="CT97" s="45"/>
      <c r="CU97" s="45"/>
      <c r="CV97" s="45"/>
      <c r="CX97" s="48">
        <v>871</v>
      </c>
      <c r="CY97" s="1">
        <v>2784748578</v>
      </c>
      <c r="CZ97" t="s">
        <v>4355</v>
      </c>
      <c r="DA97" s="62" t="s">
        <v>143</v>
      </c>
    </row>
    <row r="98" spans="1:105" ht="18" hidden="1" customHeight="1" x14ac:dyDescent="0.25">
      <c r="A98" s="37" t="s">
        <v>325</v>
      </c>
      <c r="B98" s="37" t="s">
        <v>326</v>
      </c>
      <c r="C98" s="37" t="s">
        <v>107</v>
      </c>
      <c r="D98" s="37" t="s">
        <v>700</v>
      </c>
      <c r="E98" s="37" t="s">
        <v>701</v>
      </c>
      <c r="F98" s="37" t="s">
        <v>994</v>
      </c>
      <c r="G98" s="37" t="s">
        <v>995</v>
      </c>
      <c r="H98" s="37" t="s">
        <v>996</v>
      </c>
      <c r="I98" s="37" t="s">
        <v>113</v>
      </c>
      <c r="J98" s="37"/>
      <c r="K98" s="37" t="s">
        <v>997</v>
      </c>
      <c r="L98" s="37" t="s">
        <v>998</v>
      </c>
      <c r="M98" s="37" t="s">
        <v>999</v>
      </c>
      <c r="N98" s="37" t="s">
        <v>118</v>
      </c>
      <c r="O98" s="37" t="s">
        <v>119</v>
      </c>
      <c r="P98" s="39">
        <v>3</v>
      </c>
      <c r="Q98" s="40">
        <v>3</v>
      </c>
      <c r="R98" s="39">
        <v>1</v>
      </c>
      <c r="S98" s="40" t="s">
        <v>4356</v>
      </c>
      <c r="T98" s="40">
        <v>1</v>
      </c>
      <c r="U98" s="40">
        <v>0</v>
      </c>
      <c r="V98" s="40">
        <v>1</v>
      </c>
      <c r="W98" s="40">
        <v>0</v>
      </c>
      <c r="X98" s="40">
        <v>1</v>
      </c>
      <c r="Y98" s="40">
        <v>0</v>
      </c>
      <c r="Z98" s="40">
        <v>1</v>
      </c>
      <c r="AA98" s="40">
        <v>0</v>
      </c>
      <c r="AB98" s="40" t="s">
        <v>1000</v>
      </c>
      <c r="AC98" s="40">
        <v>0</v>
      </c>
      <c r="AD98" s="40">
        <v>1</v>
      </c>
      <c r="AE98" s="40">
        <v>0</v>
      </c>
      <c r="AF98" s="40">
        <v>0</v>
      </c>
      <c r="AG98" s="40">
        <v>0</v>
      </c>
      <c r="AH98" s="40">
        <v>0</v>
      </c>
      <c r="AI98" s="40">
        <v>0</v>
      </c>
      <c r="AJ98" s="40" t="s">
        <v>1001</v>
      </c>
      <c r="AK98" s="40">
        <v>0</v>
      </c>
      <c r="AL98" s="40"/>
      <c r="AM98" s="40"/>
      <c r="AN98" s="40">
        <v>1</v>
      </c>
      <c r="AO98" s="40">
        <v>0</v>
      </c>
      <c r="AP98" s="40">
        <v>0</v>
      </c>
      <c r="AQ98" s="40">
        <v>0</v>
      </c>
      <c r="AR98" s="40">
        <v>0</v>
      </c>
      <c r="AS98" s="40"/>
      <c r="AT98" s="40"/>
      <c r="AU98" s="40"/>
      <c r="AV98" s="40">
        <v>0</v>
      </c>
      <c r="AW98" s="40">
        <v>0</v>
      </c>
      <c r="AX98" s="40">
        <v>0</v>
      </c>
      <c r="AY98" s="40">
        <v>0</v>
      </c>
      <c r="AZ98" s="42">
        <v>83669750</v>
      </c>
      <c r="BA98" s="43">
        <v>0</v>
      </c>
      <c r="BB98" s="43">
        <v>83669750</v>
      </c>
      <c r="BC98" s="42">
        <v>48564360</v>
      </c>
      <c r="BD98" s="44">
        <v>130000000</v>
      </c>
      <c r="BE98" s="44"/>
      <c r="BF98" s="45"/>
      <c r="BG98" s="44">
        <v>62166592.5</v>
      </c>
      <c r="BH98" s="44">
        <v>510000000</v>
      </c>
      <c r="BI98" s="44"/>
      <c r="BJ98" s="44">
        <v>0</v>
      </c>
      <c r="BK98" s="46">
        <v>0.33333333333333331</v>
      </c>
      <c r="BL98" s="46">
        <v>0.33329999999999999</v>
      </c>
      <c r="BM98" s="46">
        <v>1</v>
      </c>
      <c r="BN98" s="46">
        <v>0.33333333333333331</v>
      </c>
      <c r="BO98" s="46">
        <v>0</v>
      </c>
      <c r="BP98" s="46">
        <v>0.33333333333333331</v>
      </c>
      <c r="BQ98" s="46">
        <v>0</v>
      </c>
      <c r="BR98" s="46">
        <v>0</v>
      </c>
      <c r="BS98" s="46">
        <v>0</v>
      </c>
      <c r="BT98" s="46">
        <v>0</v>
      </c>
      <c r="BU98" s="46" t="s">
        <v>126</v>
      </c>
      <c r="BV98" s="46">
        <v>0.33333333333333331</v>
      </c>
      <c r="BW98" s="46">
        <v>1</v>
      </c>
      <c r="BX98" s="46">
        <v>0</v>
      </c>
      <c r="BY98" s="46">
        <v>0</v>
      </c>
      <c r="BZ98" s="46">
        <v>0</v>
      </c>
      <c r="CA98" s="46" t="s">
        <v>126</v>
      </c>
      <c r="CB98" s="47">
        <v>0.22500000000000001</v>
      </c>
      <c r="CC98" s="47">
        <v>7.4999999999999997E-2</v>
      </c>
      <c r="CD98" s="47">
        <v>7.4999999999999997E-2</v>
      </c>
      <c r="CE98" s="47">
        <v>7.4999999999999997E-2</v>
      </c>
      <c r="CF98" s="47">
        <v>7.4999999999999997E-2</v>
      </c>
      <c r="CG98" s="47">
        <v>7.4999999999999997E-2</v>
      </c>
      <c r="CH98" s="47">
        <v>0</v>
      </c>
      <c r="CI98" s="47">
        <v>0</v>
      </c>
      <c r="CJ98" s="47">
        <v>7.4999999999999997E-2</v>
      </c>
      <c r="CK98" s="47">
        <v>0</v>
      </c>
      <c r="CL98" s="47">
        <v>0</v>
      </c>
      <c r="CM98" s="47">
        <v>0</v>
      </c>
      <c r="CN98" s="47">
        <v>0</v>
      </c>
      <c r="CO98" s="47">
        <v>0</v>
      </c>
      <c r="CP98" s="47">
        <v>0</v>
      </c>
      <c r="CQ98" s="47" t="s">
        <v>126</v>
      </c>
      <c r="CR98" s="47">
        <v>0</v>
      </c>
      <c r="CS98" s="45"/>
      <c r="CT98" s="45"/>
      <c r="CU98" s="45"/>
      <c r="CV98" s="45"/>
      <c r="CX98" s="48">
        <v>1</v>
      </c>
      <c r="CY98" s="1"/>
    </row>
    <row r="99" spans="1:105" ht="18" hidden="1" customHeight="1" x14ac:dyDescent="0.25">
      <c r="A99" s="37" t="s">
        <v>384</v>
      </c>
      <c r="B99" s="37" t="s">
        <v>385</v>
      </c>
      <c r="C99" s="37" t="s">
        <v>107</v>
      </c>
      <c r="D99" s="37" t="s">
        <v>700</v>
      </c>
      <c r="E99" s="37" t="s">
        <v>701</v>
      </c>
      <c r="F99" s="37" t="s">
        <v>1002</v>
      </c>
      <c r="G99" s="37" t="s">
        <v>1003</v>
      </c>
      <c r="H99" s="37" t="s">
        <v>1004</v>
      </c>
      <c r="I99" s="37" t="s">
        <v>333</v>
      </c>
      <c r="J99" s="37" t="s">
        <v>726</v>
      </c>
      <c r="K99" s="37" t="s">
        <v>1005</v>
      </c>
      <c r="L99" s="37" t="s">
        <v>1006</v>
      </c>
      <c r="M99" s="37" t="s">
        <v>1007</v>
      </c>
      <c r="N99" s="37" t="s">
        <v>118</v>
      </c>
      <c r="O99" s="37" t="s">
        <v>394</v>
      </c>
      <c r="P99" s="39">
        <v>185000</v>
      </c>
      <c r="Q99" s="40">
        <v>200000</v>
      </c>
      <c r="R99" s="39">
        <v>199037.5</v>
      </c>
      <c r="S99" s="40" t="s">
        <v>4357</v>
      </c>
      <c r="T99" s="40">
        <v>0</v>
      </c>
      <c r="U99" s="40">
        <v>200000</v>
      </c>
      <c r="V99" s="40">
        <v>0</v>
      </c>
      <c r="W99" s="40">
        <v>200000</v>
      </c>
      <c r="X99" s="40" t="s">
        <v>126</v>
      </c>
      <c r="Y99" s="40">
        <v>199221.5</v>
      </c>
      <c r="Z99" s="40">
        <v>199221.5</v>
      </c>
      <c r="AA99" s="40" t="s">
        <v>1008</v>
      </c>
      <c r="AB99" s="40" t="s">
        <v>1009</v>
      </c>
      <c r="AC99" s="40">
        <v>0</v>
      </c>
      <c r="AD99" s="40">
        <v>0</v>
      </c>
      <c r="AE99" s="40">
        <v>200000</v>
      </c>
      <c r="AF99" s="40">
        <v>0</v>
      </c>
      <c r="AG99" s="40">
        <v>198853.5</v>
      </c>
      <c r="AH99" s="40">
        <v>198853.5</v>
      </c>
      <c r="AI99" s="40" t="s">
        <v>1010</v>
      </c>
      <c r="AJ99" s="40" t="s">
        <v>1011</v>
      </c>
      <c r="AK99" s="40" t="s">
        <v>1012</v>
      </c>
      <c r="AL99" s="40"/>
      <c r="AM99" s="40"/>
      <c r="AN99" s="40">
        <v>0</v>
      </c>
      <c r="AO99" s="40">
        <v>200000</v>
      </c>
      <c r="AP99" s="40" t="s">
        <v>126</v>
      </c>
      <c r="AQ99" s="40">
        <v>118672.89</v>
      </c>
      <c r="AR99" s="40">
        <v>118672.89</v>
      </c>
      <c r="AS99" s="40" t="s">
        <v>1013</v>
      </c>
      <c r="AT99" s="40" t="s">
        <v>1014</v>
      </c>
      <c r="AU99" s="40" t="s">
        <v>1015</v>
      </c>
      <c r="AV99" s="40">
        <v>0</v>
      </c>
      <c r="AW99" s="40">
        <v>200000</v>
      </c>
      <c r="AX99" s="40">
        <v>0</v>
      </c>
      <c r="AY99" s="40">
        <v>0</v>
      </c>
      <c r="AZ99" s="42">
        <v>29877662978</v>
      </c>
      <c r="BA99" s="43">
        <v>0</v>
      </c>
      <c r="BB99" s="43">
        <v>29877662978</v>
      </c>
      <c r="BC99" s="42">
        <v>27304203565</v>
      </c>
      <c r="BD99" s="44">
        <v>71408612120</v>
      </c>
      <c r="BE99" s="44"/>
      <c r="BF99" s="45"/>
      <c r="BG99" s="44">
        <v>68587339089</v>
      </c>
      <c r="BH99" s="44">
        <v>57108742089</v>
      </c>
      <c r="BI99" s="44"/>
      <c r="BJ99" s="44">
        <v>48452641153</v>
      </c>
      <c r="BK99" s="46">
        <v>0.56993743124999996</v>
      </c>
      <c r="BL99" s="46">
        <v>0.25</v>
      </c>
      <c r="BM99" s="46">
        <v>0.98880000000000001</v>
      </c>
      <c r="BN99" s="46">
        <v>0.25</v>
      </c>
      <c r="BO99" s="46">
        <v>0.99426749999999997</v>
      </c>
      <c r="BP99" s="46">
        <v>0.25</v>
      </c>
      <c r="BQ99" s="46">
        <v>0.29668222500000002</v>
      </c>
      <c r="BR99" s="46">
        <v>0.25</v>
      </c>
      <c r="BS99" s="46">
        <v>0</v>
      </c>
      <c r="BT99" s="46">
        <v>0</v>
      </c>
      <c r="BU99" s="46" t="s">
        <v>126</v>
      </c>
      <c r="BV99" s="46">
        <v>0.56993743124999996</v>
      </c>
      <c r="BW99" s="46">
        <v>0.98880000000000001</v>
      </c>
      <c r="BX99" s="46">
        <v>0.99426749999999997</v>
      </c>
      <c r="BY99" s="46">
        <v>0.29668222500000002</v>
      </c>
      <c r="BZ99" s="46">
        <v>0</v>
      </c>
      <c r="CA99" s="46" t="s">
        <v>126</v>
      </c>
      <c r="CB99" s="66">
        <v>0.22500000000000001</v>
      </c>
      <c r="CC99" s="47">
        <v>0.12823592203125</v>
      </c>
      <c r="CD99" s="47">
        <v>5.6300000000000003E-2</v>
      </c>
      <c r="CE99" s="47">
        <v>5.57E-2</v>
      </c>
      <c r="CF99" s="47">
        <v>5.5599999999999997E-2</v>
      </c>
      <c r="CG99" s="47">
        <v>5.6300000000000003E-2</v>
      </c>
      <c r="CH99" s="47">
        <v>5.5977260250000001E-2</v>
      </c>
      <c r="CI99" s="47">
        <v>5.5947546875000004E-2</v>
      </c>
      <c r="CJ99" s="47">
        <v>5.6300000000000003E-2</v>
      </c>
      <c r="CK99" s="47">
        <v>1.6703209267500001E-2</v>
      </c>
      <c r="CL99" s="47">
        <v>1.6688375156250004E-2</v>
      </c>
      <c r="CM99" s="47">
        <v>5.6300000000000003E-2</v>
      </c>
      <c r="CN99" s="47">
        <v>0</v>
      </c>
      <c r="CO99" s="47">
        <v>0</v>
      </c>
      <c r="CP99" s="47">
        <v>0</v>
      </c>
      <c r="CQ99" s="47" t="s">
        <v>126</v>
      </c>
      <c r="CR99" s="47">
        <v>0</v>
      </c>
      <c r="CS99" s="45">
        <v>1</v>
      </c>
      <c r="CT99" s="45">
        <v>1</v>
      </c>
      <c r="CU99" s="45">
        <v>1</v>
      </c>
      <c r="CV99" s="45">
        <v>1</v>
      </c>
      <c r="CW99">
        <v>4</v>
      </c>
      <c r="CX99" s="48">
        <v>172249.29666666666</v>
      </c>
      <c r="CY99" s="1">
        <v>2719618560</v>
      </c>
      <c r="CZ99" t="s">
        <v>4358</v>
      </c>
      <c r="DA99" s="62" t="s">
        <v>143</v>
      </c>
    </row>
    <row r="100" spans="1:105" ht="18" hidden="1" customHeight="1" x14ac:dyDescent="0.25">
      <c r="A100" s="37" t="s">
        <v>384</v>
      </c>
      <c r="B100" s="37" t="s">
        <v>385</v>
      </c>
      <c r="C100" s="37" t="s">
        <v>107</v>
      </c>
      <c r="D100" s="37" t="s">
        <v>700</v>
      </c>
      <c r="E100" s="37" t="s">
        <v>701</v>
      </c>
      <c r="F100" s="37" t="s">
        <v>1002</v>
      </c>
      <c r="G100" s="37" t="s">
        <v>1003</v>
      </c>
      <c r="H100" s="37" t="s">
        <v>1016</v>
      </c>
      <c r="I100" s="37" t="s">
        <v>333</v>
      </c>
      <c r="J100" s="37" t="s">
        <v>417</v>
      </c>
      <c r="K100" s="37" t="s">
        <v>1017</v>
      </c>
      <c r="L100" s="37" t="s">
        <v>1018</v>
      </c>
      <c r="M100" s="37" t="s">
        <v>1019</v>
      </c>
      <c r="N100" s="37" t="s">
        <v>118</v>
      </c>
      <c r="O100" s="37" t="s">
        <v>119</v>
      </c>
      <c r="P100" s="39">
        <v>51449</v>
      </c>
      <c r="Q100" s="40">
        <v>52000</v>
      </c>
      <c r="R100" s="40">
        <v>41593</v>
      </c>
      <c r="S100" s="40" t="s">
        <v>4359</v>
      </c>
      <c r="T100" s="40">
        <v>0</v>
      </c>
      <c r="U100" s="40">
        <v>0</v>
      </c>
      <c r="V100" s="40">
        <v>0</v>
      </c>
      <c r="W100" s="40">
        <v>0</v>
      </c>
      <c r="X100" s="40" t="s">
        <v>126</v>
      </c>
      <c r="Y100" s="40">
        <v>0</v>
      </c>
      <c r="Z100" s="40">
        <v>0</v>
      </c>
      <c r="AA100" s="40"/>
      <c r="AB100" s="40"/>
      <c r="AC100" s="40"/>
      <c r="AD100" s="40">
        <v>41593</v>
      </c>
      <c r="AE100" s="40">
        <v>0</v>
      </c>
      <c r="AF100" s="40">
        <v>41593</v>
      </c>
      <c r="AG100" s="40">
        <v>0</v>
      </c>
      <c r="AH100" s="40">
        <v>41593</v>
      </c>
      <c r="AI100" s="40" t="s">
        <v>1020</v>
      </c>
      <c r="AJ100" s="40" t="s">
        <v>1021</v>
      </c>
      <c r="AK100" s="40" t="s">
        <v>1022</v>
      </c>
      <c r="AL100" s="40"/>
      <c r="AM100" s="40"/>
      <c r="AN100" s="40">
        <v>5204</v>
      </c>
      <c r="AO100" s="40">
        <v>41593</v>
      </c>
      <c r="AP100" s="40">
        <v>0</v>
      </c>
      <c r="AQ100" s="40">
        <v>0</v>
      </c>
      <c r="AR100" s="40">
        <v>0</v>
      </c>
      <c r="AS100" s="40"/>
      <c r="AT100" s="40" t="s">
        <v>1023</v>
      </c>
      <c r="AU100" s="40" t="s">
        <v>1024</v>
      </c>
      <c r="AV100" s="40">
        <v>5203</v>
      </c>
      <c r="AW100" s="40">
        <v>46793</v>
      </c>
      <c r="AX100" s="40">
        <v>0</v>
      </c>
      <c r="AY100" s="40">
        <v>0</v>
      </c>
      <c r="AZ100" s="63"/>
      <c r="BA100" s="43">
        <v>0</v>
      </c>
      <c r="BB100" s="43">
        <v>0</v>
      </c>
      <c r="BC100" s="63"/>
      <c r="BD100" s="44">
        <v>15000000000</v>
      </c>
      <c r="BE100" s="44"/>
      <c r="BF100" s="45"/>
      <c r="BG100" s="44">
        <v>11360880099</v>
      </c>
      <c r="BH100" s="44">
        <v>0</v>
      </c>
      <c r="BI100" s="44"/>
      <c r="BJ100" s="44">
        <v>0</v>
      </c>
      <c r="BK100" s="46">
        <v>0.79986538461538459</v>
      </c>
      <c r="BL100" s="46">
        <v>0</v>
      </c>
      <c r="BM100" s="46" t="s">
        <v>126</v>
      </c>
      <c r="BN100" s="46">
        <v>0.79986538461538459</v>
      </c>
      <c r="BO100" s="46">
        <v>1</v>
      </c>
      <c r="BP100" s="46">
        <v>0.10007692307692308</v>
      </c>
      <c r="BQ100" s="46">
        <v>0</v>
      </c>
      <c r="BR100" s="46">
        <v>0.10005769230769231</v>
      </c>
      <c r="BS100" s="46">
        <v>0</v>
      </c>
      <c r="BT100" s="46">
        <v>0</v>
      </c>
      <c r="BU100" s="46" t="s">
        <v>126</v>
      </c>
      <c r="BV100" s="46">
        <v>0.79986538461538459</v>
      </c>
      <c r="BW100" s="46" t="s">
        <v>126</v>
      </c>
      <c r="BX100" s="46">
        <v>1</v>
      </c>
      <c r="BY100" s="46">
        <v>0</v>
      </c>
      <c r="BZ100" s="46">
        <v>0</v>
      </c>
      <c r="CA100" s="46" t="s">
        <v>126</v>
      </c>
      <c r="CB100" s="66">
        <v>0.22500000000000001</v>
      </c>
      <c r="CC100" s="47">
        <v>0.17996971153846153</v>
      </c>
      <c r="CD100" s="47">
        <v>0</v>
      </c>
      <c r="CE100" s="47" t="s">
        <v>126</v>
      </c>
      <c r="CF100" s="47">
        <v>0</v>
      </c>
      <c r="CG100" s="47">
        <v>0.18</v>
      </c>
      <c r="CH100" s="47">
        <v>0.18</v>
      </c>
      <c r="CI100" s="47">
        <v>0.17996971153846153</v>
      </c>
      <c r="CJ100" s="47">
        <v>2.2499999999999999E-2</v>
      </c>
      <c r="CK100" s="47">
        <v>0</v>
      </c>
      <c r="CL100" s="47">
        <v>0</v>
      </c>
      <c r="CM100" s="47">
        <v>2.2512980769230768E-2</v>
      </c>
      <c r="CN100" s="47">
        <v>0</v>
      </c>
      <c r="CO100" s="47">
        <v>0</v>
      </c>
      <c r="CP100" s="47">
        <v>0</v>
      </c>
      <c r="CQ100" s="47" t="s">
        <v>126</v>
      </c>
      <c r="CR100" s="47">
        <v>0</v>
      </c>
      <c r="CS100" s="45">
        <v>0</v>
      </c>
      <c r="CT100" s="45">
        <v>1</v>
      </c>
      <c r="CU100" s="45">
        <v>1</v>
      </c>
      <c r="CV100" s="45">
        <v>1</v>
      </c>
      <c r="CW100">
        <v>3</v>
      </c>
      <c r="CX100" s="48">
        <v>0</v>
      </c>
      <c r="CY100" s="1">
        <v>0</v>
      </c>
      <c r="CZ100">
        <v>0</v>
      </c>
      <c r="DA100" s="62" t="s">
        <v>143</v>
      </c>
    </row>
    <row r="101" spans="1:105" ht="18" hidden="1" customHeight="1" x14ac:dyDescent="0.25">
      <c r="A101" s="37" t="s">
        <v>384</v>
      </c>
      <c r="B101" s="37" t="s">
        <v>385</v>
      </c>
      <c r="C101" s="37" t="s">
        <v>107</v>
      </c>
      <c r="D101" s="37" t="s">
        <v>700</v>
      </c>
      <c r="E101" s="37" t="s">
        <v>701</v>
      </c>
      <c r="F101" s="37" t="s">
        <v>1002</v>
      </c>
      <c r="G101" s="37" t="s">
        <v>1003</v>
      </c>
      <c r="H101" s="37" t="s">
        <v>1025</v>
      </c>
      <c r="I101" s="37" t="s">
        <v>333</v>
      </c>
      <c r="J101" s="37" t="s">
        <v>417</v>
      </c>
      <c r="K101" s="37" t="s">
        <v>1026</v>
      </c>
      <c r="L101" s="37" t="s">
        <v>1027</v>
      </c>
      <c r="M101" s="37" t="s">
        <v>1028</v>
      </c>
      <c r="N101" s="37" t="s">
        <v>118</v>
      </c>
      <c r="O101" s="37" t="s">
        <v>119</v>
      </c>
      <c r="P101" s="39">
        <v>2534</v>
      </c>
      <c r="Q101" s="40">
        <v>1400</v>
      </c>
      <c r="R101" s="40">
        <v>836</v>
      </c>
      <c r="S101" s="40">
        <v>0</v>
      </c>
      <c r="T101" s="40">
        <v>350</v>
      </c>
      <c r="U101" s="40">
        <v>0</v>
      </c>
      <c r="V101" s="40">
        <v>275</v>
      </c>
      <c r="W101" s="40">
        <v>0</v>
      </c>
      <c r="X101" s="40">
        <v>275</v>
      </c>
      <c r="Y101" s="40">
        <v>0</v>
      </c>
      <c r="Z101" s="40">
        <v>275</v>
      </c>
      <c r="AA101" s="40" t="s">
        <v>1029</v>
      </c>
      <c r="AB101" s="40"/>
      <c r="AC101" s="40">
        <v>0</v>
      </c>
      <c r="AD101" s="40">
        <v>600</v>
      </c>
      <c r="AE101" s="40">
        <v>0</v>
      </c>
      <c r="AF101" s="40">
        <v>561</v>
      </c>
      <c r="AG101" s="40">
        <v>0</v>
      </c>
      <c r="AH101" s="40">
        <v>561</v>
      </c>
      <c r="AI101" s="40">
        <v>0</v>
      </c>
      <c r="AJ101" s="40" t="s">
        <v>1030</v>
      </c>
      <c r="AK101" s="40">
        <v>0</v>
      </c>
      <c r="AL101" s="40"/>
      <c r="AM101" s="40"/>
      <c r="AN101" s="40">
        <v>564</v>
      </c>
      <c r="AO101" s="40">
        <v>0</v>
      </c>
      <c r="AP101" s="40">
        <v>0</v>
      </c>
      <c r="AQ101" s="40">
        <v>0</v>
      </c>
      <c r="AR101" s="40">
        <v>0</v>
      </c>
      <c r="AS101" s="40"/>
      <c r="AT101" s="40" t="s">
        <v>1031</v>
      </c>
      <c r="AU101" s="40"/>
      <c r="AV101" s="40">
        <v>0</v>
      </c>
      <c r="AW101" s="40">
        <v>0</v>
      </c>
      <c r="AX101" s="40">
        <v>0</v>
      </c>
      <c r="AY101" s="40">
        <v>0</v>
      </c>
      <c r="AZ101" s="42">
        <v>1244863262</v>
      </c>
      <c r="BA101" s="43">
        <v>0</v>
      </c>
      <c r="BB101" s="43">
        <v>1244863262</v>
      </c>
      <c r="BC101" s="42">
        <v>0</v>
      </c>
      <c r="BD101" s="44">
        <v>1400000000</v>
      </c>
      <c r="BE101" s="44"/>
      <c r="BF101" s="45"/>
      <c r="BG101" s="44">
        <v>1300067934</v>
      </c>
      <c r="BH101" s="44">
        <v>13000000000</v>
      </c>
      <c r="BI101" s="44"/>
      <c r="BJ101" s="44">
        <v>1299218215</v>
      </c>
      <c r="BK101" s="46">
        <v>0.5971428571428572</v>
      </c>
      <c r="BL101" s="46">
        <v>0.25069999999999998</v>
      </c>
      <c r="BM101" s="46">
        <v>1</v>
      </c>
      <c r="BN101" s="46">
        <v>0.42857142857142855</v>
      </c>
      <c r="BO101" s="46">
        <v>0.93500000000000005</v>
      </c>
      <c r="BP101" s="46">
        <v>0.40285714285714286</v>
      </c>
      <c r="BQ101" s="46">
        <v>0</v>
      </c>
      <c r="BR101" s="46">
        <v>0</v>
      </c>
      <c r="BS101" s="46">
        <v>0</v>
      </c>
      <c r="BT101" s="46">
        <v>0</v>
      </c>
      <c r="BU101" s="46" t="s">
        <v>126</v>
      </c>
      <c r="BV101" s="46">
        <v>0.5971428571428572</v>
      </c>
      <c r="BW101" s="46">
        <v>1</v>
      </c>
      <c r="BX101" s="46">
        <v>0.93500000000000005</v>
      </c>
      <c r="BY101" s="46">
        <v>0</v>
      </c>
      <c r="BZ101" s="46">
        <v>0</v>
      </c>
      <c r="CA101" s="46" t="s">
        <v>126</v>
      </c>
      <c r="CB101" s="66">
        <v>0.67500000000000004</v>
      </c>
      <c r="CC101" s="47">
        <v>0.40307142857142864</v>
      </c>
      <c r="CD101" s="47">
        <v>0.1326</v>
      </c>
      <c r="CE101" s="47">
        <v>0.1326</v>
      </c>
      <c r="CF101" s="47">
        <v>0.1326</v>
      </c>
      <c r="CG101" s="67">
        <v>0.2893</v>
      </c>
      <c r="CH101" s="78">
        <v>0.2704955</v>
      </c>
      <c r="CI101" s="78">
        <v>0.27007142857142863</v>
      </c>
      <c r="CJ101" s="67">
        <v>0.27200000000000002</v>
      </c>
      <c r="CK101" s="47">
        <v>0</v>
      </c>
      <c r="CL101" s="47">
        <v>4.0000000000001146E-4</v>
      </c>
      <c r="CM101" s="47">
        <v>0</v>
      </c>
      <c r="CN101" s="47">
        <v>0</v>
      </c>
      <c r="CO101" s="47">
        <v>0</v>
      </c>
      <c r="CP101" s="47">
        <v>0</v>
      </c>
      <c r="CQ101" s="47" t="s">
        <v>126</v>
      </c>
      <c r="CR101" s="47">
        <v>0</v>
      </c>
      <c r="CS101" s="45"/>
      <c r="CT101" s="45"/>
      <c r="CU101" s="45"/>
      <c r="CV101" s="45"/>
      <c r="CX101" s="48">
        <v>275</v>
      </c>
      <c r="CY101" s="1">
        <v>0</v>
      </c>
      <c r="CZ101">
        <v>0</v>
      </c>
    </row>
    <row r="102" spans="1:105" ht="18" hidden="1" customHeight="1" x14ac:dyDescent="0.25">
      <c r="A102" s="37" t="s">
        <v>384</v>
      </c>
      <c r="B102" s="37" t="s">
        <v>385</v>
      </c>
      <c r="C102" s="37" t="s">
        <v>107</v>
      </c>
      <c r="D102" s="37" t="s">
        <v>700</v>
      </c>
      <c r="E102" s="37" t="s">
        <v>701</v>
      </c>
      <c r="F102" s="37" t="s">
        <v>1002</v>
      </c>
      <c r="G102" s="37" t="s">
        <v>1003</v>
      </c>
      <c r="H102" s="37" t="s">
        <v>1032</v>
      </c>
      <c r="I102" s="37" t="s">
        <v>333</v>
      </c>
      <c r="J102" s="37"/>
      <c r="K102" s="37" t="s">
        <v>1033</v>
      </c>
      <c r="L102" s="37" t="s">
        <v>1034</v>
      </c>
      <c r="M102" s="37" t="s">
        <v>1035</v>
      </c>
      <c r="N102" s="37" t="s">
        <v>118</v>
      </c>
      <c r="O102" s="37" t="s">
        <v>119</v>
      </c>
      <c r="P102" s="39">
        <v>26</v>
      </c>
      <c r="Q102" s="40">
        <v>14</v>
      </c>
      <c r="R102" s="40">
        <v>2</v>
      </c>
      <c r="S102" s="40" t="s">
        <v>4360</v>
      </c>
      <c r="T102" s="40">
        <v>1</v>
      </c>
      <c r="U102" s="40">
        <v>0</v>
      </c>
      <c r="V102" s="40">
        <v>1</v>
      </c>
      <c r="W102" s="40">
        <v>0</v>
      </c>
      <c r="X102" s="40">
        <v>1</v>
      </c>
      <c r="Y102" s="40">
        <v>0</v>
      </c>
      <c r="Z102" s="40">
        <v>1</v>
      </c>
      <c r="AA102" s="40" t="s">
        <v>1036</v>
      </c>
      <c r="AB102" s="40" t="s">
        <v>1037</v>
      </c>
      <c r="AC102" s="40">
        <v>0</v>
      </c>
      <c r="AD102" s="40">
        <v>1</v>
      </c>
      <c r="AE102" s="40">
        <v>0</v>
      </c>
      <c r="AF102" s="40">
        <v>1</v>
      </c>
      <c r="AG102" s="40">
        <v>0</v>
      </c>
      <c r="AH102" s="40">
        <v>1</v>
      </c>
      <c r="AI102" s="40">
        <v>0</v>
      </c>
      <c r="AJ102" s="40" t="s">
        <v>1038</v>
      </c>
      <c r="AK102" s="40">
        <v>0</v>
      </c>
      <c r="AL102" s="40"/>
      <c r="AM102" s="40"/>
      <c r="AN102" s="40">
        <v>5</v>
      </c>
      <c r="AO102" s="40">
        <v>0</v>
      </c>
      <c r="AP102" s="40">
        <v>0</v>
      </c>
      <c r="AQ102" s="40">
        <v>0</v>
      </c>
      <c r="AR102" s="40">
        <v>0</v>
      </c>
      <c r="AS102" s="40"/>
      <c r="AT102" s="40" t="s">
        <v>1039</v>
      </c>
      <c r="AU102" s="40"/>
      <c r="AV102" s="40">
        <v>7</v>
      </c>
      <c r="AW102" s="40">
        <v>0</v>
      </c>
      <c r="AX102" s="40">
        <v>0</v>
      </c>
      <c r="AY102" s="40">
        <v>0</v>
      </c>
      <c r="AZ102" s="63"/>
      <c r="BA102" s="43">
        <v>0</v>
      </c>
      <c r="BB102" s="43">
        <v>0</v>
      </c>
      <c r="BC102" s="63"/>
      <c r="BD102" s="44">
        <v>9654076671</v>
      </c>
      <c r="BE102" s="44"/>
      <c r="BF102" s="45"/>
      <c r="BG102" s="44">
        <v>9292558138</v>
      </c>
      <c r="BH102" s="44">
        <v>1700000000</v>
      </c>
      <c r="BI102" s="44"/>
      <c r="BJ102" s="44">
        <v>0</v>
      </c>
      <c r="BK102" s="46">
        <v>0.14285714285714285</v>
      </c>
      <c r="BL102" s="46">
        <v>7.1400000000000005E-2</v>
      </c>
      <c r="BM102" s="46">
        <v>1</v>
      </c>
      <c r="BN102" s="46">
        <v>7.1428571428571425E-2</v>
      </c>
      <c r="BO102" s="46">
        <v>1</v>
      </c>
      <c r="BP102" s="46">
        <v>0.35714285714285715</v>
      </c>
      <c r="BQ102" s="46">
        <v>0</v>
      </c>
      <c r="BR102" s="46">
        <v>0.5</v>
      </c>
      <c r="BS102" s="46">
        <v>0</v>
      </c>
      <c r="BT102" s="46">
        <v>0</v>
      </c>
      <c r="BU102" s="46" t="s">
        <v>126</v>
      </c>
      <c r="BV102" s="46">
        <v>0.14285714285714285</v>
      </c>
      <c r="BW102" s="46">
        <v>1</v>
      </c>
      <c r="BX102" s="46">
        <v>1</v>
      </c>
      <c r="BY102" s="46">
        <v>0</v>
      </c>
      <c r="BZ102" s="46">
        <v>0</v>
      </c>
      <c r="CA102" s="46" t="s">
        <v>126</v>
      </c>
      <c r="CB102" s="66">
        <v>0.22500000000000001</v>
      </c>
      <c r="CC102" s="47">
        <v>3.214285714285714E-2</v>
      </c>
      <c r="CD102" s="47">
        <v>1.61E-2</v>
      </c>
      <c r="CE102" s="47">
        <v>1.61E-2</v>
      </c>
      <c r="CF102" s="47">
        <v>1.61E-2</v>
      </c>
      <c r="CG102" s="47">
        <v>1.61E-2</v>
      </c>
      <c r="CH102" s="47">
        <v>1.61E-2</v>
      </c>
      <c r="CI102" s="47">
        <v>1.604285714285714E-2</v>
      </c>
      <c r="CJ102" s="47">
        <v>8.0299999999999996E-2</v>
      </c>
      <c r="CK102" s="47">
        <v>0</v>
      </c>
      <c r="CL102" s="47">
        <v>0</v>
      </c>
      <c r="CM102" s="47">
        <v>0.1125</v>
      </c>
      <c r="CN102" s="47">
        <v>0</v>
      </c>
      <c r="CO102" s="47">
        <v>0</v>
      </c>
      <c r="CP102" s="47">
        <v>0</v>
      </c>
      <c r="CQ102" s="47" t="s">
        <v>126</v>
      </c>
      <c r="CR102" s="47">
        <v>0</v>
      </c>
      <c r="CS102" s="45"/>
      <c r="CT102" s="45"/>
      <c r="CU102" s="45"/>
      <c r="CV102" s="45"/>
      <c r="CX102" s="48">
        <v>2</v>
      </c>
      <c r="CY102" s="1">
        <v>0</v>
      </c>
      <c r="CZ102">
        <v>0</v>
      </c>
    </row>
    <row r="103" spans="1:105" ht="18" hidden="1" customHeight="1" x14ac:dyDescent="0.25">
      <c r="A103" s="37" t="s">
        <v>384</v>
      </c>
      <c r="B103" s="37" t="s">
        <v>385</v>
      </c>
      <c r="C103" s="37" t="s">
        <v>107</v>
      </c>
      <c r="D103" s="37" t="s">
        <v>700</v>
      </c>
      <c r="E103" s="37" t="s">
        <v>701</v>
      </c>
      <c r="F103" s="37" t="s">
        <v>1002</v>
      </c>
      <c r="G103" s="37" t="s">
        <v>1003</v>
      </c>
      <c r="H103" s="37" t="s">
        <v>1040</v>
      </c>
      <c r="I103" s="37" t="s">
        <v>333</v>
      </c>
      <c r="J103" s="37"/>
      <c r="K103" s="37" t="s">
        <v>1041</v>
      </c>
      <c r="L103" s="37" t="s">
        <v>1042</v>
      </c>
      <c r="M103" s="37" t="s">
        <v>1043</v>
      </c>
      <c r="N103" s="37" t="s">
        <v>118</v>
      </c>
      <c r="O103" s="37" t="s">
        <v>119</v>
      </c>
      <c r="P103" s="39">
        <v>0</v>
      </c>
      <c r="Q103" s="40">
        <v>400</v>
      </c>
      <c r="R103" s="40">
        <v>248</v>
      </c>
      <c r="S103" s="40" t="s">
        <v>4361</v>
      </c>
      <c r="T103" s="40">
        <v>20</v>
      </c>
      <c r="U103" s="40">
        <v>0</v>
      </c>
      <c r="V103" s="40">
        <v>42</v>
      </c>
      <c r="W103" s="40">
        <v>0</v>
      </c>
      <c r="X103" s="40">
        <v>42</v>
      </c>
      <c r="Y103" s="40">
        <v>0</v>
      </c>
      <c r="Z103" s="40">
        <v>42</v>
      </c>
      <c r="AA103" s="40" t="s">
        <v>1044</v>
      </c>
      <c r="AB103" s="40" t="s">
        <v>1045</v>
      </c>
      <c r="AC103" s="40">
        <v>0</v>
      </c>
      <c r="AD103" s="40">
        <v>135</v>
      </c>
      <c r="AE103" s="40">
        <v>0</v>
      </c>
      <c r="AF103" s="40">
        <v>135</v>
      </c>
      <c r="AG103" s="40">
        <v>0</v>
      </c>
      <c r="AH103" s="40">
        <v>135</v>
      </c>
      <c r="AI103" s="40" t="s">
        <v>1046</v>
      </c>
      <c r="AJ103" s="40" t="s">
        <v>1047</v>
      </c>
      <c r="AK103" s="40">
        <v>0</v>
      </c>
      <c r="AL103" s="40"/>
      <c r="AM103" s="40"/>
      <c r="AN103" s="40">
        <v>103</v>
      </c>
      <c r="AO103" s="40">
        <v>0</v>
      </c>
      <c r="AP103" s="40">
        <v>71</v>
      </c>
      <c r="AQ103" s="40">
        <v>0</v>
      </c>
      <c r="AR103" s="40">
        <v>71</v>
      </c>
      <c r="AS103" s="40" t="s">
        <v>1048</v>
      </c>
      <c r="AT103" s="40" t="s">
        <v>1049</v>
      </c>
      <c r="AU103" s="40" t="s">
        <v>1050</v>
      </c>
      <c r="AV103" s="40">
        <v>120</v>
      </c>
      <c r="AW103" s="40">
        <v>0</v>
      </c>
      <c r="AX103" s="40">
        <v>0</v>
      </c>
      <c r="AY103" s="40">
        <v>0</v>
      </c>
      <c r="AZ103" s="42">
        <v>2310429958</v>
      </c>
      <c r="BA103" s="43">
        <v>0</v>
      </c>
      <c r="BB103" s="43">
        <v>2310429958</v>
      </c>
      <c r="BC103" s="42">
        <v>2310429958</v>
      </c>
      <c r="BD103" s="44">
        <v>60232944903</v>
      </c>
      <c r="BE103" s="44"/>
      <c r="BF103" s="45"/>
      <c r="BG103" s="44">
        <v>59157321448</v>
      </c>
      <c r="BH103" s="44">
        <v>13055635197</v>
      </c>
      <c r="BI103" s="44"/>
      <c r="BJ103" s="44">
        <v>2941068839</v>
      </c>
      <c r="BK103" s="46">
        <v>0.62</v>
      </c>
      <c r="BL103" s="46">
        <v>0.105</v>
      </c>
      <c r="BM103" s="46">
        <v>1</v>
      </c>
      <c r="BN103" s="46">
        <v>0.33750000000000002</v>
      </c>
      <c r="BO103" s="46">
        <v>1</v>
      </c>
      <c r="BP103" s="46">
        <v>0.25750000000000001</v>
      </c>
      <c r="BQ103" s="46">
        <v>0.68932038834951459</v>
      </c>
      <c r="BR103" s="46">
        <v>0.3</v>
      </c>
      <c r="BS103" s="46">
        <v>0</v>
      </c>
      <c r="BT103" s="46">
        <v>0</v>
      </c>
      <c r="BU103" s="46" t="s">
        <v>126</v>
      </c>
      <c r="BV103" s="46">
        <v>0.62</v>
      </c>
      <c r="BW103" s="46">
        <v>1</v>
      </c>
      <c r="BX103" s="46">
        <v>1</v>
      </c>
      <c r="BY103" s="46">
        <v>0.68932038834951459</v>
      </c>
      <c r="BZ103" s="46">
        <v>0</v>
      </c>
      <c r="CA103" s="46" t="s">
        <v>126</v>
      </c>
      <c r="CB103" s="66">
        <v>0.22500000000000001</v>
      </c>
      <c r="CC103" s="47">
        <v>0.13950000000000001</v>
      </c>
      <c r="CD103" s="47">
        <v>2.5899999999999999E-2</v>
      </c>
      <c r="CE103" s="47">
        <v>2.3599999999999999E-2</v>
      </c>
      <c r="CF103" s="47">
        <v>2.3599999999999999E-2</v>
      </c>
      <c r="CG103" s="47">
        <v>7.5899999999999995E-2</v>
      </c>
      <c r="CH103" s="47">
        <v>7.5899999999999995E-2</v>
      </c>
      <c r="CI103" s="47">
        <v>7.5962500000000002E-2</v>
      </c>
      <c r="CJ103" s="47">
        <v>5.79E-2</v>
      </c>
      <c r="CK103" s="47">
        <v>3.9911650485436892E-2</v>
      </c>
      <c r="CL103" s="47">
        <v>3.9937500000000015E-2</v>
      </c>
      <c r="CM103" s="47">
        <v>6.7500000000000004E-2</v>
      </c>
      <c r="CN103" s="47">
        <v>0</v>
      </c>
      <c r="CO103" s="47">
        <v>0</v>
      </c>
      <c r="CP103" s="47">
        <v>0</v>
      </c>
      <c r="CQ103" s="47" t="s">
        <v>126</v>
      </c>
      <c r="CR103" s="47">
        <v>0</v>
      </c>
      <c r="CS103" s="45"/>
      <c r="CT103" s="45"/>
      <c r="CU103" s="45"/>
      <c r="CV103" s="45"/>
      <c r="CX103" s="48">
        <v>120</v>
      </c>
      <c r="CY103" s="1">
        <v>919952823</v>
      </c>
      <c r="CZ103" t="s">
        <v>4362</v>
      </c>
    </row>
    <row r="104" spans="1:105" ht="18" hidden="1" customHeight="1" x14ac:dyDescent="0.25">
      <c r="A104" s="37" t="s">
        <v>384</v>
      </c>
      <c r="B104" s="37" t="s">
        <v>385</v>
      </c>
      <c r="C104" s="37" t="s">
        <v>107</v>
      </c>
      <c r="D104" s="37" t="s">
        <v>700</v>
      </c>
      <c r="E104" s="37" t="s">
        <v>701</v>
      </c>
      <c r="F104" s="37" t="s">
        <v>1002</v>
      </c>
      <c r="G104" s="37" t="s">
        <v>1003</v>
      </c>
      <c r="H104" s="37" t="s">
        <v>1051</v>
      </c>
      <c r="I104" s="37" t="s">
        <v>333</v>
      </c>
      <c r="J104" s="37"/>
      <c r="K104" s="37" t="s">
        <v>1052</v>
      </c>
      <c r="L104" s="37" t="s">
        <v>1053</v>
      </c>
      <c r="M104" s="37" t="s">
        <v>1054</v>
      </c>
      <c r="N104" s="37" t="s">
        <v>118</v>
      </c>
      <c r="O104" s="37" t="s">
        <v>119</v>
      </c>
      <c r="P104" s="39">
        <v>1035</v>
      </c>
      <c r="Q104" s="40">
        <v>900</v>
      </c>
      <c r="R104" s="40">
        <v>0</v>
      </c>
      <c r="S104" s="40">
        <v>0</v>
      </c>
      <c r="T104" s="40">
        <v>45</v>
      </c>
      <c r="U104" s="40">
        <v>0</v>
      </c>
      <c r="V104" s="40">
        <v>0</v>
      </c>
      <c r="W104" s="40">
        <v>0</v>
      </c>
      <c r="X104" s="40">
        <v>0</v>
      </c>
      <c r="Y104" s="40">
        <v>0</v>
      </c>
      <c r="Z104" s="40">
        <v>0</v>
      </c>
      <c r="AA104" s="40"/>
      <c r="AB104" s="40"/>
      <c r="AC104" s="40"/>
      <c r="AD104" s="40">
        <v>0</v>
      </c>
      <c r="AE104" s="40">
        <v>0</v>
      </c>
      <c r="AF104" s="40">
        <v>0</v>
      </c>
      <c r="AG104" s="40">
        <v>0</v>
      </c>
      <c r="AH104" s="40">
        <v>0</v>
      </c>
      <c r="AI104" s="40">
        <v>0</v>
      </c>
      <c r="AJ104" s="40">
        <v>0</v>
      </c>
      <c r="AK104" s="40">
        <v>0</v>
      </c>
      <c r="AL104" s="40"/>
      <c r="AM104" s="40"/>
      <c r="AN104" s="40">
        <v>495</v>
      </c>
      <c r="AO104" s="40">
        <v>0</v>
      </c>
      <c r="AP104" s="40">
        <v>0</v>
      </c>
      <c r="AQ104" s="40">
        <v>0</v>
      </c>
      <c r="AR104" s="40">
        <v>0</v>
      </c>
      <c r="AS104" s="40"/>
      <c r="AT104" s="40" t="s">
        <v>1055</v>
      </c>
      <c r="AU104" s="40"/>
      <c r="AV104" s="40">
        <v>405</v>
      </c>
      <c r="AW104" s="40">
        <v>0</v>
      </c>
      <c r="AX104" s="40">
        <v>0</v>
      </c>
      <c r="AY104" s="40">
        <v>0</v>
      </c>
      <c r="AZ104" s="63"/>
      <c r="BA104" s="43">
        <v>0</v>
      </c>
      <c r="BB104" s="43">
        <v>0</v>
      </c>
      <c r="BC104" s="63"/>
      <c r="BD104" s="44">
        <v>0</v>
      </c>
      <c r="BE104" s="44"/>
      <c r="BF104" s="45"/>
      <c r="BG104" s="44">
        <v>0</v>
      </c>
      <c r="BH104" s="44">
        <v>993062535</v>
      </c>
      <c r="BI104" s="44"/>
      <c r="BJ104" s="44">
        <v>0</v>
      </c>
      <c r="BK104" s="46">
        <v>0</v>
      </c>
      <c r="BL104" s="46">
        <v>0</v>
      </c>
      <c r="BM104" s="46" t="s">
        <v>126</v>
      </c>
      <c r="BN104" s="46">
        <v>0</v>
      </c>
      <c r="BO104" s="46" t="s">
        <v>126</v>
      </c>
      <c r="BP104" s="46">
        <v>0.55000000000000004</v>
      </c>
      <c r="BQ104" s="74">
        <v>0</v>
      </c>
      <c r="BR104" s="46">
        <v>0.45</v>
      </c>
      <c r="BS104" s="46">
        <v>0</v>
      </c>
      <c r="BT104" s="46">
        <v>0</v>
      </c>
      <c r="BU104" s="46" t="s">
        <v>126</v>
      </c>
      <c r="BV104" s="46">
        <v>0</v>
      </c>
      <c r="BW104" s="46" t="s">
        <v>126</v>
      </c>
      <c r="BX104" s="46" t="s">
        <v>126</v>
      </c>
      <c r="BY104" s="46">
        <v>0</v>
      </c>
      <c r="BZ104" s="46">
        <v>0</v>
      </c>
      <c r="CA104" s="46" t="s">
        <v>126</v>
      </c>
      <c r="CB104" s="66">
        <v>0.22500000000000001</v>
      </c>
      <c r="CC104" s="47">
        <v>0</v>
      </c>
      <c r="CD104" s="47">
        <v>0</v>
      </c>
      <c r="CE104" s="47" t="s">
        <v>126</v>
      </c>
      <c r="CF104" s="47">
        <v>0</v>
      </c>
      <c r="CG104" s="47">
        <v>0</v>
      </c>
      <c r="CH104" s="47" t="s">
        <v>126</v>
      </c>
      <c r="CI104" s="47">
        <v>0</v>
      </c>
      <c r="CJ104" s="47">
        <v>0.12379999999999999</v>
      </c>
      <c r="CK104" s="47">
        <v>0</v>
      </c>
      <c r="CL104" s="47">
        <v>0</v>
      </c>
      <c r="CM104" s="47">
        <v>0.10125000000000001</v>
      </c>
      <c r="CN104" s="47">
        <v>0</v>
      </c>
      <c r="CO104" s="47">
        <v>0</v>
      </c>
      <c r="CP104" s="47">
        <v>0</v>
      </c>
      <c r="CQ104" s="47" t="s">
        <v>126</v>
      </c>
      <c r="CR104" s="47">
        <v>0</v>
      </c>
      <c r="CS104" s="45"/>
      <c r="CT104" s="45"/>
      <c r="CU104" s="45"/>
      <c r="CV104" s="45"/>
      <c r="CX104" s="48">
        <v>0</v>
      </c>
      <c r="CY104" s="1">
        <v>0</v>
      </c>
      <c r="CZ104">
        <v>0</v>
      </c>
    </row>
    <row r="105" spans="1:105" ht="18" hidden="1" customHeight="1" x14ac:dyDescent="0.25">
      <c r="A105" s="37" t="s">
        <v>384</v>
      </c>
      <c r="B105" s="37" t="s">
        <v>385</v>
      </c>
      <c r="C105" s="37" t="s">
        <v>107</v>
      </c>
      <c r="D105" s="37" t="s">
        <v>700</v>
      </c>
      <c r="E105" s="37" t="s">
        <v>701</v>
      </c>
      <c r="F105" s="37" t="s">
        <v>1002</v>
      </c>
      <c r="G105" s="37" t="s">
        <v>1003</v>
      </c>
      <c r="H105" s="37" t="s">
        <v>1056</v>
      </c>
      <c r="I105" s="37" t="s">
        <v>333</v>
      </c>
      <c r="J105" s="37" t="s">
        <v>866</v>
      </c>
      <c r="K105" s="37" t="s">
        <v>1057</v>
      </c>
      <c r="L105" s="37" t="s">
        <v>1058</v>
      </c>
      <c r="M105" s="37" t="s">
        <v>1059</v>
      </c>
      <c r="N105" s="37" t="s">
        <v>118</v>
      </c>
      <c r="O105" s="37" t="s">
        <v>119</v>
      </c>
      <c r="P105" s="39">
        <v>1</v>
      </c>
      <c r="Q105" s="40">
        <v>1</v>
      </c>
      <c r="R105" s="40">
        <v>0.08</v>
      </c>
      <c r="S105" s="40">
        <v>0</v>
      </c>
      <c r="T105" s="40">
        <v>0.05</v>
      </c>
      <c r="U105" s="40">
        <v>0</v>
      </c>
      <c r="V105" s="40">
        <v>0</v>
      </c>
      <c r="W105" s="40">
        <v>0</v>
      </c>
      <c r="X105" s="40">
        <v>0</v>
      </c>
      <c r="Y105" s="40">
        <v>0</v>
      </c>
      <c r="Z105" s="40">
        <v>0</v>
      </c>
      <c r="AA105" s="40"/>
      <c r="AB105" s="40"/>
      <c r="AC105" s="40"/>
      <c r="AD105" s="40">
        <v>0</v>
      </c>
      <c r="AE105" s="40">
        <v>0</v>
      </c>
      <c r="AF105" s="40">
        <v>0</v>
      </c>
      <c r="AG105" s="40">
        <v>0</v>
      </c>
      <c r="AH105" s="40">
        <v>0</v>
      </c>
      <c r="AI105" s="40">
        <v>0</v>
      </c>
      <c r="AJ105" s="40">
        <v>0</v>
      </c>
      <c r="AK105" s="40">
        <v>0</v>
      </c>
      <c r="AL105" s="40"/>
      <c r="AM105" s="40"/>
      <c r="AN105" s="40">
        <v>0.45</v>
      </c>
      <c r="AO105" s="40">
        <v>0</v>
      </c>
      <c r="AP105" s="40">
        <v>0.08</v>
      </c>
      <c r="AQ105" s="40">
        <v>0</v>
      </c>
      <c r="AR105" s="40">
        <v>0.08</v>
      </c>
      <c r="AS105" s="40"/>
      <c r="AT105" s="40" t="s">
        <v>1060</v>
      </c>
      <c r="AU105" s="40"/>
      <c r="AV105" s="40">
        <v>0.55000000000000004</v>
      </c>
      <c r="AW105" s="40">
        <v>0</v>
      </c>
      <c r="AX105" s="40">
        <v>0</v>
      </c>
      <c r="AY105" s="40">
        <v>0</v>
      </c>
      <c r="AZ105" s="63"/>
      <c r="BA105" s="43">
        <v>0</v>
      </c>
      <c r="BB105" s="43">
        <v>0</v>
      </c>
      <c r="BC105" s="63"/>
      <c r="BD105" s="44">
        <v>0</v>
      </c>
      <c r="BE105" s="44"/>
      <c r="BF105" s="45"/>
      <c r="BG105" s="44">
        <v>0</v>
      </c>
      <c r="BH105" s="44">
        <v>755000000</v>
      </c>
      <c r="BI105" s="44"/>
      <c r="BJ105" s="44">
        <v>0</v>
      </c>
      <c r="BK105" s="46">
        <v>0.08</v>
      </c>
      <c r="BL105" s="46">
        <v>0</v>
      </c>
      <c r="BM105" s="46" t="s">
        <v>126</v>
      </c>
      <c r="BN105" s="46">
        <v>0</v>
      </c>
      <c r="BO105" s="46" t="s">
        <v>126</v>
      </c>
      <c r="BP105" s="46">
        <v>0.45</v>
      </c>
      <c r="BQ105" s="46">
        <v>0.17777777777777778</v>
      </c>
      <c r="BR105" s="46">
        <v>0.55000000000000004</v>
      </c>
      <c r="BS105" s="46">
        <v>0</v>
      </c>
      <c r="BT105" s="46">
        <v>0</v>
      </c>
      <c r="BU105" s="46" t="s">
        <v>126</v>
      </c>
      <c r="BV105" s="46">
        <v>0.08</v>
      </c>
      <c r="BW105" s="46" t="s">
        <v>126</v>
      </c>
      <c r="BX105" s="46" t="s">
        <v>126</v>
      </c>
      <c r="BY105" s="46">
        <v>0.17777777777777778</v>
      </c>
      <c r="BZ105" s="46">
        <v>0</v>
      </c>
      <c r="CA105" s="46" t="s">
        <v>126</v>
      </c>
      <c r="CB105" s="66">
        <v>0.22500000000000001</v>
      </c>
      <c r="CC105" s="47">
        <v>1.8000000000000002E-2</v>
      </c>
      <c r="CD105" s="47">
        <v>0</v>
      </c>
      <c r="CE105" s="47" t="s">
        <v>126</v>
      </c>
      <c r="CF105" s="47">
        <v>0</v>
      </c>
      <c r="CG105" s="47">
        <v>0</v>
      </c>
      <c r="CH105" s="47" t="s">
        <v>126</v>
      </c>
      <c r="CI105" s="47">
        <v>0</v>
      </c>
      <c r="CJ105" s="47">
        <v>0.1013</v>
      </c>
      <c r="CK105" s="47">
        <v>1.800888888888889E-2</v>
      </c>
      <c r="CL105" s="47">
        <v>1.8000000000000002E-2</v>
      </c>
      <c r="CM105" s="47">
        <v>0.12375000000000001</v>
      </c>
      <c r="CN105" s="47">
        <v>0</v>
      </c>
      <c r="CO105" s="47">
        <v>0</v>
      </c>
      <c r="CP105" s="47">
        <v>0</v>
      </c>
      <c r="CQ105" s="47" t="s">
        <v>126</v>
      </c>
      <c r="CR105" s="47">
        <v>0</v>
      </c>
      <c r="CS105" s="45"/>
      <c r="CT105" s="45"/>
      <c r="CU105" s="45"/>
      <c r="CV105" s="45"/>
      <c r="CX105" s="48">
        <v>0</v>
      </c>
      <c r="CY105" s="1">
        <v>0</v>
      </c>
      <c r="CZ105">
        <v>0</v>
      </c>
    </row>
    <row r="106" spans="1:105" ht="18" hidden="1" customHeight="1" x14ac:dyDescent="0.25">
      <c r="A106" s="37" t="s">
        <v>384</v>
      </c>
      <c r="B106" s="37" t="s">
        <v>385</v>
      </c>
      <c r="C106" s="37" t="s">
        <v>107</v>
      </c>
      <c r="D106" s="37" t="s">
        <v>700</v>
      </c>
      <c r="E106" s="37" t="s">
        <v>701</v>
      </c>
      <c r="F106" s="37" t="s">
        <v>1002</v>
      </c>
      <c r="G106" s="37" t="s">
        <v>1003</v>
      </c>
      <c r="H106" s="37" t="s">
        <v>1061</v>
      </c>
      <c r="I106" s="37" t="s">
        <v>333</v>
      </c>
      <c r="J106" s="37"/>
      <c r="K106" s="37" t="s">
        <v>1062</v>
      </c>
      <c r="L106" s="37" t="s">
        <v>1063</v>
      </c>
      <c r="M106" s="37" t="s">
        <v>1064</v>
      </c>
      <c r="N106" s="37" t="s">
        <v>134</v>
      </c>
      <c r="O106" s="37" t="s">
        <v>394</v>
      </c>
      <c r="P106" s="39">
        <v>100</v>
      </c>
      <c r="Q106" s="40">
        <v>100</v>
      </c>
      <c r="R106" s="40">
        <v>100</v>
      </c>
      <c r="S106" s="40" t="s">
        <v>4363</v>
      </c>
      <c r="T106" s="40">
        <v>0</v>
      </c>
      <c r="U106" s="40">
        <v>100</v>
      </c>
      <c r="V106" s="40">
        <v>0</v>
      </c>
      <c r="W106" s="40">
        <v>100</v>
      </c>
      <c r="X106" s="40" t="s">
        <v>126</v>
      </c>
      <c r="Y106" s="40">
        <v>100</v>
      </c>
      <c r="Z106" s="40">
        <v>100</v>
      </c>
      <c r="AA106" s="40" t="s">
        <v>1065</v>
      </c>
      <c r="AB106" s="40" t="s">
        <v>1066</v>
      </c>
      <c r="AC106" s="40">
        <v>0</v>
      </c>
      <c r="AD106" s="40">
        <v>0</v>
      </c>
      <c r="AE106" s="40">
        <v>100</v>
      </c>
      <c r="AF106" s="40">
        <v>0</v>
      </c>
      <c r="AG106" s="40">
        <v>100</v>
      </c>
      <c r="AH106" s="40">
        <v>100</v>
      </c>
      <c r="AI106" s="40" t="s">
        <v>1067</v>
      </c>
      <c r="AJ106" s="40" t="s">
        <v>1068</v>
      </c>
      <c r="AK106" s="40">
        <v>0</v>
      </c>
      <c r="AL106" s="40"/>
      <c r="AM106" s="40"/>
      <c r="AN106" s="40">
        <v>0</v>
      </c>
      <c r="AO106" s="40">
        <v>100</v>
      </c>
      <c r="AP106" s="40" t="s">
        <v>126</v>
      </c>
      <c r="AQ106" s="40">
        <v>66.667000000000002</v>
      </c>
      <c r="AR106" s="40">
        <v>66.667000000000002</v>
      </c>
      <c r="AS106" s="40" t="s">
        <v>1069</v>
      </c>
      <c r="AT106" s="40" t="s">
        <v>1070</v>
      </c>
      <c r="AU106" s="40"/>
      <c r="AV106" s="40">
        <v>0</v>
      </c>
      <c r="AW106" s="40">
        <v>100</v>
      </c>
      <c r="AX106" s="40">
        <v>0</v>
      </c>
      <c r="AY106" s="40">
        <v>0</v>
      </c>
      <c r="AZ106" s="42">
        <v>400422528593</v>
      </c>
      <c r="BA106" s="43">
        <v>0</v>
      </c>
      <c r="BB106" s="43">
        <v>400422528593</v>
      </c>
      <c r="BC106" s="42">
        <v>398960576939</v>
      </c>
      <c r="BD106" s="44">
        <v>798073638998</v>
      </c>
      <c r="BE106" s="44"/>
      <c r="BF106" s="45"/>
      <c r="BG106" s="44">
        <v>793859246266</v>
      </c>
      <c r="BH106" s="44">
        <v>863213893658</v>
      </c>
      <c r="BI106" s="44"/>
      <c r="BJ106" s="44">
        <v>419693738200</v>
      </c>
      <c r="BK106" s="46">
        <v>0.58333374999999998</v>
      </c>
      <c r="BL106" s="46">
        <v>0.25</v>
      </c>
      <c r="BM106" s="46">
        <v>1</v>
      </c>
      <c r="BN106" s="46">
        <v>0.25</v>
      </c>
      <c r="BO106" s="46">
        <v>1</v>
      </c>
      <c r="BP106" s="46">
        <v>0.25</v>
      </c>
      <c r="BQ106" s="46">
        <v>0.33333499999999999</v>
      </c>
      <c r="BR106" s="46">
        <v>0.25</v>
      </c>
      <c r="BS106" s="46">
        <v>0</v>
      </c>
      <c r="BT106" s="46">
        <v>0</v>
      </c>
      <c r="BU106" s="46" t="s">
        <v>126</v>
      </c>
      <c r="BV106" s="46">
        <v>0.58333374999999998</v>
      </c>
      <c r="BW106" s="46">
        <v>1</v>
      </c>
      <c r="BX106" s="46">
        <v>1</v>
      </c>
      <c r="BY106" s="46">
        <v>0.33333499999999999</v>
      </c>
      <c r="BZ106" s="46">
        <v>0</v>
      </c>
      <c r="CA106" s="46" t="s">
        <v>126</v>
      </c>
      <c r="CB106" s="66">
        <v>0.22500000000000001</v>
      </c>
      <c r="CC106" s="47">
        <v>0.13125009374999999</v>
      </c>
      <c r="CD106" s="47">
        <v>5.6300000000000003E-2</v>
      </c>
      <c r="CE106" s="47">
        <v>5.6300000000000003E-2</v>
      </c>
      <c r="CF106" s="47">
        <v>5.6300000000000003E-2</v>
      </c>
      <c r="CG106" s="47">
        <v>5.6300000000000003E-2</v>
      </c>
      <c r="CH106" s="47">
        <v>5.6300000000000003E-2</v>
      </c>
      <c r="CI106" s="47">
        <v>5.62E-2</v>
      </c>
      <c r="CJ106" s="47">
        <v>5.6300000000000003E-2</v>
      </c>
      <c r="CK106" s="47">
        <v>1.87667605E-2</v>
      </c>
      <c r="CL106" s="47">
        <v>1.8750093749999988E-2</v>
      </c>
      <c r="CM106" s="47">
        <v>5.6300000000000003E-2</v>
      </c>
      <c r="CN106" s="47">
        <v>0</v>
      </c>
      <c r="CO106" s="47">
        <v>0</v>
      </c>
      <c r="CP106" s="47">
        <v>0</v>
      </c>
      <c r="CQ106" s="47" t="s">
        <v>126</v>
      </c>
      <c r="CR106" s="47">
        <v>0</v>
      </c>
      <c r="CS106" s="45">
        <v>1</v>
      </c>
      <c r="CT106" s="45">
        <v>1</v>
      </c>
      <c r="CU106" s="45">
        <v>1</v>
      </c>
      <c r="CV106" s="45">
        <v>1</v>
      </c>
      <c r="CW106">
        <v>4</v>
      </c>
      <c r="CX106" s="48">
        <v>88.88900000000001</v>
      </c>
      <c r="CY106" s="1">
        <v>0</v>
      </c>
      <c r="CZ106">
        <v>0</v>
      </c>
    </row>
    <row r="107" spans="1:105" ht="18" hidden="1" customHeight="1" x14ac:dyDescent="0.25">
      <c r="A107" s="37" t="s">
        <v>168</v>
      </c>
      <c r="B107" s="37" t="s">
        <v>169</v>
      </c>
      <c r="C107" s="37" t="s">
        <v>107</v>
      </c>
      <c r="D107" s="37" t="s">
        <v>700</v>
      </c>
      <c r="E107" s="37" t="s">
        <v>701</v>
      </c>
      <c r="F107" s="37" t="s">
        <v>1071</v>
      </c>
      <c r="G107" s="76" t="s">
        <v>1072</v>
      </c>
      <c r="H107" s="37" t="s">
        <v>1073</v>
      </c>
      <c r="I107" s="37" t="s">
        <v>113</v>
      </c>
      <c r="J107" s="37"/>
      <c r="K107" s="37" t="s">
        <v>1074</v>
      </c>
      <c r="L107" s="37" t="s">
        <v>1075</v>
      </c>
      <c r="M107" s="37" t="s">
        <v>160</v>
      </c>
      <c r="N107" s="37" t="s">
        <v>118</v>
      </c>
      <c r="O107" s="37" t="s">
        <v>119</v>
      </c>
      <c r="P107" s="39">
        <v>116</v>
      </c>
      <c r="Q107" s="40">
        <v>116</v>
      </c>
      <c r="R107" s="40">
        <v>105</v>
      </c>
      <c r="S107" s="40" t="s">
        <v>4364</v>
      </c>
      <c r="T107" s="40">
        <v>20</v>
      </c>
      <c r="U107" s="40">
        <v>0</v>
      </c>
      <c r="V107" s="40">
        <v>20</v>
      </c>
      <c r="W107" s="40">
        <v>0</v>
      </c>
      <c r="X107" s="40">
        <v>20</v>
      </c>
      <c r="Y107" s="40">
        <v>0</v>
      </c>
      <c r="Z107" s="40">
        <v>20</v>
      </c>
      <c r="AA107" s="40" t="s">
        <v>1076</v>
      </c>
      <c r="AB107" s="40" t="s">
        <v>1077</v>
      </c>
      <c r="AC107" s="40">
        <v>0</v>
      </c>
      <c r="AD107" s="40">
        <v>16</v>
      </c>
      <c r="AE107" s="40">
        <v>0</v>
      </c>
      <c r="AF107" s="40">
        <v>37</v>
      </c>
      <c r="AG107" s="40">
        <v>0</v>
      </c>
      <c r="AH107" s="40">
        <v>37</v>
      </c>
      <c r="AI107" s="40" t="s">
        <v>1078</v>
      </c>
      <c r="AJ107" s="40" t="s">
        <v>1079</v>
      </c>
      <c r="AK107" s="40">
        <v>0</v>
      </c>
      <c r="AL107" s="40">
        <v>0</v>
      </c>
      <c r="AM107" s="40">
        <v>0</v>
      </c>
      <c r="AN107" s="40">
        <v>50</v>
      </c>
      <c r="AO107" s="40">
        <v>0</v>
      </c>
      <c r="AP107" s="40">
        <v>48</v>
      </c>
      <c r="AQ107" s="40">
        <v>0</v>
      </c>
      <c r="AR107" s="40">
        <v>48</v>
      </c>
      <c r="AS107" s="40" t="s">
        <v>1080</v>
      </c>
      <c r="AT107" s="40" t="s">
        <v>1081</v>
      </c>
      <c r="AU107" s="40"/>
      <c r="AV107" s="40">
        <v>9</v>
      </c>
      <c r="AW107" s="40">
        <v>0</v>
      </c>
      <c r="AX107" s="40">
        <v>0</v>
      </c>
      <c r="AY107" s="40">
        <v>0</v>
      </c>
      <c r="AZ107" s="42">
        <v>44557500</v>
      </c>
      <c r="BA107" s="43">
        <v>0</v>
      </c>
      <c r="BB107" s="43">
        <v>44557500</v>
      </c>
      <c r="BC107" s="42">
        <v>38110831</v>
      </c>
      <c r="BD107" s="44">
        <v>340318400</v>
      </c>
      <c r="BE107" s="44">
        <v>0</v>
      </c>
      <c r="BF107" s="45"/>
      <c r="BG107" s="44">
        <v>232007407</v>
      </c>
      <c r="BH107" s="44">
        <v>276000000</v>
      </c>
      <c r="BI107" s="44"/>
      <c r="BJ107" s="44">
        <v>238728000</v>
      </c>
      <c r="BK107" s="46">
        <v>0.90517241379310343</v>
      </c>
      <c r="BL107" s="46">
        <v>0.1724</v>
      </c>
      <c r="BM107" s="46">
        <v>1</v>
      </c>
      <c r="BN107" s="46">
        <v>0.13793103448275862</v>
      </c>
      <c r="BO107" s="46">
        <v>2.3125</v>
      </c>
      <c r="BP107" s="46">
        <v>0.43103448275862066</v>
      </c>
      <c r="BQ107" s="46">
        <v>0.96</v>
      </c>
      <c r="BR107" s="46">
        <v>7.7586206896551727E-2</v>
      </c>
      <c r="BS107" s="46">
        <v>0</v>
      </c>
      <c r="BT107" s="46">
        <v>0</v>
      </c>
      <c r="BU107" s="46" t="s">
        <v>126</v>
      </c>
      <c r="BV107" s="46">
        <v>0.90517241379310343</v>
      </c>
      <c r="BW107" s="46">
        <v>1</v>
      </c>
      <c r="BX107" s="46" t="s">
        <v>4283</v>
      </c>
      <c r="BY107" s="46">
        <v>0.96</v>
      </c>
      <c r="BZ107" s="46">
        <v>0</v>
      </c>
      <c r="CA107" s="46" t="s">
        <v>126</v>
      </c>
      <c r="CB107" s="47">
        <v>0.22500000000000001</v>
      </c>
      <c r="CC107" s="47">
        <v>0.20366379310344829</v>
      </c>
      <c r="CD107" s="47">
        <v>3.8800000000000001E-2</v>
      </c>
      <c r="CE107" s="47">
        <v>3.8800000000000001E-2</v>
      </c>
      <c r="CF107" s="47">
        <v>3.8800000000000001E-2</v>
      </c>
      <c r="CG107" s="47">
        <v>3.1E-2</v>
      </c>
      <c r="CH107" s="47">
        <v>3.1E-2</v>
      </c>
      <c r="CI107" s="47">
        <v>7.1760344827586198E-2</v>
      </c>
      <c r="CJ107" s="47">
        <v>9.7000000000000003E-2</v>
      </c>
      <c r="CK107" s="47">
        <v>9.3119999999999994E-2</v>
      </c>
      <c r="CL107" s="47">
        <v>9.3103448275862088E-2</v>
      </c>
      <c r="CM107" s="47">
        <v>1.7456896551724138E-2</v>
      </c>
      <c r="CN107" s="47">
        <v>0</v>
      </c>
      <c r="CO107" s="47">
        <v>0</v>
      </c>
      <c r="CP107" s="47">
        <v>0</v>
      </c>
      <c r="CQ107" s="47" t="s">
        <v>126</v>
      </c>
      <c r="CR107" s="47">
        <v>0</v>
      </c>
      <c r="CS107" s="45"/>
      <c r="CT107" s="45"/>
      <c r="CU107" s="45"/>
      <c r="CV107" s="45"/>
      <c r="CX107" s="48">
        <v>34</v>
      </c>
      <c r="CY107" s="1">
        <v>0</v>
      </c>
      <c r="CZ107">
        <v>0</v>
      </c>
      <c r="DA107" s="62" t="s">
        <v>143</v>
      </c>
    </row>
    <row r="108" spans="1:105" ht="18" hidden="1" customHeight="1" x14ac:dyDescent="0.25">
      <c r="A108" s="37" t="s">
        <v>283</v>
      </c>
      <c r="B108" s="37" t="s">
        <v>284</v>
      </c>
      <c r="C108" s="37" t="s">
        <v>107</v>
      </c>
      <c r="D108" s="37" t="s">
        <v>700</v>
      </c>
      <c r="E108" s="37" t="s">
        <v>701</v>
      </c>
      <c r="F108" s="37" t="s">
        <v>1082</v>
      </c>
      <c r="G108" s="37" t="s">
        <v>1083</v>
      </c>
      <c r="H108" s="37" t="s">
        <v>1084</v>
      </c>
      <c r="I108" s="37"/>
      <c r="J108" s="37"/>
      <c r="K108" s="37" t="s">
        <v>1085</v>
      </c>
      <c r="L108" s="37" t="s">
        <v>1086</v>
      </c>
      <c r="M108" s="37" t="s">
        <v>1087</v>
      </c>
      <c r="N108" s="37" t="s">
        <v>118</v>
      </c>
      <c r="O108" s="37" t="s">
        <v>119</v>
      </c>
      <c r="P108" s="39">
        <v>4</v>
      </c>
      <c r="Q108" s="40">
        <v>4</v>
      </c>
      <c r="R108" s="40">
        <v>2</v>
      </c>
      <c r="S108" s="40" t="s">
        <v>4365</v>
      </c>
      <c r="T108" s="40">
        <v>0</v>
      </c>
      <c r="U108" s="40">
        <v>0</v>
      </c>
      <c r="V108" s="40">
        <v>0</v>
      </c>
      <c r="W108" s="40">
        <v>0</v>
      </c>
      <c r="X108" s="40">
        <v>0</v>
      </c>
      <c r="Y108" s="40">
        <v>0</v>
      </c>
      <c r="Z108" s="40">
        <v>0</v>
      </c>
      <c r="AA108" s="40"/>
      <c r="AB108" s="40"/>
      <c r="AC108" s="40"/>
      <c r="AD108" s="40">
        <v>1</v>
      </c>
      <c r="AE108" s="40">
        <v>0</v>
      </c>
      <c r="AF108" s="40">
        <v>1</v>
      </c>
      <c r="AG108" s="40">
        <v>0</v>
      </c>
      <c r="AH108" s="40">
        <v>1</v>
      </c>
      <c r="AI108" s="40" t="s">
        <v>578</v>
      </c>
      <c r="AJ108" s="40" t="s">
        <v>1088</v>
      </c>
      <c r="AK108" s="40">
        <v>0</v>
      </c>
      <c r="AL108" s="40">
        <v>0</v>
      </c>
      <c r="AM108" s="40">
        <v>0</v>
      </c>
      <c r="AN108" s="40">
        <v>2</v>
      </c>
      <c r="AO108" s="40">
        <v>0</v>
      </c>
      <c r="AP108" s="40">
        <v>1</v>
      </c>
      <c r="AQ108" s="40">
        <v>0</v>
      </c>
      <c r="AR108" s="40">
        <v>1</v>
      </c>
      <c r="AS108" s="40" t="s">
        <v>1089</v>
      </c>
      <c r="AT108" s="40" t="s">
        <v>1090</v>
      </c>
      <c r="AU108" s="40" t="s">
        <v>280</v>
      </c>
      <c r="AV108" s="40">
        <v>1</v>
      </c>
      <c r="AW108" s="40">
        <v>0</v>
      </c>
      <c r="AX108" s="40">
        <v>0</v>
      </c>
      <c r="AY108" s="40">
        <v>0</v>
      </c>
      <c r="AZ108" s="63"/>
      <c r="BA108" s="43">
        <v>0</v>
      </c>
      <c r="BB108" s="43">
        <v>0</v>
      </c>
      <c r="BC108" s="63"/>
      <c r="BD108" s="44">
        <v>40000000</v>
      </c>
      <c r="BE108" s="44">
        <v>0</v>
      </c>
      <c r="BF108" s="45"/>
      <c r="BG108" s="44">
        <v>38988420</v>
      </c>
      <c r="BH108" s="44">
        <v>88200000</v>
      </c>
      <c r="BI108" s="44"/>
      <c r="BJ108" s="44">
        <v>18100000</v>
      </c>
      <c r="BK108" s="46">
        <v>0.5</v>
      </c>
      <c r="BL108" s="46">
        <v>0</v>
      </c>
      <c r="BM108" s="46" t="s">
        <v>126</v>
      </c>
      <c r="BN108" s="46">
        <v>0.25</v>
      </c>
      <c r="BO108" s="46">
        <v>1</v>
      </c>
      <c r="BP108" s="46">
        <v>0.5</v>
      </c>
      <c r="BQ108" s="46">
        <v>0.5</v>
      </c>
      <c r="BR108" s="46">
        <v>0.25</v>
      </c>
      <c r="BS108" s="46">
        <v>0</v>
      </c>
      <c r="BT108" s="46">
        <v>0</v>
      </c>
      <c r="BU108" s="46" t="s">
        <v>126</v>
      </c>
      <c r="BV108" s="46">
        <v>0.5</v>
      </c>
      <c r="BW108" s="46" t="s">
        <v>126</v>
      </c>
      <c r="BX108" s="46">
        <v>1</v>
      </c>
      <c r="BY108" s="46">
        <v>0.5</v>
      </c>
      <c r="BZ108" s="46">
        <v>0</v>
      </c>
      <c r="CA108" s="46" t="s">
        <v>126</v>
      </c>
      <c r="CB108" s="47">
        <v>0.22500000000000001</v>
      </c>
      <c r="CC108" s="47">
        <v>0.1125</v>
      </c>
      <c r="CD108" s="47">
        <v>0</v>
      </c>
      <c r="CE108" s="47" t="s">
        <v>126</v>
      </c>
      <c r="CF108" s="47">
        <v>0</v>
      </c>
      <c r="CG108" s="47">
        <v>5.6300000000000003E-2</v>
      </c>
      <c r="CH108" s="47">
        <v>5.6300000000000003E-2</v>
      </c>
      <c r="CI108" s="47">
        <v>5.6250000000000001E-2</v>
      </c>
      <c r="CJ108" s="47">
        <v>0.1125</v>
      </c>
      <c r="CK108" s="47">
        <v>5.6250000000000001E-2</v>
      </c>
      <c r="CL108" s="47">
        <v>5.6250000000000001E-2</v>
      </c>
      <c r="CM108" s="47">
        <v>5.6250000000000001E-2</v>
      </c>
      <c r="CN108" s="47">
        <v>0</v>
      </c>
      <c r="CO108" s="47">
        <v>0</v>
      </c>
      <c r="CP108" s="47">
        <v>0</v>
      </c>
      <c r="CQ108" s="47" t="s">
        <v>126</v>
      </c>
      <c r="CR108" s="47">
        <v>0</v>
      </c>
      <c r="CS108" s="45"/>
      <c r="CT108" s="45"/>
      <c r="CU108" s="45"/>
      <c r="CV108" s="45"/>
      <c r="CX108" s="48">
        <v>1</v>
      </c>
      <c r="CY108" s="1">
        <v>0</v>
      </c>
      <c r="CZ108">
        <v>0</v>
      </c>
    </row>
    <row r="109" spans="1:105" ht="18" hidden="1" customHeight="1" x14ac:dyDescent="0.25">
      <c r="A109" s="37" t="s">
        <v>325</v>
      </c>
      <c r="B109" s="37" t="s">
        <v>326</v>
      </c>
      <c r="C109" s="37" t="s">
        <v>107</v>
      </c>
      <c r="D109" s="37" t="s">
        <v>700</v>
      </c>
      <c r="E109" s="37" t="s">
        <v>1091</v>
      </c>
      <c r="F109" s="37" t="s">
        <v>1092</v>
      </c>
      <c r="G109" s="37" t="s">
        <v>1093</v>
      </c>
      <c r="H109" s="37" t="s">
        <v>1094</v>
      </c>
      <c r="I109" s="37"/>
      <c r="J109" s="37"/>
      <c r="K109" s="37" t="s">
        <v>1095</v>
      </c>
      <c r="L109" s="37" t="s">
        <v>1096</v>
      </c>
      <c r="M109" s="37" t="s">
        <v>1097</v>
      </c>
      <c r="N109" s="37" t="s">
        <v>118</v>
      </c>
      <c r="O109" s="37" t="s">
        <v>119</v>
      </c>
      <c r="P109" s="39">
        <v>0</v>
      </c>
      <c r="Q109" s="40">
        <v>4</v>
      </c>
      <c r="R109" s="40">
        <v>2</v>
      </c>
      <c r="S109" s="40" t="s">
        <v>4366</v>
      </c>
      <c r="T109" s="40">
        <v>1</v>
      </c>
      <c r="U109" s="40">
        <v>0</v>
      </c>
      <c r="V109" s="40">
        <v>1</v>
      </c>
      <c r="W109" s="40">
        <v>0</v>
      </c>
      <c r="X109" s="40">
        <v>1</v>
      </c>
      <c r="Y109" s="40">
        <v>0</v>
      </c>
      <c r="Z109" s="40">
        <v>1</v>
      </c>
      <c r="AA109" s="40">
        <v>0</v>
      </c>
      <c r="AB109" s="40" t="s">
        <v>1098</v>
      </c>
      <c r="AC109" s="40">
        <v>0</v>
      </c>
      <c r="AD109" s="40">
        <v>1</v>
      </c>
      <c r="AE109" s="40">
        <v>0</v>
      </c>
      <c r="AF109" s="40">
        <v>1</v>
      </c>
      <c r="AG109" s="40">
        <v>0</v>
      </c>
      <c r="AH109" s="40">
        <v>1</v>
      </c>
      <c r="AI109" s="40">
        <v>0</v>
      </c>
      <c r="AJ109" s="40" t="s">
        <v>1099</v>
      </c>
      <c r="AK109" s="40">
        <v>0</v>
      </c>
      <c r="AL109" s="40"/>
      <c r="AM109" s="40"/>
      <c r="AN109" s="40">
        <v>1</v>
      </c>
      <c r="AO109" s="40">
        <v>0</v>
      </c>
      <c r="AP109" s="40">
        <v>0</v>
      </c>
      <c r="AQ109" s="40">
        <v>0</v>
      </c>
      <c r="AR109" s="40">
        <v>0</v>
      </c>
      <c r="AS109" s="40"/>
      <c r="AT109" s="40"/>
      <c r="AU109" s="40"/>
      <c r="AV109" s="40">
        <v>1</v>
      </c>
      <c r="AW109" s="40">
        <v>0</v>
      </c>
      <c r="AX109" s="40">
        <v>0</v>
      </c>
      <c r="AY109" s="40">
        <v>0</v>
      </c>
      <c r="AZ109" s="42">
        <v>200000000</v>
      </c>
      <c r="BA109" s="43">
        <v>0</v>
      </c>
      <c r="BB109" s="43">
        <v>200000000</v>
      </c>
      <c r="BC109" s="42">
        <v>0</v>
      </c>
      <c r="BD109" s="44">
        <v>120000000</v>
      </c>
      <c r="BE109" s="44"/>
      <c r="BF109" s="45"/>
      <c r="BG109" s="44">
        <v>100000000</v>
      </c>
      <c r="BH109" s="44">
        <v>150000000</v>
      </c>
      <c r="BI109" s="44"/>
      <c r="BJ109" s="44">
        <v>0</v>
      </c>
      <c r="BK109" s="46">
        <v>0.5</v>
      </c>
      <c r="BL109" s="46">
        <v>0.25</v>
      </c>
      <c r="BM109" s="46">
        <v>1</v>
      </c>
      <c r="BN109" s="46">
        <v>0.25</v>
      </c>
      <c r="BO109" s="46">
        <v>1</v>
      </c>
      <c r="BP109" s="46">
        <v>0.25</v>
      </c>
      <c r="BQ109" s="46">
        <v>0</v>
      </c>
      <c r="BR109" s="46">
        <v>0.25</v>
      </c>
      <c r="BS109" s="46">
        <v>0</v>
      </c>
      <c r="BT109" s="46">
        <v>0</v>
      </c>
      <c r="BU109" s="46" t="s">
        <v>126</v>
      </c>
      <c r="BV109" s="46">
        <v>0.5</v>
      </c>
      <c r="BW109" s="46">
        <v>1</v>
      </c>
      <c r="BX109" s="46">
        <v>1</v>
      </c>
      <c r="BY109" s="46">
        <v>0</v>
      </c>
      <c r="BZ109" s="46">
        <v>0</v>
      </c>
      <c r="CA109" s="46" t="s">
        <v>126</v>
      </c>
      <c r="CB109" s="47">
        <v>0.22500000000000001</v>
      </c>
      <c r="CC109" s="79">
        <v>0.1125</v>
      </c>
      <c r="CD109" s="47">
        <v>5.6300000000000003E-2</v>
      </c>
      <c r="CE109" s="47">
        <v>5.6300000000000003E-2</v>
      </c>
      <c r="CF109" s="47">
        <v>5.6300000000000003E-2</v>
      </c>
      <c r="CG109" s="47">
        <v>5.6300000000000003E-2</v>
      </c>
      <c r="CH109" s="47">
        <v>5.6300000000000003E-2</v>
      </c>
      <c r="CI109" s="47">
        <v>5.6250000000000001E-2</v>
      </c>
      <c r="CJ109" s="47">
        <v>5.6300000000000003E-2</v>
      </c>
      <c r="CK109" s="47">
        <v>0</v>
      </c>
      <c r="CL109" s="47">
        <v>-5.0000000000001432E-5</v>
      </c>
      <c r="CM109" s="47">
        <v>5.6250000000000001E-2</v>
      </c>
      <c r="CN109" s="47">
        <v>0</v>
      </c>
      <c r="CO109" s="47">
        <v>0</v>
      </c>
      <c r="CP109" s="47">
        <v>0</v>
      </c>
      <c r="CQ109" s="47" t="s">
        <v>126</v>
      </c>
      <c r="CR109" s="47">
        <v>0</v>
      </c>
      <c r="CS109" s="45"/>
      <c r="CT109" s="45"/>
      <c r="CU109" s="45"/>
      <c r="CV109" s="45"/>
      <c r="CX109" s="48">
        <v>1</v>
      </c>
      <c r="CY109" s="1"/>
    </row>
    <row r="110" spans="1:105" ht="18" hidden="1" customHeight="1" x14ac:dyDescent="0.25">
      <c r="A110" s="37" t="s">
        <v>325</v>
      </c>
      <c r="B110" s="37" t="s">
        <v>326</v>
      </c>
      <c r="C110" s="37" t="s">
        <v>107</v>
      </c>
      <c r="D110" s="37" t="s">
        <v>700</v>
      </c>
      <c r="E110" s="37" t="s">
        <v>1091</v>
      </c>
      <c r="F110" s="37" t="s">
        <v>1092</v>
      </c>
      <c r="G110" s="37" t="s">
        <v>1093</v>
      </c>
      <c r="H110" s="37" t="s">
        <v>1100</v>
      </c>
      <c r="I110" s="37"/>
      <c r="J110" s="37"/>
      <c r="K110" s="37" t="s">
        <v>1101</v>
      </c>
      <c r="L110" s="37" t="s">
        <v>1102</v>
      </c>
      <c r="M110" s="37" t="s">
        <v>1103</v>
      </c>
      <c r="N110" s="37" t="s">
        <v>118</v>
      </c>
      <c r="O110" s="37" t="s">
        <v>119</v>
      </c>
      <c r="P110" s="39">
        <v>104</v>
      </c>
      <c r="Q110" s="40">
        <v>105</v>
      </c>
      <c r="R110" s="40">
        <v>67</v>
      </c>
      <c r="S110" s="40" t="s">
        <v>4367</v>
      </c>
      <c r="T110" s="40">
        <v>15</v>
      </c>
      <c r="U110" s="40">
        <v>0</v>
      </c>
      <c r="V110" s="40">
        <v>15</v>
      </c>
      <c r="W110" s="40">
        <v>0</v>
      </c>
      <c r="X110" s="40">
        <v>15</v>
      </c>
      <c r="Y110" s="40">
        <v>0</v>
      </c>
      <c r="Z110" s="40">
        <v>15</v>
      </c>
      <c r="AA110" s="40">
        <v>0</v>
      </c>
      <c r="AB110" s="40" t="s">
        <v>1104</v>
      </c>
      <c r="AC110" s="40">
        <v>0</v>
      </c>
      <c r="AD110" s="40">
        <v>30</v>
      </c>
      <c r="AE110" s="40">
        <v>0</v>
      </c>
      <c r="AF110" s="40">
        <v>30</v>
      </c>
      <c r="AG110" s="40">
        <v>0</v>
      </c>
      <c r="AH110" s="40">
        <v>30</v>
      </c>
      <c r="AI110" s="40">
        <v>0</v>
      </c>
      <c r="AJ110" s="40" t="s">
        <v>1105</v>
      </c>
      <c r="AK110" s="40">
        <v>0</v>
      </c>
      <c r="AL110" s="40"/>
      <c r="AM110" s="40"/>
      <c r="AN110" s="40">
        <v>30</v>
      </c>
      <c r="AO110" s="40">
        <v>0</v>
      </c>
      <c r="AP110" s="40">
        <v>22</v>
      </c>
      <c r="AQ110" s="40">
        <v>0</v>
      </c>
      <c r="AR110" s="40">
        <v>22</v>
      </c>
      <c r="AS110" s="40"/>
      <c r="AT110" s="40" t="s">
        <v>1106</v>
      </c>
      <c r="AU110" s="40"/>
      <c r="AV110" s="40">
        <v>30</v>
      </c>
      <c r="AW110" s="40">
        <v>0</v>
      </c>
      <c r="AX110" s="40">
        <v>0</v>
      </c>
      <c r="AY110" s="40">
        <v>0</v>
      </c>
      <c r="AZ110" s="42">
        <v>1388815643</v>
      </c>
      <c r="BA110" s="43">
        <v>0</v>
      </c>
      <c r="BB110" s="43">
        <v>1388815643</v>
      </c>
      <c r="BC110" s="42">
        <v>795748054</v>
      </c>
      <c r="BD110" s="44">
        <v>2852997315</v>
      </c>
      <c r="BE110" s="44"/>
      <c r="BF110" s="45"/>
      <c r="BG110" s="44">
        <v>2152826058.4000001</v>
      </c>
      <c r="BH110" s="44">
        <v>3245026783</v>
      </c>
      <c r="BI110" s="44"/>
      <c r="BJ110" s="44">
        <v>453686909</v>
      </c>
      <c r="BK110" s="46">
        <v>0.63809523809523805</v>
      </c>
      <c r="BL110" s="46">
        <v>0.1429</v>
      </c>
      <c r="BM110" s="46">
        <v>1</v>
      </c>
      <c r="BN110" s="46">
        <v>0.2857142857142857</v>
      </c>
      <c r="BO110" s="46">
        <v>1</v>
      </c>
      <c r="BP110" s="46">
        <v>0.2857142857142857</v>
      </c>
      <c r="BQ110" s="46">
        <v>0.73333333333333328</v>
      </c>
      <c r="BR110" s="46">
        <v>0.2857142857142857</v>
      </c>
      <c r="BS110" s="46">
        <v>0</v>
      </c>
      <c r="BT110" s="46">
        <v>0</v>
      </c>
      <c r="BU110" s="46" t="s">
        <v>126</v>
      </c>
      <c r="BV110" s="46">
        <v>0.63809523809523805</v>
      </c>
      <c r="BW110" s="46">
        <v>1</v>
      </c>
      <c r="BX110" s="46">
        <v>1</v>
      </c>
      <c r="BY110" s="46">
        <v>0.73333333333333328</v>
      </c>
      <c r="BZ110" s="46">
        <v>0</v>
      </c>
      <c r="CA110" s="46" t="s">
        <v>126</v>
      </c>
      <c r="CB110" s="47">
        <v>0.22500000000000001</v>
      </c>
      <c r="CC110" s="47">
        <v>0.14357142857142857</v>
      </c>
      <c r="CD110" s="47">
        <v>3.2199999999999999E-2</v>
      </c>
      <c r="CE110" s="47">
        <v>3.2199999999999999E-2</v>
      </c>
      <c r="CF110" s="47">
        <v>3.2199999999999999E-2</v>
      </c>
      <c r="CG110" s="47">
        <v>6.4299999999999996E-2</v>
      </c>
      <c r="CH110" s="47">
        <v>6.4299999999999996E-2</v>
      </c>
      <c r="CI110" s="47">
        <v>6.4228571428571413E-2</v>
      </c>
      <c r="CJ110" s="47">
        <v>6.4299999999999996E-2</v>
      </c>
      <c r="CK110" s="47">
        <v>4.7153333333333325E-2</v>
      </c>
      <c r="CL110" s="47">
        <v>4.7142857142857153E-2</v>
      </c>
      <c r="CM110" s="47">
        <v>6.4285714285714279E-2</v>
      </c>
      <c r="CN110" s="47">
        <v>0</v>
      </c>
      <c r="CO110" s="47">
        <v>0</v>
      </c>
      <c r="CP110" s="47">
        <v>0</v>
      </c>
      <c r="CQ110" s="47" t="s">
        <v>126</v>
      </c>
      <c r="CR110" s="47">
        <v>0</v>
      </c>
      <c r="CS110" s="45"/>
      <c r="CT110" s="45"/>
      <c r="CU110" s="45"/>
      <c r="CV110" s="45"/>
      <c r="CX110" s="48">
        <v>44</v>
      </c>
      <c r="CY110" s="1"/>
    </row>
    <row r="111" spans="1:105" ht="18" hidden="1" customHeight="1" x14ac:dyDescent="0.25">
      <c r="A111" s="37" t="s">
        <v>325</v>
      </c>
      <c r="B111" s="37" t="s">
        <v>326</v>
      </c>
      <c r="C111" s="37" t="s">
        <v>107</v>
      </c>
      <c r="D111" s="37" t="s">
        <v>700</v>
      </c>
      <c r="E111" s="37" t="s">
        <v>1091</v>
      </c>
      <c r="F111" s="37" t="s">
        <v>1092</v>
      </c>
      <c r="G111" s="37" t="s">
        <v>1093</v>
      </c>
      <c r="H111" s="37" t="s">
        <v>1107</v>
      </c>
      <c r="I111" s="37"/>
      <c r="J111" s="37"/>
      <c r="K111" s="37" t="s">
        <v>1108</v>
      </c>
      <c r="L111" s="37" t="s">
        <v>1109</v>
      </c>
      <c r="M111" s="37" t="s">
        <v>1110</v>
      </c>
      <c r="N111" s="37" t="s">
        <v>118</v>
      </c>
      <c r="O111" s="37" t="s">
        <v>119</v>
      </c>
      <c r="P111" s="39">
        <v>600</v>
      </c>
      <c r="Q111" s="40">
        <v>1200</v>
      </c>
      <c r="R111" s="40">
        <v>810</v>
      </c>
      <c r="S111" s="40" t="s">
        <v>4368</v>
      </c>
      <c r="T111" s="40">
        <v>150</v>
      </c>
      <c r="U111" s="40">
        <v>0</v>
      </c>
      <c r="V111" s="70">
        <v>250</v>
      </c>
      <c r="W111" s="70">
        <v>0</v>
      </c>
      <c r="X111" s="70">
        <v>250</v>
      </c>
      <c r="Y111" s="40">
        <v>0</v>
      </c>
      <c r="Z111" s="40">
        <v>250</v>
      </c>
      <c r="AA111" s="40">
        <v>0</v>
      </c>
      <c r="AB111" s="40" t="s">
        <v>1111</v>
      </c>
      <c r="AC111" s="40">
        <v>0</v>
      </c>
      <c r="AD111" s="40">
        <v>281</v>
      </c>
      <c r="AE111" s="40">
        <v>0</v>
      </c>
      <c r="AF111" s="40">
        <v>281</v>
      </c>
      <c r="AG111" s="40">
        <v>0</v>
      </c>
      <c r="AH111" s="40">
        <v>281</v>
      </c>
      <c r="AI111" s="40">
        <v>0</v>
      </c>
      <c r="AJ111" s="40" t="s">
        <v>1112</v>
      </c>
      <c r="AK111" s="40">
        <v>0</v>
      </c>
      <c r="AL111" s="40"/>
      <c r="AM111" s="40"/>
      <c r="AN111" s="40">
        <v>335</v>
      </c>
      <c r="AO111" s="40">
        <v>0</v>
      </c>
      <c r="AP111" s="40">
        <v>279</v>
      </c>
      <c r="AQ111" s="40">
        <v>0</v>
      </c>
      <c r="AR111" s="40">
        <v>279</v>
      </c>
      <c r="AS111" s="40"/>
      <c r="AT111" s="40" t="s">
        <v>1113</v>
      </c>
      <c r="AU111" s="40"/>
      <c r="AV111" s="40">
        <v>334</v>
      </c>
      <c r="AW111" s="40">
        <v>0</v>
      </c>
      <c r="AX111" s="40">
        <v>0</v>
      </c>
      <c r="AY111" s="40">
        <v>0</v>
      </c>
      <c r="AZ111" s="42">
        <v>1300000000</v>
      </c>
      <c r="BA111" s="43">
        <v>0</v>
      </c>
      <c r="BB111" s="43">
        <v>1300000000</v>
      </c>
      <c r="BC111" s="42">
        <v>1147664595</v>
      </c>
      <c r="BD111" s="44">
        <v>3070000000</v>
      </c>
      <c r="BE111" s="44"/>
      <c r="BF111" s="45"/>
      <c r="BG111" s="44">
        <v>2782378520</v>
      </c>
      <c r="BH111" s="44">
        <v>2700000000</v>
      </c>
      <c r="BI111" s="44"/>
      <c r="BJ111" s="44">
        <v>823800000</v>
      </c>
      <c r="BK111" s="46">
        <v>0.67500000000000004</v>
      </c>
      <c r="BL111" s="46">
        <v>0.37230000000000002</v>
      </c>
      <c r="BM111" s="46">
        <v>1.0330999999999999</v>
      </c>
      <c r="BN111" s="46">
        <v>0.23416666666666666</v>
      </c>
      <c r="BO111" s="46">
        <v>1</v>
      </c>
      <c r="BP111" s="46">
        <v>0.27916666666666667</v>
      </c>
      <c r="BQ111" s="46">
        <v>0.83283582089552244</v>
      </c>
      <c r="BR111" s="46">
        <v>0.27833333333333332</v>
      </c>
      <c r="BS111" s="46">
        <v>0</v>
      </c>
      <c r="BT111" s="46">
        <v>0</v>
      </c>
      <c r="BU111" s="46" t="s">
        <v>126</v>
      </c>
      <c r="BV111" s="46">
        <v>0.67500000000000004</v>
      </c>
      <c r="BW111" s="46">
        <v>1</v>
      </c>
      <c r="BX111" s="46">
        <v>1</v>
      </c>
      <c r="BY111" s="46">
        <v>0.83283582089552244</v>
      </c>
      <c r="BZ111" s="46">
        <v>0</v>
      </c>
      <c r="CA111" s="46" t="s">
        <v>126</v>
      </c>
      <c r="CB111" s="47">
        <v>0.22500000000000001</v>
      </c>
      <c r="CC111" s="47">
        <v>0.15187500000000001</v>
      </c>
      <c r="CD111" s="77">
        <v>4.6899999999999997E-2</v>
      </c>
      <c r="CE111" s="77">
        <v>4.6899999999999997E-2</v>
      </c>
      <c r="CF111" s="77">
        <v>4.6899999999999997E-2</v>
      </c>
      <c r="CG111" s="47">
        <v>5.2699999999999997E-2</v>
      </c>
      <c r="CH111" s="47">
        <v>5.2699999999999997E-2</v>
      </c>
      <c r="CI111" s="47">
        <v>1.3062500000000005E-2</v>
      </c>
      <c r="CJ111" s="47">
        <v>6.2799999999999995E-2</v>
      </c>
      <c r="CK111" s="47">
        <v>5.2302089552238806E-2</v>
      </c>
      <c r="CL111" s="47">
        <v>9.1912500000000008E-2</v>
      </c>
      <c r="CM111" s="47">
        <v>6.2625E-2</v>
      </c>
      <c r="CN111" s="47">
        <v>0</v>
      </c>
      <c r="CO111" s="47">
        <v>0</v>
      </c>
      <c r="CP111" s="47">
        <v>0</v>
      </c>
      <c r="CQ111" s="47" t="s">
        <v>126</v>
      </c>
      <c r="CR111" s="47">
        <v>0</v>
      </c>
      <c r="CS111" s="45"/>
      <c r="CT111" s="45"/>
      <c r="CU111" s="45"/>
      <c r="CV111" s="45"/>
      <c r="CX111" s="48">
        <v>531</v>
      </c>
      <c r="CY111" s="1"/>
    </row>
    <row r="112" spans="1:105" ht="18" hidden="1" customHeight="1" x14ac:dyDescent="0.25">
      <c r="A112" s="37" t="s">
        <v>325</v>
      </c>
      <c r="B112" s="37" t="s">
        <v>326</v>
      </c>
      <c r="C112" s="37" t="s">
        <v>107</v>
      </c>
      <c r="D112" s="37" t="s">
        <v>700</v>
      </c>
      <c r="E112" s="37" t="s">
        <v>1091</v>
      </c>
      <c r="F112" s="37" t="s">
        <v>1092</v>
      </c>
      <c r="G112" s="37" t="s">
        <v>1093</v>
      </c>
      <c r="H112" s="37" t="s">
        <v>1114</v>
      </c>
      <c r="I112" s="37"/>
      <c r="J112" s="37"/>
      <c r="K112" s="37" t="s">
        <v>1115</v>
      </c>
      <c r="L112" s="37" t="s">
        <v>1116</v>
      </c>
      <c r="M112" s="37" t="s">
        <v>1117</v>
      </c>
      <c r="N112" s="37" t="s">
        <v>118</v>
      </c>
      <c r="O112" s="37" t="s">
        <v>119</v>
      </c>
      <c r="P112" s="39">
        <v>4</v>
      </c>
      <c r="Q112" s="40">
        <v>3</v>
      </c>
      <c r="R112" s="40">
        <v>1</v>
      </c>
      <c r="S112" s="40" t="s">
        <v>4369</v>
      </c>
      <c r="T112" s="40">
        <v>1</v>
      </c>
      <c r="U112" s="40">
        <v>0</v>
      </c>
      <c r="V112" s="40">
        <v>1</v>
      </c>
      <c r="W112" s="40">
        <v>0</v>
      </c>
      <c r="X112" s="40">
        <v>0</v>
      </c>
      <c r="Y112" s="40">
        <v>0</v>
      </c>
      <c r="Z112" s="40">
        <v>0</v>
      </c>
      <c r="AA112" s="40">
        <v>0</v>
      </c>
      <c r="AB112" s="40" t="s">
        <v>1118</v>
      </c>
      <c r="AC112" s="40">
        <v>0</v>
      </c>
      <c r="AD112" s="40">
        <v>1</v>
      </c>
      <c r="AE112" s="40">
        <v>0</v>
      </c>
      <c r="AF112" s="40">
        <v>1</v>
      </c>
      <c r="AG112" s="40">
        <v>0</v>
      </c>
      <c r="AH112" s="40">
        <v>1</v>
      </c>
      <c r="AI112" s="40">
        <v>0</v>
      </c>
      <c r="AJ112" s="40" t="s">
        <v>1119</v>
      </c>
      <c r="AK112" s="40">
        <v>0</v>
      </c>
      <c r="AL112" s="40"/>
      <c r="AM112" s="40"/>
      <c r="AN112" s="40">
        <v>1</v>
      </c>
      <c r="AO112" s="40">
        <v>0</v>
      </c>
      <c r="AP112" s="40">
        <v>0</v>
      </c>
      <c r="AQ112" s="40">
        <v>0</v>
      </c>
      <c r="AR112" s="40">
        <v>0</v>
      </c>
      <c r="AS112" s="40"/>
      <c r="AT112" s="40"/>
      <c r="AU112" s="40"/>
      <c r="AV112" s="40">
        <v>0</v>
      </c>
      <c r="AW112" s="40">
        <v>0</v>
      </c>
      <c r="AX112" s="40">
        <v>0</v>
      </c>
      <c r="AY112" s="40">
        <v>0</v>
      </c>
      <c r="AZ112" s="42">
        <v>151549720</v>
      </c>
      <c r="BA112" s="43">
        <v>0</v>
      </c>
      <c r="BB112" s="43">
        <v>151549720</v>
      </c>
      <c r="BC112" s="42">
        <v>13200000</v>
      </c>
      <c r="BD112" s="44">
        <v>3134190632</v>
      </c>
      <c r="BE112" s="44"/>
      <c r="BF112" s="45"/>
      <c r="BG112" s="44">
        <v>1183396622.1500001</v>
      </c>
      <c r="BH112" s="44">
        <v>2000533000</v>
      </c>
      <c r="BI112" s="44"/>
      <c r="BJ112" s="44">
        <v>200000000</v>
      </c>
      <c r="BK112" s="46">
        <v>0.33333333333333331</v>
      </c>
      <c r="BL112" s="46">
        <v>0.33329999999999999</v>
      </c>
      <c r="BM112" s="46">
        <v>0</v>
      </c>
      <c r="BN112" s="46">
        <v>0.33333333333333331</v>
      </c>
      <c r="BO112" s="46">
        <v>1</v>
      </c>
      <c r="BP112" s="46">
        <v>0.33333333333333331</v>
      </c>
      <c r="BQ112" s="46">
        <v>0</v>
      </c>
      <c r="BR112" s="46">
        <v>0</v>
      </c>
      <c r="BS112" s="46">
        <v>0</v>
      </c>
      <c r="BT112" s="46">
        <v>0</v>
      </c>
      <c r="BU112" s="46" t="s">
        <v>126</v>
      </c>
      <c r="BV112" s="46">
        <v>0.33333333333333331</v>
      </c>
      <c r="BW112" s="46">
        <v>0</v>
      </c>
      <c r="BX112" s="46">
        <v>1</v>
      </c>
      <c r="BY112" s="46">
        <v>0</v>
      </c>
      <c r="BZ112" s="46">
        <v>0</v>
      </c>
      <c r="CA112" s="46" t="s">
        <v>126</v>
      </c>
      <c r="CB112" s="47">
        <v>0.22500000000000001</v>
      </c>
      <c r="CC112" s="47">
        <v>7.4999999999999997E-2</v>
      </c>
      <c r="CD112" s="47">
        <v>7.4999999999999997E-2</v>
      </c>
      <c r="CE112" s="47">
        <v>0</v>
      </c>
      <c r="CF112" s="47">
        <v>0</v>
      </c>
      <c r="CG112" s="47">
        <v>7.4999999999999997E-2</v>
      </c>
      <c r="CH112" s="47">
        <v>7.4999999999999997E-2</v>
      </c>
      <c r="CI112" s="47">
        <v>7.4999999999999997E-2</v>
      </c>
      <c r="CJ112" s="47">
        <v>7.4999999999999997E-2</v>
      </c>
      <c r="CK112" s="47">
        <v>0</v>
      </c>
      <c r="CL112" s="47">
        <v>0</v>
      </c>
      <c r="CM112" s="47">
        <v>0</v>
      </c>
      <c r="CN112" s="47">
        <v>0</v>
      </c>
      <c r="CO112" s="47">
        <v>0</v>
      </c>
      <c r="CP112" s="47">
        <v>0</v>
      </c>
      <c r="CQ112" s="47" t="s">
        <v>126</v>
      </c>
      <c r="CR112" s="47">
        <v>0</v>
      </c>
      <c r="CS112" s="45"/>
      <c r="CT112" s="45"/>
      <c r="CU112" s="45"/>
      <c r="CV112" s="45"/>
      <c r="CX112" s="48">
        <v>0</v>
      </c>
      <c r="CY112" s="1"/>
    </row>
    <row r="113" spans="1:272" ht="18" hidden="1" customHeight="1" x14ac:dyDescent="0.25">
      <c r="A113" s="37" t="s">
        <v>325</v>
      </c>
      <c r="B113" s="37" t="s">
        <v>326</v>
      </c>
      <c r="C113" s="37" t="s">
        <v>107</v>
      </c>
      <c r="D113" s="37" t="s">
        <v>700</v>
      </c>
      <c r="E113" s="37" t="s">
        <v>1091</v>
      </c>
      <c r="F113" s="37" t="s">
        <v>1092</v>
      </c>
      <c r="G113" s="37" t="s">
        <v>1093</v>
      </c>
      <c r="H113" s="37" t="s">
        <v>1120</v>
      </c>
      <c r="I113" s="37"/>
      <c r="J113" s="37"/>
      <c r="K113" s="37" t="s">
        <v>1121</v>
      </c>
      <c r="L113" s="37" t="s">
        <v>1122</v>
      </c>
      <c r="M113" s="37" t="s">
        <v>1123</v>
      </c>
      <c r="N113" s="37" t="s">
        <v>118</v>
      </c>
      <c r="O113" s="37" t="s">
        <v>119</v>
      </c>
      <c r="P113" s="39">
        <v>580</v>
      </c>
      <c r="Q113" s="40">
        <v>600</v>
      </c>
      <c r="R113" s="40">
        <v>448</v>
      </c>
      <c r="S113" s="40" t="s">
        <v>4370</v>
      </c>
      <c r="T113" s="40">
        <v>100</v>
      </c>
      <c r="U113" s="40">
        <v>0</v>
      </c>
      <c r="V113" s="40">
        <v>100</v>
      </c>
      <c r="W113" s="40">
        <v>0</v>
      </c>
      <c r="X113" s="40">
        <v>151</v>
      </c>
      <c r="Y113" s="40">
        <v>0</v>
      </c>
      <c r="Z113" s="40">
        <v>151</v>
      </c>
      <c r="AA113" s="40">
        <v>0</v>
      </c>
      <c r="AB113" s="40" t="s">
        <v>1124</v>
      </c>
      <c r="AC113" s="40">
        <v>0</v>
      </c>
      <c r="AD113" s="40">
        <v>165</v>
      </c>
      <c r="AE113" s="40">
        <v>0</v>
      </c>
      <c r="AF113" s="40">
        <v>165</v>
      </c>
      <c r="AG113" s="40">
        <v>0</v>
      </c>
      <c r="AH113" s="40">
        <v>165</v>
      </c>
      <c r="AI113" s="40">
        <v>0</v>
      </c>
      <c r="AJ113" s="40" t="s">
        <v>1125</v>
      </c>
      <c r="AK113" s="40">
        <v>0</v>
      </c>
      <c r="AL113" s="40"/>
      <c r="AM113" s="40"/>
      <c r="AN113" s="40">
        <v>142</v>
      </c>
      <c r="AO113" s="40">
        <v>0</v>
      </c>
      <c r="AP113" s="40">
        <v>132</v>
      </c>
      <c r="AQ113" s="40">
        <v>0</v>
      </c>
      <c r="AR113" s="40">
        <v>132</v>
      </c>
      <c r="AS113" s="40"/>
      <c r="AT113" s="40"/>
      <c r="AU113" s="40"/>
      <c r="AV113" s="40">
        <v>142</v>
      </c>
      <c r="AW113" s="40">
        <v>0</v>
      </c>
      <c r="AX113" s="40">
        <v>0</v>
      </c>
      <c r="AY113" s="40">
        <v>0</v>
      </c>
      <c r="AZ113" s="42">
        <v>1800000000</v>
      </c>
      <c r="BA113" s="43">
        <v>0</v>
      </c>
      <c r="BB113" s="43">
        <v>1800000000</v>
      </c>
      <c r="BC113" s="42">
        <v>1225444539</v>
      </c>
      <c r="BD113" s="44">
        <v>5800000000</v>
      </c>
      <c r="BE113" s="44"/>
      <c r="BF113" s="45"/>
      <c r="BG113" s="44">
        <v>4488347344</v>
      </c>
      <c r="BH113" s="44">
        <v>6360619750</v>
      </c>
      <c r="BI113" s="44"/>
      <c r="BJ113" s="44">
        <v>2684247739</v>
      </c>
      <c r="BK113" s="46">
        <v>0.7466666666666667</v>
      </c>
      <c r="BL113" s="46">
        <v>0.16669999999999999</v>
      </c>
      <c r="BM113" s="46">
        <v>1.51</v>
      </c>
      <c r="BN113" s="46">
        <v>0.27500000000000002</v>
      </c>
      <c r="BO113" s="46">
        <v>1</v>
      </c>
      <c r="BP113" s="46">
        <v>0.23666666666666666</v>
      </c>
      <c r="BQ113" s="46">
        <v>0.92957746478873238</v>
      </c>
      <c r="BR113" s="46">
        <v>0.23666666666666666</v>
      </c>
      <c r="BS113" s="46">
        <v>0</v>
      </c>
      <c r="BT113" s="46">
        <v>0</v>
      </c>
      <c r="BU113" s="46" t="s">
        <v>126</v>
      </c>
      <c r="BV113" s="46">
        <v>0.7466666666666667</v>
      </c>
      <c r="BW113" s="46">
        <v>1</v>
      </c>
      <c r="BX113" s="46">
        <v>1</v>
      </c>
      <c r="BY113" s="46">
        <v>0.92957746478873238</v>
      </c>
      <c r="BZ113" s="46">
        <v>0</v>
      </c>
      <c r="CA113" s="46" t="s">
        <v>126</v>
      </c>
      <c r="CB113" s="47">
        <v>0.22500000000000001</v>
      </c>
      <c r="CC113" s="47">
        <v>0.16800000000000001</v>
      </c>
      <c r="CD113" s="47">
        <v>5.6599999999999998E-2</v>
      </c>
      <c r="CE113" s="47">
        <v>5.6599999999999998E-2</v>
      </c>
      <c r="CF113" s="47">
        <v>5.6599999999999998E-2</v>
      </c>
      <c r="CG113" s="47">
        <v>6.1899999999999997E-2</v>
      </c>
      <c r="CH113" s="47">
        <v>6.1899999999999997E-2</v>
      </c>
      <c r="CI113" s="47">
        <v>6.1899999999999997E-2</v>
      </c>
      <c r="CJ113" s="47">
        <v>5.33E-2</v>
      </c>
      <c r="CK113" s="47">
        <v>4.9546478873239437E-2</v>
      </c>
      <c r="CL113" s="47">
        <v>4.9500000000000016E-2</v>
      </c>
      <c r="CM113" s="47">
        <v>5.3249999999999999E-2</v>
      </c>
      <c r="CN113" s="47">
        <v>0</v>
      </c>
      <c r="CO113" s="47">
        <v>0</v>
      </c>
      <c r="CP113" s="47">
        <v>0</v>
      </c>
      <c r="CQ113" s="47" t="s">
        <v>126</v>
      </c>
      <c r="CR113" s="47">
        <v>0</v>
      </c>
      <c r="CS113" s="45"/>
      <c r="CT113" s="45"/>
      <c r="CU113" s="45"/>
      <c r="CV113" s="45"/>
      <c r="CX113" s="48">
        <v>313</v>
      </c>
      <c r="CY113" s="1"/>
    </row>
    <row r="114" spans="1:272" ht="18" hidden="1" customHeight="1" x14ac:dyDescent="0.25">
      <c r="A114" s="37" t="s">
        <v>384</v>
      </c>
      <c r="B114" s="37" t="s">
        <v>385</v>
      </c>
      <c r="C114" s="37" t="s">
        <v>107</v>
      </c>
      <c r="D114" s="37" t="s">
        <v>700</v>
      </c>
      <c r="E114" s="37" t="s">
        <v>1091</v>
      </c>
      <c r="F114" s="37" t="s">
        <v>1126</v>
      </c>
      <c r="G114" s="37" t="s">
        <v>1127</v>
      </c>
      <c r="H114" s="37" t="s">
        <v>1128</v>
      </c>
      <c r="I114" s="37"/>
      <c r="J114" s="37" t="s">
        <v>491</v>
      </c>
      <c r="K114" s="37" t="s">
        <v>1129</v>
      </c>
      <c r="L114" s="37" t="s">
        <v>1130</v>
      </c>
      <c r="M114" s="37" t="s">
        <v>1131</v>
      </c>
      <c r="N114" s="37" t="s">
        <v>118</v>
      </c>
      <c r="O114" s="37" t="s">
        <v>119</v>
      </c>
      <c r="P114" s="39">
        <v>125</v>
      </c>
      <c r="Q114" s="40">
        <v>240</v>
      </c>
      <c r="R114" s="40">
        <v>202</v>
      </c>
      <c r="S114" s="40" t="s">
        <v>4371</v>
      </c>
      <c r="T114" s="40">
        <v>151</v>
      </c>
      <c r="U114" s="40">
        <v>0</v>
      </c>
      <c r="V114" s="40">
        <v>161</v>
      </c>
      <c r="W114" s="40">
        <v>0</v>
      </c>
      <c r="X114" s="40">
        <v>161</v>
      </c>
      <c r="Y114" s="40">
        <v>0</v>
      </c>
      <c r="Z114" s="40">
        <v>161</v>
      </c>
      <c r="AA114" s="40">
        <v>0</v>
      </c>
      <c r="AB114" s="40" t="s">
        <v>1132</v>
      </c>
      <c r="AC114" s="40">
        <v>0</v>
      </c>
      <c r="AD114" s="40">
        <v>38</v>
      </c>
      <c r="AE114" s="40">
        <v>0</v>
      </c>
      <c r="AF114" s="40">
        <v>38</v>
      </c>
      <c r="AG114" s="40">
        <v>0</v>
      </c>
      <c r="AH114" s="40">
        <v>38</v>
      </c>
      <c r="AI114" s="40">
        <v>0</v>
      </c>
      <c r="AJ114" s="40" t="s">
        <v>1133</v>
      </c>
      <c r="AK114" s="40">
        <v>0</v>
      </c>
      <c r="AL114" s="40"/>
      <c r="AM114" s="40"/>
      <c r="AN114" s="40">
        <v>21</v>
      </c>
      <c r="AO114" s="40">
        <v>0</v>
      </c>
      <c r="AP114" s="40">
        <v>3</v>
      </c>
      <c r="AQ114" s="40">
        <v>110</v>
      </c>
      <c r="AR114" s="40">
        <v>3</v>
      </c>
      <c r="AS114" s="40"/>
      <c r="AT114" s="40"/>
      <c r="AU114" s="40"/>
      <c r="AV114" s="40">
        <v>20</v>
      </c>
      <c r="AW114" s="40">
        <v>0</v>
      </c>
      <c r="AX114" s="40">
        <v>0</v>
      </c>
      <c r="AY114" s="40">
        <v>0</v>
      </c>
      <c r="AZ114" s="63"/>
      <c r="BA114" s="43">
        <v>0</v>
      </c>
      <c r="BB114" s="43">
        <v>0</v>
      </c>
      <c r="BC114" s="63"/>
      <c r="BD114" s="44">
        <v>0</v>
      </c>
      <c r="BE114" s="44"/>
      <c r="BF114" s="45"/>
      <c r="BG114" s="44">
        <v>0</v>
      </c>
      <c r="BH114" s="44">
        <v>634000000</v>
      </c>
      <c r="BI114" s="44"/>
      <c r="BJ114" s="44">
        <v>606260063</v>
      </c>
      <c r="BK114" s="46">
        <v>0.84166666666666667</v>
      </c>
      <c r="BL114" s="46">
        <v>0.80500000000000005</v>
      </c>
      <c r="BM114" s="46">
        <v>1</v>
      </c>
      <c r="BN114" s="46">
        <v>0.15833333333333333</v>
      </c>
      <c r="BO114" s="46">
        <v>1</v>
      </c>
      <c r="BP114" s="46">
        <v>8.7499999999999994E-2</v>
      </c>
      <c r="BQ114" s="46">
        <v>0.14285714285714285</v>
      </c>
      <c r="BR114" s="46">
        <v>8.3333333333333329E-2</v>
      </c>
      <c r="BS114" s="46">
        <v>0</v>
      </c>
      <c r="BT114" s="46">
        <v>0</v>
      </c>
      <c r="BU114" s="46" t="s">
        <v>126</v>
      </c>
      <c r="BV114" s="46">
        <v>0.84166666666666667</v>
      </c>
      <c r="BW114" s="46">
        <v>1</v>
      </c>
      <c r="BX114" s="46">
        <v>1</v>
      </c>
      <c r="BY114" s="46">
        <v>0.14285714285714285</v>
      </c>
      <c r="BZ114" s="46">
        <v>0</v>
      </c>
      <c r="CA114" s="46" t="s">
        <v>126</v>
      </c>
      <c r="CB114" s="66">
        <v>0.67500000000000004</v>
      </c>
      <c r="CC114" s="47">
        <v>0.56812499999999999</v>
      </c>
      <c r="CD114" s="47">
        <v>0.45279999999999998</v>
      </c>
      <c r="CE114" s="47">
        <v>0.45279999999999998</v>
      </c>
      <c r="CF114" s="47">
        <v>0.45279999999999998</v>
      </c>
      <c r="CG114" s="47">
        <v>0.1069</v>
      </c>
      <c r="CH114" s="47">
        <v>0.1069</v>
      </c>
      <c r="CI114" s="47">
        <v>0.10687500000000005</v>
      </c>
      <c r="CJ114" s="47">
        <v>5.91E-2</v>
      </c>
      <c r="CK114" s="47">
        <v>8.4428571428571426E-3</v>
      </c>
      <c r="CL114" s="47">
        <v>8.4499999999999575E-3</v>
      </c>
      <c r="CM114" s="47">
        <v>5.6250000000000001E-2</v>
      </c>
      <c r="CN114" s="47">
        <v>0</v>
      </c>
      <c r="CO114" s="47">
        <v>0</v>
      </c>
      <c r="CP114" s="47">
        <v>0</v>
      </c>
      <c r="CQ114" s="47" t="s">
        <v>126</v>
      </c>
      <c r="CR114" s="47">
        <v>0</v>
      </c>
      <c r="CS114" s="45"/>
      <c r="CT114" s="45"/>
      <c r="CU114" s="45"/>
      <c r="CV114" s="45"/>
      <c r="CX114" s="48">
        <v>199</v>
      </c>
      <c r="CY114" s="1">
        <v>0</v>
      </c>
      <c r="CZ114">
        <v>0</v>
      </c>
      <c r="DA114" s="62" t="s">
        <v>143</v>
      </c>
    </row>
    <row r="115" spans="1:272" ht="18" hidden="1" customHeight="1" x14ac:dyDescent="0.25">
      <c r="A115" s="37" t="s">
        <v>384</v>
      </c>
      <c r="B115" s="37" t="s">
        <v>385</v>
      </c>
      <c r="C115" s="37" t="s">
        <v>107</v>
      </c>
      <c r="D115" s="37" t="s">
        <v>700</v>
      </c>
      <c r="E115" s="37" t="s">
        <v>1091</v>
      </c>
      <c r="F115" s="37" t="s">
        <v>1126</v>
      </c>
      <c r="G115" s="37" t="s">
        <v>1127</v>
      </c>
      <c r="H115" s="37" t="s">
        <v>1134</v>
      </c>
      <c r="I115" s="37"/>
      <c r="J115" s="37" t="s">
        <v>491</v>
      </c>
      <c r="K115" s="37" t="s">
        <v>1135</v>
      </c>
      <c r="L115" s="37" t="s">
        <v>1136</v>
      </c>
      <c r="M115" s="37" t="s">
        <v>1137</v>
      </c>
      <c r="N115" s="37" t="s">
        <v>118</v>
      </c>
      <c r="O115" s="37" t="s">
        <v>119</v>
      </c>
      <c r="P115" s="39">
        <v>5662</v>
      </c>
      <c r="Q115" s="40">
        <v>20000</v>
      </c>
      <c r="R115" s="40">
        <v>16898</v>
      </c>
      <c r="S115" s="40" t="s">
        <v>4372</v>
      </c>
      <c r="T115" s="40">
        <v>11000</v>
      </c>
      <c r="U115" s="40">
        <v>0</v>
      </c>
      <c r="V115" s="40">
        <v>11442</v>
      </c>
      <c r="W115" s="40">
        <v>0</v>
      </c>
      <c r="X115" s="40">
        <v>11442</v>
      </c>
      <c r="Y115" s="40">
        <v>0</v>
      </c>
      <c r="Z115" s="40">
        <v>11442</v>
      </c>
      <c r="AA115" s="40" t="s">
        <v>1138</v>
      </c>
      <c r="AB115" s="40" t="s">
        <v>1139</v>
      </c>
      <c r="AC115" s="40">
        <v>0</v>
      </c>
      <c r="AD115" s="40">
        <v>4558</v>
      </c>
      <c r="AE115" s="40">
        <v>4206</v>
      </c>
      <c r="AF115" s="40">
        <v>4558</v>
      </c>
      <c r="AG115" s="40">
        <v>4206</v>
      </c>
      <c r="AH115" s="40">
        <v>4558</v>
      </c>
      <c r="AI115" s="40">
        <v>0</v>
      </c>
      <c r="AJ115" s="40" t="s">
        <v>1140</v>
      </c>
      <c r="AK115" s="40">
        <v>0</v>
      </c>
      <c r="AL115" s="40"/>
      <c r="AM115" s="40"/>
      <c r="AN115" s="40">
        <v>2000</v>
      </c>
      <c r="AO115" s="40">
        <v>1000</v>
      </c>
      <c r="AP115" s="40">
        <v>898</v>
      </c>
      <c r="AQ115" s="40">
        <v>0</v>
      </c>
      <c r="AR115" s="40">
        <v>898</v>
      </c>
      <c r="AS115" s="40"/>
      <c r="AT115" s="40" t="s">
        <v>1141</v>
      </c>
      <c r="AU115" s="40"/>
      <c r="AV115" s="40">
        <v>2000</v>
      </c>
      <c r="AW115" s="40">
        <v>1000</v>
      </c>
      <c r="AX115" s="40">
        <v>0</v>
      </c>
      <c r="AY115" s="40">
        <v>0</v>
      </c>
      <c r="AZ115" s="63"/>
      <c r="BA115" s="43">
        <v>0</v>
      </c>
      <c r="BB115" s="43">
        <v>0</v>
      </c>
      <c r="BC115" s="63"/>
      <c r="BD115" s="44">
        <v>21573558155</v>
      </c>
      <c r="BE115" s="44"/>
      <c r="BF115" s="45"/>
      <c r="BG115" s="44">
        <v>20422086965</v>
      </c>
      <c r="BH115" s="44">
        <v>4032411748</v>
      </c>
      <c r="BI115" s="44"/>
      <c r="BJ115" s="44">
        <v>457800000</v>
      </c>
      <c r="BK115" s="46">
        <v>0.84489999999999998</v>
      </c>
      <c r="BL115" s="46">
        <v>0.57210000000000005</v>
      </c>
      <c r="BM115" s="46">
        <v>1</v>
      </c>
      <c r="BN115" s="46">
        <v>0.22789999999999999</v>
      </c>
      <c r="BO115" s="46">
        <v>1</v>
      </c>
      <c r="BP115" s="46">
        <v>0.1</v>
      </c>
      <c r="BQ115" s="46">
        <v>0.44900000000000001</v>
      </c>
      <c r="BR115" s="46">
        <v>0.1</v>
      </c>
      <c r="BS115" s="46">
        <v>0</v>
      </c>
      <c r="BT115" s="46">
        <v>0</v>
      </c>
      <c r="BU115" s="46" t="s">
        <v>126</v>
      </c>
      <c r="BV115" s="46">
        <v>0.84489999999999998</v>
      </c>
      <c r="BW115" s="46">
        <v>1</v>
      </c>
      <c r="BX115" s="46">
        <v>1</v>
      </c>
      <c r="BY115" s="46">
        <v>0.44900000000000001</v>
      </c>
      <c r="BZ115" s="46">
        <v>0</v>
      </c>
      <c r="CA115" s="46" t="s">
        <v>126</v>
      </c>
      <c r="CB115" s="66">
        <v>0.22500000000000001</v>
      </c>
      <c r="CC115" s="47">
        <v>0.19010250000000001</v>
      </c>
      <c r="CD115" s="47">
        <v>0.12870000000000001</v>
      </c>
      <c r="CE115" s="47">
        <v>0.12870000000000001</v>
      </c>
      <c r="CF115" s="47">
        <v>0.12870000000000001</v>
      </c>
      <c r="CG115" s="47">
        <v>5.1299999999999998E-2</v>
      </c>
      <c r="CH115" s="47">
        <v>5.1299999999999998E-2</v>
      </c>
      <c r="CI115" s="47">
        <v>5.1300000000000012E-2</v>
      </c>
      <c r="CJ115" s="47">
        <v>2.2499999999999999E-2</v>
      </c>
      <c r="CK115" s="47">
        <v>1.01025E-2</v>
      </c>
      <c r="CL115" s="47">
        <v>1.0102499999999986E-2</v>
      </c>
      <c r="CM115" s="47">
        <v>2.2499999999999999E-2</v>
      </c>
      <c r="CN115" s="47">
        <v>0</v>
      </c>
      <c r="CO115" s="47">
        <v>0</v>
      </c>
      <c r="CP115" s="47">
        <v>0</v>
      </c>
      <c r="CQ115" s="47" t="s">
        <v>126</v>
      </c>
      <c r="CR115" s="47">
        <v>0</v>
      </c>
      <c r="CS115" s="45"/>
      <c r="CT115" s="45"/>
      <c r="CU115" s="45"/>
      <c r="CV115" s="45"/>
      <c r="CX115" s="48">
        <v>13592</v>
      </c>
      <c r="CY115" s="1">
        <v>0</v>
      </c>
      <c r="CZ115">
        <v>0</v>
      </c>
    </row>
    <row r="116" spans="1:272" ht="18" hidden="1" customHeight="1" x14ac:dyDescent="0.25">
      <c r="A116" s="37" t="s">
        <v>105</v>
      </c>
      <c r="B116" s="37" t="s">
        <v>106</v>
      </c>
      <c r="C116" s="37" t="s">
        <v>107</v>
      </c>
      <c r="D116" s="37" t="s">
        <v>700</v>
      </c>
      <c r="E116" s="37" t="s">
        <v>1091</v>
      </c>
      <c r="F116" s="37" t="s">
        <v>1142</v>
      </c>
      <c r="G116" s="37" t="s">
        <v>1143</v>
      </c>
      <c r="H116" s="37" t="s">
        <v>1144</v>
      </c>
      <c r="I116" s="37"/>
      <c r="J116" s="37" t="s">
        <v>390</v>
      </c>
      <c r="K116" s="37" t="s">
        <v>1145</v>
      </c>
      <c r="L116" s="37" t="s">
        <v>1146</v>
      </c>
      <c r="M116" s="37" t="s">
        <v>1147</v>
      </c>
      <c r="N116" s="37" t="s">
        <v>118</v>
      </c>
      <c r="O116" s="37" t="s">
        <v>119</v>
      </c>
      <c r="P116" s="39">
        <v>37</v>
      </c>
      <c r="Q116" s="40">
        <v>16</v>
      </c>
      <c r="R116" s="40">
        <v>12</v>
      </c>
      <c r="S116" s="40" t="s">
        <v>4373</v>
      </c>
      <c r="T116" s="40">
        <v>1</v>
      </c>
      <c r="U116" s="40">
        <v>0</v>
      </c>
      <c r="V116" s="40">
        <v>1</v>
      </c>
      <c r="W116" s="40">
        <v>0</v>
      </c>
      <c r="X116" s="40">
        <v>1</v>
      </c>
      <c r="Y116" s="40">
        <v>0</v>
      </c>
      <c r="Z116" s="40">
        <v>1</v>
      </c>
      <c r="AA116" s="40" t="s">
        <v>1148</v>
      </c>
      <c r="AB116" s="40" t="s">
        <v>1149</v>
      </c>
      <c r="AC116" s="40" t="s">
        <v>1150</v>
      </c>
      <c r="AD116" s="40">
        <v>7</v>
      </c>
      <c r="AE116" s="40">
        <v>0</v>
      </c>
      <c r="AF116" s="40">
        <v>7</v>
      </c>
      <c r="AG116" s="40">
        <v>0</v>
      </c>
      <c r="AH116" s="40">
        <v>7</v>
      </c>
      <c r="AI116" s="40" t="s">
        <v>1147</v>
      </c>
      <c r="AJ116" s="40" t="s">
        <v>1151</v>
      </c>
      <c r="AK116" s="40" t="s">
        <v>1152</v>
      </c>
      <c r="AL116" s="40">
        <v>0</v>
      </c>
      <c r="AM116" s="40" t="s">
        <v>124</v>
      </c>
      <c r="AN116" s="40">
        <v>7</v>
      </c>
      <c r="AO116" s="40">
        <v>0</v>
      </c>
      <c r="AP116" s="40">
        <v>4</v>
      </c>
      <c r="AQ116" s="40">
        <v>0</v>
      </c>
      <c r="AR116" s="40">
        <v>4</v>
      </c>
      <c r="AS116" s="40" t="s">
        <v>1147</v>
      </c>
      <c r="AT116" s="40" t="s">
        <v>1153</v>
      </c>
      <c r="AU116" s="40" t="s">
        <v>124</v>
      </c>
      <c r="AV116" s="40">
        <v>1</v>
      </c>
      <c r="AW116" s="40">
        <v>0</v>
      </c>
      <c r="AX116" s="40">
        <v>0</v>
      </c>
      <c r="AY116" s="40">
        <v>0</v>
      </c>
      <c r="AZ116" s="42">
        <v>1005100000</v>
      </c>
      <c r="BA116" s="43">
        <v>0</v>
      </c>
      <c r="BB116" s="43">
        <v>1005100000</v>
      </c>
      <c r="BC116" s="42">
        <v>934699410</v>
      </c>
      <c r="BD116" s="44">
        <v>1239360575</v>
      </c>
      <c r="BE116" s="44">
        <v>0</v>
      </c>
      <c r="BF116" s="45"/>
      <c r="BG116" s="44">
        <v>1235360575</v>
      </c>
      <c r="BH116" s="44">
        <v>1921262360</v>
      </c>
      <c r="BI116" s="44"/>
      <c r="BJ116" s="44">
        <v>951408910</v>
      </c>
      <c r="BK116" s="46">
        <v>0.75</v>
      </c>
      <c r="BL116" s="46">
        <v>6.25E-2</v>
      </c>
      <c r="BM116" s="46">
        <v>1</v>
      </c>
      <c r="BN116" s="46">
        <v>0.4375</v>
      </c>
      <c r="BO116" s="46">
        <v>1</v>
      </c>
      <c r="BP116" s="46">
        <v>0.4375</v>
      </c>
      <c r="BQ116" s="46">
        <v>0.5714285714285714</v>
      </c>
      <c r="BR116" s="46">
        <v>6.25E-2</v>
      </c>
      <c r="BS116" s="46">
        <v>0</v>
      </c>
      <c r="BT116" s="46">
        <v>0</v>
      </c>
      <c r="BU116" s="46" t="s">
        <v>126</v>
      </c>
      <c r="BV116" s="46">
        <v>0.75</v>
      </c>
      <c r="BW116" s="46">
        <v>1</v>
      </c>
      <c r="BX116" s="46">
        <v>1</v>
      </c>
      <c r="BY116" s="46">
        <v>0.5714285714285714</v>
      </c>
      <c r="BZ116" s="46">
        <v>0</v>
      </c>
      <c r="CA116" s="46" t="s">
        <v>126</v>
      </c>
      <c r="CB116" s="47">
        <v>0.22500000000000001</v>
      </c>
      <c r="CC116" s="47">
        <v>0.16875000000000001</v>
      </c>
      <c r="CD116" s="47">
        <v>1.41E-2</v>
      </c>
      <c r="CE116" s="47">
        <v>1.41E-2</v>
      </c>
      <c r="CF116" s="47">
        <v>1.41E-2</v>
      </c>
      <c r="CG116" s="47">
        <v>9.8400000000000001E-2</v>
      </c>
      <c r="CH116" s="47">
        <v>9.8400000000000001E-2</v>
      </c>
      <c r="CI116" s="47">
        <v>9.8400000000000001E-2</v>
      </c>
      <c r="CJ116" s="47">
        <v>9.8400000000000001E-2</v>
      </c>
      <c r="CK116" s="47">
        <v>5.6228571428571426E-2</v>
      </c>
      <c r="CL116" s="47">
        <v>5.6250000000000008E-2</v>
      </c>
      <c r="CM116" s="47">
        <v>1.40625E-2</v>
      </c>
      <c r="CN116" s="47">
        <v>0</v>
      </c>
      <c r="CO116" s="47">
        <v>0</v>
      </c>
      <c r="CP116" s="47">
        <v>0</v>
      </c>
      <c r="CQ116" s="47" t="s">
        <v>126</v>
      </c>
      <c r="CR116" s="47">
        <v>0</v>
      </c>
      <c r="CS116" s="45"/>
      <c r="CT116" s="45"/>
      <c r="CU116" s="45"/>
      <c r="CV116" s="45"/>
      <c r="CX116" s="48">
        <v>1</v>
      </c>
      <c r="CY116" s="1">
        <v>0</v>
      </c>
      <c r="CZ116" t="s">
        <v>124</v>
      </c>
    </row>
    <row r="117" spans="1:272" ht="18" hidden="1" customHeight="1" x14ac:dyDescent="0.25">
      <c r="A117" s="37" t="s">
        <v>283</v>
      </c>
      <c r="B117" s="37" t="s">
        <v>284</v>
      </c>
      <c r="C117" s="37" t="s">
        <v>107</v>
      </c>
      <c r="D117" s="37" t="s">
        <v>700</v>
      </c>
      <c r="E117" s="37" t="s">
        <v>1091</v>
      </c>
      <c r="F117" s="37" t="s">
        <v>1154</v>
      </c>
      <c r="G117" s="37" t="s">
        <v>1155</v>
      </c>
      <c r="H117" s="37" t="s">
        <v>1156</v>
      </c>
      <c r="I117" s="37"/>
      <c r="J117" s="37"/>
      <c r="K117" s="37" t="s">
        <v>1157</v>
      </c>
      <c r="L117" s="37" t="s">
        <v>1158</v>
      </c>
      <c r="M117" s="37" t="s">
        <v>1159</v>
      </c>
      <c r="N117" s="37" t="s">
        <v>118</v>
      </c>
      <c r="O117" s="37" t="s">
        <v>119</v>
      </c>
      <c r="P117" s="39">
        <v>15</v>
      </c>
      <c r="Q117" s="40">
        <v>40</v>
      </c>
      <c r="R117" s="40">
        <v>32</v>
      </c>
      <c r="S117" s="40" t="s">
        <v>4374</v>
      </c>
      <c r="T117" s="40">
        <v>2</v>
      </c>
      <c r="U117" s="40">
        <v>0</v>
      </c>
      <c r="V117" s="40">
        <v>2</v>
      </c>
      <c r="W117" s="40">
        <v>0</v>
      </c>
      <c r="X117" s="40">
        <v>7</v>
      </c>
      <c r="Y117" s="40">
        <v>0</v>
      </c>
      <c r="Z117" s="40">
        <v>7</v>
      </c>
      <c r="AA117" s="40" t="s">
        <v>1160</v>
      </c>
      <c r="AB117" s="40" t="s">
        <v>1161</v>
      </c>
      <c r="AC117" s="40" t="s">
        <v>1162</v>
      </c>
      <c r="AD117" s="40">
        <v>8</v>
      </c>
      <c r="AE117" s="40">
        <v>0</v>
      </c>
      <c r="AF117" s="40">
        <v>8</v>
      </c>
      <c r="AG117" s="40">
        <v>0</v>
      </c>
      <c r="AH117" s="40">
        <v>8</v>
      </c>
      <c r="AI117" s="40" t="s">
        <v>1163</v>
      </c>
      <c r="AJ117" s="40" t="s">
        <v>1164</v>
      </c>
      <c r="AK117" s="40">
        <v>0</v>
      </c>
      <c r="AL117" s="40">
        <v>0</v>
      </c>
      <c r="AM117" s="40">
        <v>0</v>
      </c>
      <c r="AN117" s="40">
        <v>15</v>
      </c>
      <c r="AO117" s="40">
        <v>0</v>
      </c>
      <c r="AP117" s="40">
        <v>17</v>
      </c>
      <c r="AQ117" s="40">
        <v>0</v>
      </c>
      <c r="AR117" s="40">
        <v>17</v>
      </c>
      <c r="AS117" s="40" t="s">
        <v>1165</v>
      </c>
      <c r="AT117" s="40" t="s">
        <v>1166</v>
      </c>
      <c r="AU117" s="40" t="s">
        <v>563</v>
      </c>
      <c r="AV117" s="40">
        <v>10</v>
      </c>
      <c r="AW117" s="40">
        <v>0</v>
      </c>
      <c r="AX117" s="40">
        <v>0</v>
      </c>
      <c r="AY117" s="40">
        <v>0</v>
      </c>
      <c r="AZ117" s="42">
        <v>320000000</v>
      </c>
      <c r="BA117" s="43">
        <v>0</v>
      </c>
      <c r="BB117" s="43">
        <v>320000000</v>
      </c>
      <c r="BC117" s="42">
        <v>320000000</v>
      </c>
      <c r="BD117" s="44">
        <v>815899333</v>
      </c>
      <c r="BE117" s="44">
        <v>0</v>
      </c>
      <c r="BF117" s="45"/>
      <c r="BG117" s="44">
        <v>771418634</v>
      </c>
      <c r="BH117" s="44">
        <v>1152779520</v>
      </c>
      <c r="BI117" s="44"/>
      <c r="BJ117" s="44">
        <v>901280000</v>
      </c>
      <c r="BK117" s="46">
        <v>0.8</v>
      </c>
      <c r="BL117" s="46">
        <v>0.1</v>
      </c>
      <c r="BM117" s="46">
        <v>3.5</v>
      </c>
      <c r="BN117" s="46">
        <v>0.2</v>
      </c>
      <c r="BO117" s="46">
        <v>1</v>
      </c>
      <c r="BP117" s="46">
        <v>0.375</v>
      </c>
      <c r="BQ117" s="46">
        <v>1.1333333333333333</v>
      </c>
      <c r="BR117" s="46">
        <v>0.25</v>
      </c>
      <c r="BS117" s="46">
        <v>0</v>
      </c>
      <c r="BT117" s="46">
        <v>0</v>
      </c>
      <c r="BU117" s="46" t="s">
        <v>126</v>
      </c>
      <c r="BV117" s="46">
        <v>0.8</v>
      </c>
      <c r="BW117" s="46">
        <v>1</v>
      </c>
      <c r="BX117" s="46">
        <v>1</v>
      </c>
      <c r="BY117" s="46" t="s">
        <v>4283</v>
      </c>
      <c r="BZ117" s="46">
        <v>0</v>
      </c>
      <c r="CA117" s="46" t="s">
        <v>126</v>
      </c>
      <c r="CB117" s="47">
        <v>0.22500000000000001</v>
      </c>
      <c r="CC117" s="47">
        <v>0.18000000000000002</v>
      </c>
      <c r="CD117" s="47">
        <v>1.1299999999999999E-2</v>
      </c>
      <c r="CE117" s="47">
        <v>1.1299999999999999E-2</v>
      </c>
      <c r="CF117" s="47">
        <v>3.9399999999999998E-2</v>
      </c>
      <c r="CG117" s="67">
        <v>4.4999999999999998E-2</v>
      </c>
      <c r="CH117" s="47">
        <v>4.4999999999999998E-2</v>
      </c>
      <c r="CI117" s="47">
        <v>4.7975000000000004E-2</v>
      </c>
      <c r="CJ117" s="67">
        <v>8.4400000000000003E-2</v>
      </c>
      <c r="CK117" s="47">
        <v>8.4400000000000003E-2</v>
      </c>
      <c r="CL117" s="47">
        <v>9.2625000000000027E-2</v>
      </c>
      <c r="CM117" s="47">
        <v>7.3999999999999996E-2</v>
      </c>
      <c r="CN117" s="47">
        <v>0</v>
      </c>
      <c r="CO117" s="47">
        <v>0</v>
      </c>
      <c r="CP117" s="47">
        <v>0</v>
      </c>
      <c r="CQ117" s="47" t="s">
        <v>126</v>
      </c>
      <c r="CR117" s="47">
        <v>0</v>
      </c>
      <c r="CS117" s="45"/>
      <c r="CT117" s="45"/>
      <c r="CU117" s="45"/>
      <c r="CV117" s="45"/>
      <c r="CX117" s="48">
        <v>14</v>
      </c>
      <c r="CY117" s="1">
        <v>0</v>
      </c>
      <c r="CZ117">
        <v>0</v>
      </c>
    </row>
    <row r="118" spans="1:272" ht="18" hidden="1" customHeight="1" x14ac:dyDescent="0.25">
      <c r="A118" s="37" t="s">
        <v>325</v>
      </c>
      <c r="B118" s="37" t="s">
        <v>326</v>
      </c>
      <c r="C118" s="37" t="s">
        <v>107</v>
      </c>
      <c r="D118" s="37" t="s">
        <v>700</v>
      </c>
      <c r="E118" s="37" t="s">
        <v>1091</v>
      </c>
      <c r="F118" s="37" t="s">
        <v>1154</v>
      </c>
      <c r="G118" s="37" t="s">
        <v>1155</v>
      </c>
      <c r="H118" s="37" t="s">
        <v>1167</v>
      </c>
      <c r="I118" s="37"/>
      <c r="J118" s="37"/>
      <c r="K118" s="37" t="s">
        <v>1168</v>
      </c>
      <c r="L118" s="37" t="s">
        <v>1169</v>
      </c>
      <c r="M118" s="37" t="s">
        <v>1170</v>
      </c>
      <c r="N118" s="37" t="s">
        <v>118</v>
      </c>
      <c r="O118" s="37" t="s">
        <v>135</v>
      </c>
      <c r="P118" s="39">
        <v>0</v>
      </c>
      <c r="Q118" s="40">
        <v>370</v>
      </c>
      <c r="R118" s="40">
        <v>429</v>
      </c>
      <c r="S118" s="40" t="s">
        <v>4375</v>
      </c>
      <c r="T118" s="40">
        <v>0</v>
      </c>
      <c r="U118" s="40">
        <v>300</v>
      </c>
      <c r="V118" s="40">
        <v>0</v>
      </c>
      <c r="W118" s="40">
        <v>300</v>
      </c>
      <c r="X118" s="40" t="s">
        <v>126</v>
      </c>
      <c r="Y118" s="40">
        <v>334</v>
      </c>
      <c r="Z118" s="40">
        <v>334</v>
      </c>
      <c r="AA118" s="40">
        <v>0</v>
      </c>
      <c r="AB118" s="40" t="s">
        <v>1171</v>
      </c>
      <c r="AC118" s="40">
        <v>0</v>
      </c>
      <c r="AD118" s="40">
        <v>0</v>
      </c>
      <c r="AE118" s="40">
        <v>370</v>
      </c>
      <c r="AF118" s="40">
        <v>0</v>
      </c>
      <c r="AG118" s="40">
        <v>444</v>
      </c>
      <c r="AH118" s="40">
        <v>444</v>
      </c>
      <c r="AI118" s="40">
        <v>0</v>
      </c>
      <c r="AJ118" s="40" t="s">
        <v>1172</v>
      </c>
      <c r="AK118" s="40">
        <v>0</v>
      </c>
      <c r="AL118" s="40"/>
      <c r="AM118" s="40"/>
      <c r="AN118" s="40">
        <v>0</v>
      </c>
      <c r="AO118" s="40">
        <v>370</v>
      </c>
      <c r="AP118" s="40" t="s">
        <v>126</v>
      </c>
      <c r="AQ118" s="40">
        <v>509</v>
      </c>
      <c r="AR118" s="40">
        <v>509</v>
      </c>
      <c r="AS118" s="40"/>
      <c r="AT118" s="40" t="s">
        <v>1173</v>
      </c>
      <c r="AU118" s="40"/>
      <c r="AV118" s="40">
        <v>0</v>
      </c>
      <c r="AW118" s="40">
        <v>370</v>
      </c>
      <c r="AX118" s="40">
        <v>0</v>
      </c>
      <c r="AY118" s="40">
        <v>0</v>
      </c>
      <c r="AZ118" s="42">
        <v>5139525107</v>
      </c>
      <c r="BA118" s="43">
        <v>0</v>
      </c>
      <c r="BB118" s="43">
        <v>5139525107</v>
      </c>
      <c r="BC118" s="42">
        <v>4700495357</v>
      </c>
      <c r="BD118" s="44">
        <v>12189025374</v>
      </c>
      <c r="BE118" s="44"/>
      <c r="BF118" s="45"/>
      <c r="BG118" s="44">
        <v>11252020870</v>
      </c>
      <c r="BH118" s="44">
        <v>16640884573</v>
      </c>
      <c r="BI118" s="44"/>
      <c r="BJ118" s="44">
        <v>10100328732</v>
      </c>
      <c r="BK118" s="46">
        <v>0.87224391891891884</v>
      </c>
      <c r="BL118" s="46">
        <v>0.25</v>
      </c>
      <c r="BM118" s="46">
        <v>1.1133</v>
      </c>
      <c r="BN118" s="46">
        <v>0.25</v>
      </c>
      <c r="BO118" s="46">
        <v>1</v>
      </c>
      <c r="BP118" s="46">
        <v>0.25</v>
      </c>
      <c r="BQ118" s="46">
        <v>1.3756756756756756</v>
      </c>
      <c r="BR118" s="46">
        <v>0.25</v>
      </c>
      <c r="BS118" s="46">
        <v>0</v>
      </c>
      <c r="BT118" s="46">
        <v>0</v>
      </c>
      <c r="BU118" s="46" t="s">
        <v>126</v>
      </c>
      <c r="BV118" s="46" t="s">
        <v>4294</v>
      </c>
      <c r="BW118" s="46">
        <v>1</v>
      </c>
      <c r="BX118" s="46">
        <v>1</v>
      </c>
      <c r="BY118" s="46" t="s">
        <v>4283</v>
      </c>
      <c r="BZ118" s="46">
        <v>0</v>
      </c>
      <c r="CA118" s="46" t="s">
        <v>126</v>
      </c>
      <c r="CB118" s="47">
        <v>0.22500000000000001</v>
      </c>
      <c r="CC118" s="47">
        <v>0.16875000000000001</v>
      </c>
      <c r="CD118" s="47">
        <v>4.7899999999999998E-2</v>
      </c>
      <c r="CE118" s="47">
        <v>4.7899999999999998E-2</v>
      </c>
      <c r="CF118" s="47">
        <v>5.6300000000000003E-2</v>
      </c>
      <c r="CG118" s="47">
        <v>5.8999999999999997E-2</v>
      </c>
      <c r="CH118" s="47">
        <v>5.8999999999999997E-2</v>
      </c>
      <c r="CI118" s="47">
        <v>5.62E-2</v>
      </c>
      <c r="CJ118" s="47">
        <v>5.8999999999999997E-2</v>
      </c>
      <c r="CK118" s="47">
        <v>5.8999999999999997E-2</v>
      </c>
      <c r="CL118" s="47">
        <v>5.6250000000000008E-2</v>
      </c>
      <c r="CM118" s="47">
        <v>5.6300000000000003E-2</v>
      </c>
      <c r="CN118" s="47">
        <v>0</v>
      </c>
      <c r="CO118" s="47">
        <v>0</v>
      </c>
      <c r="CP118" s="47">
        <v>0</v>
      </c>
      <c r="CQ118" s="47" t="s">
        <v>126</v>
      </c>
      <c r="CR118" s="47">
        <v>0</v>
      </c>
      <c r="CS118" s="45">
        <v>1</v>
      </c>
      <c r="CT118" s="45">
        <v>1</v>
      </c>
      <c r="CU118" s="45">
        <v>1</v>
      </c>
      <c r="CV118" s="45">
        <v>1</v>
      </c>
      <c r="CW118">
        <v>4</v>
      </c>
      <c r="CX118" s="48">
        <v>429</v>
      </c>
      <c r="CY118" s="1"/>
    </row>
    <row r="119" spans="1:272" ht="18" hidden="1" customHeight="1" x14ac:dyDescent="0.25">
      <c r="A119" s="37" t="s">
        <v>325</v>
      </c>
      <c r="B119" s="37" t="s">
        <v>326</v>
      </c>
      <c r="C119" s="37" t="s">
        <v>107</v>
      </c>
      <c r="D119" s="37" t="s">
        <v>700</v>
      </c>
      <c r="E119" s="37" t="s">
        <v>1091</v>
      </c>
      <c r="F119" s="37" t="s">
        <v>1154</v>
      </c>
      <c r="G119" s="37" t="s">
        <v>1155</v>
      </c>
      <c r="H119" s="37" t="s">
        <v>1174</v>
      </c>
      <c r="I119" s="37"/>
      <c r="J119" s="37"/>
      <c r="K119" s="37" t="s">
        <v>1175</v>
      </c>
      <c r="L119" s="37" t="s">
        <v>1176</v>
      </c>
      <c r="M119" s="37" t="s">
        <v>1177</v>
      </c>
      <c r="N119" s="37" t="s">
        <v>118</v>
      </c>
      <c r="O119" s="37" t="s">
        <v>119</v>
      </c>
      <c r="P119" s="39">
        <v>0</v>
      </c>
      <c r="Q119" s="40">
        <v>3</v>
      </c>
      <c r="R119" s="40">
        <v>1</v>
      </c>
      <c r="S119" s="40" t="s">
        <v>4376</v>
      </c>
      <c r="T119" s="40">
        <v>1</v>
      </c>
      <c r="U119" s="40">
        <v>0</v>
      </c>
      <c r="V119" s="40">
        <v>1</v>
      </c>
      <c r="W119" s="40">
        <v>0</v>
      </c>
      <c r="X119" s="40">
        <v>0</v>
      </c>
      <c r="Y119" s="40">
        <v>0</v>
      </c>
      <c r="Z119" s="40">
        <v>0</v>
      </c>
      <c r="AA119" s="40">
        <v>0</v>
      </c>
      <c r="AB119" s="40"/>
      <c r="AC119" s="40">
        <v>0</v>
      </c>
      <c r="AD119" s="40">
        <v>1</v>
      </c>
      <c r="AE119" s="40">
        <v>0</v>
      </c>
      <c r="AF119" s="40">
        <v>1</v>
      </c>
      <c r="AG119" s="40">
        <v>0</v>
      </c>
      <c r="AH119" s="40">
        <v>1</v>
      </c>
      <c r="AI119" s="40">
        <v>0</v>
      </c>
      <c r="AJ119" s="40" t="s">
        <v>1178</v>
      </c>
      <c r="AK119" s="40">
        <v>0</v>
      </c>
      <c r="AL119" s="40"/>
      <c r="AM119" s="40"/>
      <c r="AN119" s="40">
        <v>1</v>
      </c>
      <c r="AO119" s="40">
        <v>0</v>
      </c>
      <c r="AP119" s="40">
        <v>0</v>
      </c>
      <c r="AQ119" s="40">
        <v>0</v>
      </c>
      <c r="AR119" s="40">
        <v>0</v>
      </c>
      <c r="AS119" s="40"/>
      <c r="AT119" s="40"/>
      <c r="AU119" s="40"/>
      <c r="AV119" s="40">
        <v>1</v>
      </c>
      <c r="AW119" s="40">
        <v>0</v>
      </c>
      <c r="AX119" s="40">
        <v>0</v>
      </c>
      <c r="AY119" s="40">
        <v>0</v>
      </c>
      <c r="AZ119" s="42">
        <v>698834334</v>
      </c>
      <c r="BA119" s="43">
        <v>0</v>
      </c>
      <c r="BB119" s="43">
        <v>698834334</v>
      </c>
      <c r="BC119" s="42">
        <v>15131400</v>
      </c>
      <c r="BD119" s="44">
        <v>855511500</v>
      </c>
      <c r="BE119" s="44"/>
      <c r="BF119" s="45"/>
      <c r="BG119" s="44">
        <v>267054007.44999999</v>
      </c>
      <c r="BH119" s="44">
        <v>840541672</v>
      </c>
      <c r="BI119" s="44"/>
      <c r="BJ119" s="44">
        <v>0</v>
      </c>
      <c r="BK119" s="46">
        <v>0.33333333333333331</v>
      </c>
      <c r="BL119" s="46">
        <v>0.33329999999999999</v>
      </c>
      <c r="BM119" s="46">
        <v>0</v>
      </c>
      <c r="BN119" s="46">
        <v>0.33333333333333331</v>
      </c>
      <c r="BO119" s="46">
        <v>1</v>
      </c>
      <c r="BP119" s="46">
        <v>0.33333333333333331</v>
      </c>
      <c r="BQ119" s="46">
        <v>0</v>
      </c>
      <c r="BR119" s="46">
        <v>0.33333333333333331</v>
      </c>
      <c r="BS119" s="46">
        <v>0</v>
      </c>
      <c r="BT119" s="46">
        <v>0</v>
      </c>
      <c r="BU119" s="46" t="s">
        <v>126</v>
      </c>
      <c r="BV119" s="46">
        <v>0.33333333333333331</v>
      </c>
      <c r="BW119" s="46">
        <v>0</v>
      </c>
      <c r="BX119" s="46">
        <v>1</v>
      </c>
      <c r="BY119" s="46">
        <v>0</v>
      </c>
      <c r="BZ119" s="46">
        <v>0</v>
      </c>
      <c r="CA119" s="46" t="s">
        <v>126</v>
      </c>
      <c r="CB119" s="47">
        <v>0.22500000000000001</v>
      </c>
      <c r="CC119" s="47">
        <v>7.4999999999999997E-2</v>
      </c>
      <c r="CD119" s="47">
        <v>7.4999999999999997E-2</v>
      </c>
      <c r="CE119" s="47">
        <v>0</v>
      </c>
      <c r="CF119" s="47">
        <v>0</v>
      </c>
      <c r="CG119" s="47">
        <v>7.4999999999999997E-2</v>
      </c>
      <c r="CH119" s="47">
        <v>7.4999999999999997E-2</v>
      </c>
      <c r="CI119" s="47">
        <v>7.4999999999999997E-2</v>
      </c>
      <c r="CJ119" s="47">
        <v>7.4999999999999997E-2</v>
      </c>
      <c r="CK119" s="47">
        <v>0</v>
      </c>
      <c r="CL119" s="47">
        <v>0</v>
      </c>
      <c r="CM119" s="47">
        <v>7.4999999999999997E-2</v>
      </c>
      <c r="CN119" s="47">
        <v>0</v>
      </c>
      <c r="CO119" s="47">
        <v>0</v>
      </c>
      <c r="CP119" s="47">
        <v>0</v>
      </c>
      <c r="CQ119" s="47" t="s">
        <v>126</v>
      </c>
      <c r="CR119" s="47">
        <v>0</v>
      </c>
      <c r="CS119" s="45"/>
      <c r="CT119" s="45"/>
      <c r="CU119" s="45"/>
      <c r="CV119" s="45"/>
      <c r="CX119" s="48">
        <v>0</v>
      </c>
      <c r="CY119" s="1"/>
    </row>
    <row r="120" spans="1:272" ht="18" hidden="1" customHeight="1" x14ac:dyDescent="0.25">
      <c r="A120" s="37" t="s">
        <v>168</v>
      </c>
      <c r="B120" s="37" t="s">
        <v>169</v>
      </c>
      <c r="C120" s="37" t="s">
        <v>107</v>
      </c>
      <c r="D120" s="37" t="s">
        <v>700</v>
      </c>
      <c r="E120" s="37" t="s">
        <v>1091</v>
      </c>
      <c r="F120" s="37" t="s">
        <v>1154</v>
      </c>
      <c r="G120" s="37" t="s">
        <v>1155</v>
      </c>
      <c r="H120" s="37" t="s">
        <v>1179</v>
      </c>
      <c r="I120" s="37"/>
      <c r="J120" s="37"/>
      <c r="K120" s="37" t="s">
        <v>1180</v>
      </c>
      <c r="L120" s="37" t="s">
        <v>1181</v>
      </c>
      <c r="M120" s="37" t="s">
        <v>1182</v>
      </c>
      <c r="N120" s="37" t="s">
        <v>118</v>
      </c>
      <c r="O120" s="37" t="s">
        <v>135</v>
      </c>
      <c r="P120" s="39">
        <v>14</v>
      </c>
      <c r="Q120" s="40">
        <v>15</v>
      </c>
      <c r="R120" s="40">
        <v>12</v>
      </c>
      <c r="S120" s="40" t="s">
        <v>4377</v>
      </c>
      <c r="T120" s="40">
        <v>0</v>
      </c>
      <c r="U120" s="40">
        <v>15</v>
      </c>
      <c r="V120" s="40">
        <v>0</v>
      </c>
      <c r="W120" s="40">
        <v>15</v>
      </c>
      <c r="X120" s="40" t="s">
        <v>126</v>
      </c>
      <c r="Y120" s="40">
        <v>15</v>
      </c>
      <c r="Z120" s="40">
        <v>15</v>
      </c>
      <c r="AA120" s="40" t="s">
        <v>1183</v>
      </c>
      <c r="AB120" s="40" t="s">
        <v>1184</v>
      </c>
      <c r="AC120" s="40" t="s">
        <v>1185</v>
      </c>
      <c r="AD120" s="40">
        <v>0</v>
      </c>
      <c r="AE120" s="40">
        <v>15</v>
      </c>
      <c r="AF120" s="40">
        <v>0</v>
      </c>
      <c r="AG120" s="40">
        <v>15</v>
      </c>
      <c r="AH120" s="40">
        <v>15</v>
      </c>
      <c r="AI120" s="40" t="s">
        <v>1186</v>
      </c>
      <c r="AJ120" s="40" t="s">
        <v>1187</v>
      </c>
      <c r="AK120" s="40">
        <v>0</v>
      </c>
      <c r="AL120" s="40">
        <v>0</v>
      </c>
      <c r="AM120" s="40">
        <v>0</v>
      </c>
      <c r="AN120" s="40">
        <v>0</v>
      </c>
      <c r="AO120" s="40">
        <v>15</v>
      </c>
      <c r="AP120" s="40" t="s">
        <v>126</v>
      </c>
      <c r="AQ120" s="40">
        <v>6</v>
      </c>
      <c r="AR120" s="40">
        <v>6</v>
      </c>
      <c r="AS120" s="40" t="s">
        <v>192</v>
      </c>
      <c r="AT120" s="40" t="s">
        <v>1188</v>
      </c>
      <c r="AU120" s="40"/>
      <c r="AV120" s="40">
        <v>0</v>
      </c>
      <c r="AW120" s="40">
        <v>15</v>
      </c>
      <c r="AX120" s="40">
        <v>0</v>
      </c>
      <c r="AY120" s="40">
        <v>0</v>
      </c>
      <c r="AZ120" s="42">
        <v>17415000</v>
      </c>
      <c r="BA120" s="43">
        <v>0</v>
      </c>
      <c r="BB120" s="43">
        <v>17415000</v>
      </c>
      <c r="BC120" s="42">
        <v>15838333</v>
      </c>
      <c r="BD120" s="44">
        <v>337000000</v>
      </c>
      <c r="BE120" s="44">
        <v>0</v>
      </c>
      <c r="BF120" s="45"/>
      <c r="BG120" s="44">
        <v>253385698</v>
      </c>
      <c r="BH120" s="44">
        <v>330000000</v>
      </c>
      <c r="BI120" s="44"/>
      <c r="BJ120" s="44">
        <v>274448000</v>
      </c>
      <c r="BK120" s="46">
        <v>0.6</v>
      </c>
      <c r="BL120" s="46">
        <v>0.25</v>
      </c>
      <c r="BM120" s="46">
        <v>1</v>
      </c>
      <c r="BN120" s="46">
        <v>0.25</v>
      </c>
      <c r="BO120" s="46">
        <v>1</v>
      </c>
      <c r="BP120" s="46">
        <v>0.25</v>
      </c>
      <c r="BQ120" s="46">
        <v>0.4</v>
      </c>
      <c r="BR120" s="46">
        <v>0.25</v>
      </c>
      <c r="BS120" s="46">
        <v>0</v>
      </c>
      <c r="BT120" s="46">
        <v>0</v>
      </c>
      <c r="BU120" s="46" t="s">
        <v>126</v>
      </c>
      <c r="BV120" s="46">
        <v>0.6</v>
      </c>
      <c r="BW120" s="46">
        <v>1</v>
      </c>
      <c r="BX120" s="46">
        <v>1</v>
      </c>
      <c r="BY120" s="46">
        <v>0.4</v>
      </c>
      <c r="BZ120" s="46">
        <v>0</v>
      </c>
      <c r="CA120" s="46" t="s">
        <v>126</v>
      </c>
      <c r="CB120" s="47">
        <v>0.22500000000000001</v>
      </c>
      <c r="CC120" s="47">
        <v>0.13500000000000001</v>
      </c>
      <c r="CD120" s="47">
        <v>5.6300000000000003E-2</v>
      </c>
      <c r="CE120" s="47">
        <v>5.6300000000000003E-2</v>
      </c>
      <c r="CF120" s="47">
        <v>5.6300000000000003E-2</v>
      </c>
      <c r="CG120" s="47">
        <v>5.6300000000000003E-2</v>
      </c>
      <c r="CH120" s="47">
        <v>5.6300000000000003E-2</v>
      </c>
      <c r="CI120" s="47">
        <v>5.62E-2</v>
      </c>
      <c r="CJ120" s="47">
        <v>5.6300000000000003E-2</v>
      </c>
      <c r="CK120" s="47">
        <v>2.2520000000000002E-2</v>
      </c>
      <c r="CL120" s="47">
        <v>2.2500000000000006E-2</v>
      </c>
      <c r="CM120" s="47">
        <v>5.6300000000000003E-2</v>
      </c>
      <c r="CN120" s="47">
        <v>0</v>
      </c>
      <c r="CO120" s="47">
        <v>0</v>
      </c>
      <c r="CP120" s="47">
        <v>0</v>
      </c>
      <c r="CQ120" s="47" t="s">
        <v>126</v>
      </c>
      <c r="CR120" s="47">
        <v>0</v>
      </c>
      <c r="CS120" s="45">
        <v>1</v>
      </c>
      <c r="CT120" s="45">
        <v>1</v>
      </c>
      <c r="CU120" s="45">
        <v>1</v>
      </c>
      <c r="CV120" s="45">
        <v>1</v>
      </c>
      <c r="CW120">
        <v>4</v>
      </c>
      <c r="CX120" s="48">
        <v>12</v>
      </c>
      <c r="CY120" s="1">
        <v>0</v>
      </c>
      <c r="CZ120">
        <v>0</v>
      </c>
    </row>
    <row r="121" spans="1:272" ht="18" hidden="1" customHeight="1" x14ac:dyDescent="0.25">
      <c r="A121" s="37" t="s">
        <v>168</v>
      </c>
      <c r="B121" s="37" t="s">
        <v>169</v>
      </c>
      <c r="C121" s="37" t="s">
        <v>107</v>
      </c>
      <c r="D121" s="37" t="s">
        <v>700</v>
      </c>
      <c r="E121" s="37" t="s">
        <v>1091</v>
      </c>
      <c r="F121" s="37" t="s">
        <v>1154</v>
      </c>
      <c r="G121" s="37" t="s">
        <v>1155</v>
      </c>
      <c r="H121" s="37" t="s">
        <v>1189</v>
      </c>
      <c r="I121" s="37"/>
      <c r="J121" s="37"/>
      <c r="K121" s="37" t="s">
        <v>1190</v>
      </c>
      <c r="L121" s="37" t="s">
        <v>1191</v>
      </c>
      <c r="M121" s="37" t="s">
        <v>1192</v>
      </c>
      <c r="N121" s="37" t="s">
        <v>118</v>
      </c>
      <c r="O121" s="37" t="s">
        <v>119</v>
      </c>
      <c r="P121" s="39">
        <v>0</v>
      </c>
      <c r="Q121" s="40">
        <v>5</v>
      </c>
      <c r="R121" s="40">
        <v>1.7</v>
      </c>
      <c r="S121" s="40" t="s">
        <v>4378</v>
      </c>
      <c r="T121" s="40">
        <v>1</v>
      </c>
      <c r="U121" s="40">
        <v>0</v>
      </c>
      <c r="V121" s="40">
        <v>0</v>
      </c>
      <c r="W121" s="40">
        <v>0</v>
      </c>
      <c r="X121" s="40">
        <v>0</v>
      </c>
      <c r="Y121" s="40">
        <v>0</v>
      </c>
      <c r="Z121" s="40">
        <v>0</v>
      </c>
      <c r="AA121" s="40">
        <v>0</v>
      </c>
      <c r="AB121" s="40" t="s">
        <v>1193</v>
      </c>
      <c r="AC121" s="40" t="s">
        <v>1194</v>
      </c>
      <c r="AD121" s="40">
        <v>1</v>
      </c>
      <c r="AE121" s="40">
        <v>0</v>
      </c>
      <c r="AF121" s="40">
        <v>1</v>
      </c>
      <c r="AG121" s="40">
        <v>0</v>
      </c>
      <c r="AH121" s="40">
        <v>1</v>
      </c>
      <c r="AI121" s="40" t="s">
        <v>1195</v>
      </c>
      <c r="AJ121" s="40" t="s">
        <v>1196</v>
      </c>
      <c r="AK121" s="40">
        <v>0</v>
      </c>
      <c r="AL121" s="40">
        <v>0</v>
      </c>
      <c r="AM121" s="40">
        <v>0</v>
      </c>
      <c r="AN121" s="40">
        <v>2</v>
      </c>
      <c r="AO121" s="40">
        <v>0</v>
      </c>
      <c r="AP121" s="40">
        <v>0.7</v>
      </c>
      <c r="AQ121" s="40">
        <v>0</v>
      </c>
      <c r="AR121" s="40">
        <v>0.7</v>
      </c>
      <c r="AS121" s="40"/>
      <c r="AT121" s="40" t="s">
        <v>1197</v>
      </c>
      <c r="AU121" s="40"/>
      <c r="AV121" s="40">
        <v>2</v>
      </c>
      <c r="AW121" s="40">
        <v>0</v>
      </c>
      <c r="AX121" s="40">
        <v>0</v>
      </c>
      <c r="AY121" s="40">
        <v>0</v>
      </c>
      <c r="AZ121" s="42">
        <v>2233333</v>
      </c>
      <c r="BA121" s="43">
        <v>0</v>
      </c>
      <c r="BB121" s="43">
        <v>2233333</v>
      </c>
      <c r="BC121" s="42">
        <v>2233333</v>
      </c>
      <c r="BD121" s="44">
        <v>54500000</v>
      </c>
      <c r="BE121" s="44">
        <v>0</v>
      </c>
      <c r="BF121" s="45"/>
      <c r="BG121" s="44">
        <v>54500000</v>
      </c>
      <c r="BH121" s="1">
        <v>357200000</v>
      </c>
      <c r="BI121" s="44"/>
      <c r="BJ121" s="44">
        <v>37176000</v>
      </c>
      <c r="BK121" s="46">
        <v>0.33999999999999997</v>
      </c>
      <c r="BL121" s="46">
        <v>0</v>
      </c>
      <c r="BM121" s="46" t="s">
        <v>126</v>
      </c>
      <c r="BN121" s="46">
        <v>0.2</v>
      </c>
      <c r="BO121" s="46">
        <v>1</v>
      </c>
      <c r="BP121" s="46">
        <v>0.4</v>
      </c>
      <c r="BQ121" s="46">
        <v>0.35</v>
      </c>
      <c r="BR121" s="46">
        <v>0.4</v>
      </c>
      <c r="BS121" s="46">
        <v>0</v>
      </c>
      <c r="BT121" s="46">
        <v>0</v>
      </c>
      <c r="BU121" s="46" t="s">
        <v>126</v>
      </c>
      <c r="BV121" s="46">
        <v>0.33999999999999997</v>
      </c>
      <c r="BW121" s="46" t="s">
        <v>126</v>
      </c>
      <c r="BX121" s="46">
        <v>1</v>
      </c>
      <c r="BY121" s="46">
        <v>0.35</v>
      </c>
      <c r="BZ121" s="46">
        <v>0</v>
      </c>
      <c r="CA121" s="46" t="s">
        <v>126</v>
      </c>
      <c r="CB121" s="47">
        <v>0.22500000000000001</v>
      </c>
      <c r="CC121" s="47">
        <v>7.6499999999999999E-2</v>
      </c>
      <c r="CD121" s="47">
        <v>0</v>
      </c>
      <c r="CE121" s="47" t="s">
        <v>126</v>
      </c>
      <c r="CF121" s="47">
        <v>0</v>
      </c>
      <c r="CG121" s="47">
        <v>4.4999999999999998E-2</v>
      </c>
      <c r="CH121" s="47">
        <v>4.4999999999999998E-2</v>
      </c>
      <c r="CI121" s="47">
        <v>4.5000000000000005E-2</v>
      </c>
      <c r="CJ121" s="47">
        <v>0.09</v>
      </c>
      <c r="CK121" s="47">
        <v>3.15E-2</v>
      </c>
      <c r="CL121" s="47">
        <v>3.1499999999999993E-2</v>
      </c>
      <c r="CM121" s="47">
        <v>0.09</v>
      </c>
      <c r="CN121" s="47">
        <v>0</v>
      </c>
      <c r="CO121" s="47">
        <v>0</v>
      </c>
      <c r="CP121" s="47">
        <v>0</v>
      </c>
      <c r="CQ121" s="47" t="s">
        <v>126</v>
      </c>
      <c r="CR121" s="47">
        <v>0</v>
      </c>
      <c r="CS121" s="45"/>
      <c r="CT121" s="45"/>
      <c r="CU121" s="45"/>
      <c r="CV121" s="45"/>
      <c r="CX121" s="48">
        <v>0.3</v>
      </c>
      <c r="CY121" s="1">
        <v>0</v>
      </c>
      <c r="CZ121">
        <v>0</v>
      </c>
    </row>
    <row r="122" spans="1:272" ht="18" hidden="1" customHeight="1" x14ac:dyDescent="0.25">
      <c r="A122" s="37" t="s">
        <v>168</v>
      </c>
      <c r="B122" s="37" t="s">
        <v>169</v>
      </c>
      <c r="C122" s="37" t="s">
        <v>107</v>
      </c>
      <c r="D122" s="37" t="s">
        <v>700</v>
      </c>
      <c r="E122" s="37" t="s">
        <v>1091</v>
      </c>
      <c r="F122" s="37" t="s">
        <v>1154</v>
      </c>
      <c r="G122" s="37" t="s">
        <v>1155</v>
      </c>
      <c r="H122" s="37" t="s">
        <v>1198</v>
      </c>
      <c r="I122" s="37"/>
      <c r="J122" s="37"/>
      <c r="K122" s="37" t="s">
        <v>1199</v>
      </c>
      <c r="L122" s="37" t="s">
        <v>1200</v>
      </c>
      <c r="M122" s="37" t="s">
        <v>1201</v>
      </c>
      <c r="N122" s="37" t="s">
        <v>118</v>
      </c>
      <c r="O122" s="37" t="s">
        <v>119</v>
      </c>
      <c r="P122" s="39">
        <v>3</v>
      </c>
      <c r="Q122" s="40">
        <v>4</v>
      </c>
      <c r="R122" s="40">
        <v>2.6</v>
      </c>
      <c r="S122" s="40" t="s">
        <v>4379</v>
      </c>
      <c r="T122" s="40">
        <v>0.5</v>
      </c>
      <c r="U122" s="40">
        <v>0</v>
      </c>
      <c r="V122" s="40">
        <v>0.5</v>
      </c>
      <c r="W122" s="40">
        <v>0</v>
      </c>
      <c r="X122" s="40">
        <v>0.5</v>
      </c>
      <c r="Y122" s="40">
        <v>0</v>
      </c>
      <c r="Z122" s="40">
        <v>0.5</v>
      </c>
      <c r="AA122" s="40">
        <v>0</v>
      </c>
      <c r="AB122" s="40" t="s">
        <v>1202</v>
      </c>
      <c r="AC122" s="40" t="s">
        <v>1203</v>
      </c>
      <c r="AD122" s="40">
        <v>2</v>
      </c>
      <c r="AE122" s="40">
        <v>0</v>
      </c>
      <c r="AF122" s="40">
        <v>1</v>
      </c>
      <c r="AG122" s="40">
        <v>0</v>
      </c>
      <c r="AH122" s="40">
        <v>1</v>
      </c>
      <c r="AI122" s="40" t="s">
        <v>1204</v>
      </c>
      <c r="AJ122" s="40" t="s">
        <v>1205</v>
      </c>
      <c r="AK122" s="40">
        <v>0</v>
      </c>
      <c r="AL122" s="40">
        <v>0</v>
      </c>
      <c r="AM122" s="40">
        <v>0</v>
      </c>
      <c r="AN122" s="40">
        <v>2</v>
      </c>
      <c r="AO122" s="40">
        <v>0</v>
      </c>
      <c r="AP122" s="40">
        <v>1.1000000000000001</v>
      </c>
      <c r="AQ122" s="40">
        <v>0</v>
      </c>
      <c r="AR122" s="40">
        <v>1.1000000000000001</v>
      </c>
      <c r="AS122" s="40" t="s">
        <v>192</v>
      </c>
      <c r="AT122" s="40" t="s">
        <v>1206</v>
      </c>
      <c r="AU122" s="40"/>
      <c r="AV122" s="40">
        <v>1</v>
      </c>
      <c r="AW122" s="40">
        <v>0</v>
      </c>
      <c r="AX122" s="40">
        <v>0</v>
      </c>
      <c r="AY122" s="40">
        <v>0</v>
      </c>
      <c r="AZ122" s="42">
        <v>2957933</v>
      </c>
      <c r="BA122" s="43">
        <v>0</v>
      </c>
      <c r="BB122" s="43">
        <v>2957933</v>
      </c>
      <c r="BC122" s="42">
        <v>2957933</v>
      </c>
      <c r="BD122" s="44">
        <v>24096750</v>
      </c>
      <c r="BE122" s="44">
        <v>0</v>
      </c>
      <c r="BF122" s="45"/>
      <c r="BG122" s="44">
        <v>22181440</v>
      </c>
      <c r="BH122" s="44">
        <v>45337108</v>
      </c>
      <c r="BI122" s="44"/>
      <c r="BJ122" s="44">
        <v>41653358</v>
      </c>
      <c r="BK122" s="46">
        <v>0.65</v>
      </c>
      <c r="BL122" s="46">
        <v>0.125</v>
      </c>
      <c r="BM122" s="46">
        <v>1</v>
      </c>
      <c r="BN122" s="46">
        <v>0.5</v>
      </c>
      <c r="BO122" s="46">
        <v>0.5</v>
      </c>
      <c r="BP122" s="46">
        <v>0.5</v>
      </c>
      <c r="BQ122" s="46">
        <v>0.55000000000000004</v>
      </c>
      <c r="BR122" s="46">
        <v>0.25</v>
      </c>
      <c r="BS122" s="46">
        <v>0</v>
      </c>
      <c r="BT122" s="46">
        <v>0</v>
      </c>
      <c r="BU122" s="46" t="s">
        <v>126</v>
      </c>
      <c r="BV122" s="46">
        <v>0.65</v>
      </c>
      <c r="BW122" s="46">
        <v>1</v>
      </c>
      <c r="BX122" s="46">
        <v>0.5</v>
      </c>
      <c r="BY122" s="46">
        <v>0.55000000000000004</v>
      </c>
      <c r="BZ122" s="46">
        <v>0</v>
      </c>
      <c r="CA122" s="46" t="s">
        <v>126</v>
      </c>
      <c r="CB122" s="47">
        <v>0.22500000000000001</v>
      </c>
      <c r="CC122" s="47">
        <v>0.14625000000000002</v>
      </c>
      <c r="CD122" s="47">
        <v>2.81E-2</v>
      </c>
      <c r="CE122" s="47">
        <v>2.81E-2</v>
      </c>
      <c r="CF122" s="47">
        <v>2.81E-2</v>
      </c>
      <c r="CG122" s="47">
        <v>0.1125</v>
      </c>
      <c r="CH122" s="47">
        <v>5.6250000000000001E-2</v>
      </c>
      <c r="CI122" s="47">
        <v>5.6275000000000006E-2</v>
      </c>
      <c r="CJ122" s="47">
        <v>0.1125</v>
      </c>
      <c r="CK122" s="47">
        <v>6.1875000000000006E-2</v>
      </c>
      <c r="CL122" s="47">
        <v>6.1875000000000013E-2</v>
      </c>
      <c r="CM122" s="47">
        <v>5.6250000000000001E-2</v>
      </c>
      <c r="CN122" s="47">
        <v>0</v>
      </c>
      <c r="CO122" s="47">
        <v>0</v>
      </c>
      <c r="CP122" s="47">
        <v>0</v>
      </c>
      <c r="CQ122" s="47" t="s">
        <v>126</v>
      </c>
      <c r="CR122" s="47">
        <v>0</v>
      </c>
      <c r="CS122" s="45"/>
      <c r="CT122" s="45"/>
      <c r="CU122" s="45"/>
      <c r="CV122" s="45"/>
      <c r="CX122" s="48">
        <v>1.5</v>
      </c>
      <c r="CY122" s="1">
        <v>0</v>
      </c>
      <c r="CZ122">
        <v>0</v>
      </c>
      <c r="DA122" s="62" t="s">
        <v>143</v>
      </c>
    </row>
    <row r="123" spans="1:272" ht="18" hidden="1" customHeight="1" x14ac:dyDescent="0.25">
      <c r="A123" s="37" t="s">
        <v>168</v>
      </c>
      <c r="B123" s="37" t="s">
        <v>169</v>
      </c>
      <c r="C123" s="37" t="s">
        <v>107</v>
      </c>
      <c r="D123" s="37" t="s">
        <v>700</v>
      </c>
      <c r="E123" s="37" t="s">
        <v>1091</v>
      </c>
      <c r="F123" s="37" t="s">
        <v>1154</v>
      </c>
      <c r="G123" s="76" t="s">
        <v>1155</v>
      </c>
      <c r="H123" s="37" t="s">
        <v>1207</v>
      </c>
      <c r="I123" s="37"/>
      <c r="J123" s="37"/>
      <c r="K123" s="37" t="s">
        <v>1208</v>
      </c>
      <c r="L123" s="37" t="s">
        <v>1209</v>
      </c>
      <c r="M123" s="37" t="s">
        <v>1210</v>
      </c>
      <c r="N123" s="37" t="s">
        <v>118</v>
      </c>
      <c r="O123" s="37" t="s">
        <v>119</v>
      </c>
      <c r="P123" s="39">
        <v>10000</v>
      </c>
      <c r="Q123" s="40">
        <v>10000</v>
      </c>
      <c r="R123" s="40">
        <v>8376</v>
      </c>
      <c r="S123" s="40" t="s">
        <v>4380</v>
      </c>
      <c r="T123" s="40">
        <v>1000</v>
      </c>
      <c r="U123" s="40">
        <v>0</v>
      </c>
      <c r="V123" s="40">
        <v>1000</v>
      </c>
      <c r="W123" s="40">
        <v>0</v>
      </c>
      <c r="X123" s="40">
        <v>896</v>
      </c>
      <c r="Y123" s="40">
        <v>0</v>
      </c>
      <c r="Z123" s="40">
        <v>896</v>
      </c>
      <c r="AA123" s="40" t="s">
        <v>1211</v>
      </c>
      <c r="AB123" s="40" t="s">
        <v>1212</v>
      </c>
      <c r="AC123" s="40" t="s">
        <v>1213</v>
      </c>
      <c r="AD123" s="40">
        <v>3104</v>
      </c>
      <c r="AE123" s="40">
        <v>0</v>
      </c>
      <c r="AF123" s="40">
        <v>3279</v>
      </c>
      <c r="AG123" s="40">
        <v>0</v>
      </c>
      <c r="AH123" s="40">
        <v>3279</v>
      </c>
      <c r="AI123" s="40" t="s">
        <v>1214</v>
      </c>
      <c r="AJ123" s="40" t="s">
        <v>1215</v>
      </c>
      <c r="AK123" s="40">
        <v>0</v>
      </c>
      <c r="AL123" s="40">
        <v>0</v>
      </c>
      <c r="AM123" s="40">
        <v>0</v>
      </c>
      <c r="AN123" s="40">
        <v>3825</v>
      </c>
      <c r="AO123" s="40">
        <v>0</v>
      </c>
      <c r="AP123" s="40">
        <v>4201</v>
      </c>
      <c r="AQ123" s="40">
        <v>0</v>
      </c>
      <c r="AR123" s="40">
        <v>4201</v>
      </c>
      <c r="AS123" s="40"/>
      <c r="AT123" s="40" t="s">
        <v>1216</v>
      </c>
      <c r="AU123" s="40"/>
      <c r="AV123" s="40">
        <v>2000</v>
      </c>
      <c r="AW123" s="40">
        <v>0</v>
      </c>
      <c r="AX123" s="40">
        <v>0</v>
      </c>
      <c r="AY123" s="40">
        <v>0</v>
      </c>
      <c r="AZ123" s="42">
        <v>56278332</v>
      </c>
      <c r="BA123" s="43">
        <v>0</v>
      </c>
      <c r="BB123" s="43">
        <v>56278332</v>
      </c>
      <c r="BC123" s="42">
        <v>53451665</v>
      </c>
      <c r="BD123" s="44">
        <v>394803707</v>
      </c>
      <c r="BE123" s="44">
        <v>0</v>
      </c>
      <c r="BF123" s="45"/>
      <c r="BG123" s="44">
        <v>362655758</v>
      </c>
      <c r="BH123" s="44">
        <v>398500000</v>
      </c>
      <c r="BI123" s="44"/>
      <c r="BJ123" s="44">
        <v>395554642</v>
      </c>
      <c r="BK123" s="46">
        <v>0.83760000000000001</v>
      </c>
      <c r="BL123" s="46">
        <v>0.1</v>
      </c>
      <c r="BM123" s="46">
        <v>0.89600000000000002</v>
      </c>
      <c r="BN123" s="46">
        <v>0.31040000000000001</v>
      </c>
      <c r="BO123" s="46">
        <v>1.0563788659793814</v>
      </c>
      <c r="BP123" s="46">
        <v>0.38250000000000001</v>
      </c>
      <c r="BQ123" s="46">
        <v>1.0983006535947712</v>
      </c>
      <c r="BR123" s="46">
        <v>0.2</v>
      </c>
      <c r="BS123" s="46">
        <v>0</v>
      </c>
      <c r="BT123" s="46">
        <v>0</v>
      </c>
      <c r="BU123" s="46" t="s">
        <v>126</v>
      </c>
      <c r="BV123" s="46">
        <v>0.83760000000000001</v>
      </c>
      <c r="BW123" s="46">
        <v>0.89600000000000002</v>
      </c>
      <c r="BX123" s="46" t="s">
        <v>4283</v>
      </c>
      <c r="BY123" s="46" t="s">
        <v>4283</v>
      </c>
      <c r="BZ123" s="46">
        <v>0</v>
      </c>
      <c r="CA123" s="46" t="s">
        <v>126</v>
      </c>
      <c r="CB123" s="47">
        <v>0.22500000000000001</v>
      </c>
      <c r="CC123" s="47">
        <v>0.18846000000000002</v>
      </c>
      <c r="CD123" s="47">
        <v>2.0199999999999999E-2</v>
      </c>
      <c r="CE123" s="47">
        <v>2.0199999999999999E-2</v>
      </c>
      <c r="CF123" s="47">
        <v>2.0199999999999999E-2</v>
      </c>
      <c r="CG123" s="47">
        <v>6.9800000000000001E-2</v>
      </c>
      <c r="CH123" s="47">
        <v>6.9800000000000001E-2</v>
      </c>
      <c r="CI123" s="47">
        <v>7.3737499999999997E-2</v>
      </c>
      <c r="CJ123" s="47">
        <v>8.6099999999999996E-2</v>
      </c>
      <c r="CK123" s="47">
        <v>8.6099999999999996E-2</v>
      </c>
      <c r="CL123" s="47">
        <v>9.4522500000000023E-2</v>
      </c>
      <c r="CM123" s="47">
        <v>4.4999999999999998E-2</v>
      </c>
      <c r="CN123" s="47">
        <v>0</v>
      </c>
      <c r="CO123" s="47">
        <v>0</v>
      </c>
      <c r="CP123" s="47">
        <v>0</v>
      </c>
      <c r="CQ123" s="47" t="s">
        <v>126</v>
      </c>
      <c r="CR123" s="47">
        <v>0</v>
      </c>
      <c r="CS123" s="45"/>
      <c r="CT123" s="45"/>
      <c r="CU123" s="45"/>
      <c r="CV123" s="45"/>
      <c r="CX123" s="48">
        <v>1442</v>
      </c>
      <c r="CY123" s="1">
        <v>0</v>
      </c>
      <c r="CZ123">
        <v>0</v>
      </c>
      <c r="DA123" s="62" t="s">
        <v>143</v>
      </c>
    </row>
    <row r="124" spans="1:272" ht="18" hidden="1" customHeight="1" x14ac:dyDescent="0.25">
      <c r="A124" s="37" t="s">
        <v>168</v>
      </c>
      <c r="B124" s="37" t="s">
        <v>169</v>
      </c>
      <c r="C124" s="37" t="s">
        <v>107</v>
      </c>
      <c r="D124" s="37" t="s">
        <v>700</v>
      </c>
      <c r="E124" s="37" t="s">
        <v>1091</v>
      </c>
      <c r="F124" s="37" t="s">
        <v>1154</v>
      </c>
      <c r="G124" s="37" t="s">
        <v>1155</v>
      </c>
      <c r="H124" s="37" t="s">
        <v>1217</v>
      </c>
      <c r="I124" s="37"/>
      <c r="J124" s="37"/>
      <c r="K124" s="37" t="s">
        <v>1218</v>
      </c>
      <c r="L124" s="37" t="s">
        <v>1219</v>
      </c>
      <c r="M124" s="37" t="s">
        <v>1220</v>
      </c>
      <c r="N124" s="37" t="s">
        <v>118</v>
      </c>
      <c r="O124" s="37" t="s">
        <v>119</v>
      </c>
      <c r="P124" s="39">
        <v>100</v>
      </c>
      <c r="Q124" s="40">
        <v>100</v>
      </c>
      <c r="R124" s="40">
        <v>26.9</v>
      </c>
      <c r="S124" s="40" t="s">
        <v>4381</v>
      </c>
      <c r="T124" s="40">
        <v>14</v>
      </c>
      <c r="U124" s="40">
        <v>0</v>
      </c>
      <c r="V124" s="40">
        <v>14</v>
      </c>
      <c r="W124" s="40">
        <v>0</v>
      </c>
      <c r="X124" s="40">
        <v>15</v>
      </c>
      <c r="Y124" s="40">
        <v>0</v>
      </c>
      <c r="Z124" s="40">
        <v>15</v>
      </c>
      <c r="AA124" s="40">
        <v>0</v>
      </c>
      <c r="AB124" s="40" t="s">
        <v>1221</v>
      </c>
      <c r="AC124" s="40">
        <v>0</v>
      </c>
      <c r="AD124" s="40">
        <v>20</v>
      </c>
      <c r="AE124" s="40">
        <v>0</v>
      </c>
      <c r="AF124" s="40">
        <v>11</v>
      </c>
      <c r="AG124" s="40">
        <v>0</v>
      </c>
      <c r="AH124" s="40">
        <v>11</v>
      </c>
      <c r="AI124" s="40" t="s">
        <v>1222</v>
      </c>
      <c r="AJ124" s="40" t="s">
        <v>1223</v>
      </c>
      <c r="AK124" s="40">
        <v>0</v>
      </c>
      <c r="AL124" s="40">
        <v>0</v>
      </c>
      <c r="AM124" s="40">
        <v>0</v>
      </c>
      <c r="AN124" s="40">
        <v>40</v>
      </c>
      <c r="AO124" s="40">
        <v>0</v>
      </c>
      <c r="AP124" s="40">
        <v>0.9</v>
      </c>
      <c r="AQ124" s="40">
        <v>0</v>
      </c>
      <c r="AR124" s="40">
        <v>0.9</v>
      </c>
      <c r="AS124" s="40"/>
      <c r="AT124" s="40" t="s">
        <v>1224</v>
      </c>
      <c r="AU124" s="40"/>
      <c r="AV124" s="40">
        <v>34</v>
      </c>
      <c r="AW124" s="40">
        <v>0</v>
      </c>
      <c r="AX124" s="40">
        <v>0</v>
      </c>
      <c r="AY124" s="40">
        <v>0</v>
      </c>
      <c r="AZ124" s="42">
        <v>160032500</v>
      </c>
      <c r="BA124" s="43">
        <v>0</v>
      </c>
      <c r="BB124" s="43">
        <v>160032500</v>
      </c>
      <c r="BC124" s="42">
        <v>157983821</v>
      </c>
      <c r="BD124" s="44">
        <v>307371885</v>
      </c>
      <c r="BE124" s="44">
        <v>0</v>
      </c>
      <c r="BF124" s="45"/>
      <c r="BG124" s="44">
        <v>170775412</v>
      </c>
      <c r="BH124" s="44">
        <v>155000000</v>
      </c>
      <c r="BI124" s="44"/>
      <c r="BJ124" s="44">
        <v>77008000</v>
      </c>
      <c r="BK124" s="46">
        <v>0.26899999999999996</v>
      </c>
      <c r="BL124" s="46">
        <v>0.14000000000000001</v>
      </c>
      <c r="BM124" s="46">
        <v>1.0713999999999999</v>
      </c>
      <c r="BN124" s="46">
        <v>0.2</v>
      </c>
      <c r="BO124" s="46">
        <v>0.55000000000000004</v>
      </c>
      <c r="BP124" s="46">
        <v>0.4</v>
      </c>
      <c r="BQ124" s="46">
        <v>2.2499999999999999E-2</v>
      </c>
      <c r="BR124" s="46">
        <v>0.34</v>
      </c>
      <c r="BS124" s="46">
        <v>0</v>
      </c>
      <c r="BT124" s="46">
        <v>0</v>
      </c>
      <c r="BU124" s="46" t="s">
        <v>126</v>
      </c>
      <c r="BV124" s="46">
        <v>0.26899999999999996</v>
      </c>
      <c r="BW124" s="46">
        <v>1</v>
      </c>
      <c r="BX124" s="46">
        <v>0.55000000000000004</v>
      </c>
      <c r="BY124" s="46">
        <v>2.2499999999999999E-2</v>
      </c>
      <c r="BZ124" s="46">
        <v>0</v>
      </c>
      <c r="CA124" s="46" t="s">
        <v>126</v>
      </c>
      <c r="CB124" s="47">
        <v>0.22500000000000001</v>
      </c>
      <c r="CC124" s="47">
        <v>6.0524999999999995E-2</v>
      </c>
      <c r="CD124" s="47">
        <v>3.3799999999999997E-2</v>
      </c>
      <c r="CE124" s="47">
        <v>3.3799999999999997E-2</v>
      </c>
      <c r="CF124" s="47">
        <v>3.3799999999999997E-2</v>
      </c>
      <c r="CG124" s="47">
        <v>4.4999999999999998E-2</v>
      </c>
      <c r="CH124" s="47">
        <v>2.4750000000000001E-2</v>
      </c>
      <c r="CI124" s="47">
        <v>2.4700000000000007E-2</v>
      </c>
      <c r="CJ124" s="47">
        <v>0.09</v>
      </c>
      <c r="CK124" s="47">
        <v>2.0249999999999999E-3</v>
      </c>
      <c r="CL124" s="47">
        <v>2.0249999999999921E-3</v>
      </c>
      <c r="CM124" s="47">
        <v>7.6499999999999999E-2</v>
      </c>
      <c r="CN124" s="47">
        <v>0</v>
      </c>
      <c r="CO124" s="47">
        <v>0</v>
      </c>
      <c r="CP124" s="47">
        <v>0</v>
      </c>
      <c r="CQ124" s="47" t="s">
        <v>126</v>
      </c>
      <c r="CR124" s="47">
        <v>0</v>
      </c>
      <c r="CS124" s="45"/>
      <c r="CT124" s="45"/>
      <c r="CU124" s="45"/>
      <c r="CV124" s="45"/>
      <c r="CX124" s="48">
        <v>15.8</v>
      </c>
      <c r="CY124" s="1">
        <v>0</v>
      </c>
      <c r="CZ124">
        <v>0</v>
      </c>
      <c r="DA124" s="62" t="s">
        <v>143</v>
      </c>
    </row>
    <row r="125" spans="1:272" ht="18" hidden="1" customHeight="1" x14ac:dyDescent="0.25">
      <c r="A125" s="37" t="s">
        <v>1225</v>
      </c>
      <c r="B125" s="37" t="s">
        <v>1226</v>
      </c>
      <c r="C125" s="37" t="s">
        <v>107</v>
      </c>
      <c r="D125" s="37" t="s">
        <v>700</v>
      </c>
      <c r="E125" s="37" t="s">
        <v>1227</v>
      </c>
      <c r="F125" s="37" t="s">
        <v>1228</v>
      </c>
      <c r="G125" s="37" t="s">
        <v>1229</v>
      </c>
      <c r="H125" s="37" t="s">
        <v>1230</v>
      </c>
      <c r="I125" s="37"/>
      <c r="J125" s="37"/>
      <c r="K125" s="37" t="s">
        <v>1231</v>
      </c>
      <c r="L125" s="37" t="s">
        <v>1232</v>
      </c>
      <c r="M125" s="37" t="s">
        <v>1233</v>
      </c>
      <c r="N125" s="37" t="s">
        <v>118</v>
      </c>
      <c r="O125" s="37" t="s">
        <v>119</v>
      </c>
      <c r="P125" s="39">
        <v>116</v>
      </c>
      <c r="Q125" s="40">
        <v>116</v>
      </c>
      <c r="R125" s="40">
        <v>92</v>
      </c>
      <c r="S125" s="40" t="s">
        <v>4382</v>
      </c>
      <c r="T125" s="40">
        <v>0</v>
      </c>
      <c r="U125" s="40">
        <v>0</v>
      </c>
      <c r="V125" s="40">
        <v>15</v>
      </c>
      <c r="W125" s="40">
        <v>0</v>
      </c>
      <c r="X125" s="40">
        <v>15</v>
      </c>
      <c r="Y125" s="40">
        <v>15</v>
      </c>
      <c r="Z125" s="40">
        <v>15</v>
      </c>
      <c r="AA125" s="40" t="s">
        <v>1234</v>
      </c>
      <c r="AB125" s="40" t="s">
        <v>1235</v>
      </c>
      <c r="AC125" s="40" t="s">
        <v>1236</v>
      </c>
      <c r="AD125" s="40">
        <v>39</v>
      </c>
      <c r="AE125" s="40">
        <v>0</v>
      </c>
      <c r="AF125" s="40">
        <v>39</v>
      </c>
      <c r="AG125" s="40">
        <v>0</v>
      </c>
      <c r="AH125" s="40">
        <v>39</v>
      </c>
      <c r="AI125" s="40" t="s">
        <v>1237</v>
      </c>
      <c r="AJ125" s="40" t="s">
        <v>1238</v>
      </c>
      <c r="AK125" s="40" t="s">
        <v>1239</v>
      </c>
      <c r="AL125" s="40"/>
      <c r="AM125" s="40"/>
      <c r="AN125" s="40">
        <v>38</v>
      </c>
      <c r="AO125" s="40">
        <v>0</v>
      </c>
      <c r="AP125" s="40">
        <v>38</v>
      </c>
      <c r="AQ125" s="40">
        <v>0</v>
      </c>
      <c r="AR125" s="40">
        <v>38</v>
      </c>
      <c r="AS125" s="40"/>
      <c r="AT125" s="40"/>
      <c r="AU125" s="40"/>
      <c r="AV125" s="40">
        <v>24</v>
      </c>
      <c r="AW125" s="40">
        <v>0</v>
      </c>
      <c r="AX125" s="40">
        <v>0</v>
      </c>
      <c r="AY125" s="40">
        <v>0</v>
      </c>
      <c r="AZ125" s="63"/>
      <c r="BA125" s="43">
        <v>0</v>
      </c>
      <c r="BB125" s="43">
        <v>0</v>
      </c>
      <c r="BC125" s="63"/>
      <c r="BD125" s="44">
        <v>5000000</v>
      </c>
      <c r="BE125" s="44"/>
      <c r="BF125" s="45"/>
      <c r="BG125" s="44">
        <v>5000000</v>
      </c>
      <c r="BH125" s="44">
        <v>0</v>
      </c>
      <c r="BI125" s="44"/>
      <c r="BJ125" s="44">
        <v>0</v>
      </c>
      <c r="BK125" s="46">
        <v>0.7931034482758621</v>
      </c>
      <c r="BL125" s="46">
        <v>0.1293</v>
      </c>
      <c r="BM125" s="46">
        <v>1</v>
      </c>
      <c r="BN125" s="46">
        <v>0.33620689655172414</v>
      </c>
      <c r="BO125" s="46">
        <v>1</v>
      </c>
      <c r="BP125" s="46">
        <v>0.32758620689655171</v>
      </c>
      <c r="BQ125" s="46">
        <v>1</v>
      </c>
      <c r="BR125" s="46">
        <v>0.20689655172413793</v>
      </c>
      <c r="BS125" s="46">
        <v>0</v>
      </c>
      <c r="BT125" s="46">
        <v>0</v>
      </c>
      <c r="BU125" s="46" t="s">
        <v>126</v>
      </c>
      <c r="BV125" s="46">
        <v>0.7931034482758621</v>
      </c>
      <c r="BW125" s="46">
        <v>1</v>
      </c>
      <c r="BX125" s="46">
        <v>1</v>
      </c>
      <c r="BY125" s="46">
        <v>1</v>
      </c>
      <c r="BZ125" s="46">
        <v>0</v>
      </c>
      <c r="CA125" s="46" t="s">
        <v>126</v>
      </c>
      <c r="CB125" s="47">
        <v>0.22500000000000001</v>
      </c>
      <c r="CC125" s="47">
        <v>0.17844827586206899</v>
      </c>
      <c r="CD125" s="47">
        <v>2.9100000000000001E-2</v>
      </c>
      <c r="CE125" s="47">
        <v>2.9100000000000001E-2</v>
      </c>
      <c r="CF125" s="47">
        <v>2.9100000000000001E-2</v>
      </c>
      <c r="CG125" s="47">
        <v>7.5600000000000001E-2</v>
      </c>
      <c r="CH125" s="47">
        <v>7.5600000000000001E-2</v>
      </c>
      <c r="CI125" s="47">
        <v>7.5641379310344828E-2</v>
      </c>
      <c r="CJ125" s="47">
        <v>7.3700000000000002E-2</v>
      </c>
      <c r="CK125" s="47">
        <v>7.3700000000000002E-2</v>
      </c>
      <c r="CL125" s="47">
        <v>7.3706896551724174E-2</v>
      </c>
      <c r="CM125" s="47">
        <v>4.6551724137931037E-2</v>
      </c>
      <c r="CN125" s="47">
        <v>0</v>
      </c>
      <c r="CO125" s="47">
        <v>0</v>
      </c>
      <c r="CP125" s="47">
        <v>0</v>
      </c>
      <c r="CQ125" s="47" t="s">
        <v>126</v>
      </c>
      <c r="CR125" s="47">
        <v>0</v>
      </c>
      <c r="CS125" s="45"/>
      <c r="CT125" s="45"/>
      <c r="CU125" s="45"/>
      <c r="CV125" s="45"/>
      <c r="CX125" s="48">
        <v>54</v>
      </c>
      <c r="CY125" s="1"/>
    </row>
    <row r="126" spans="1:272" s="2" customFormat="1" ht="18" hidden="1" customHeight="1" x14ac:dyDescent="0.25">
      <c r="A126" s="37" t="s">
        <v>1225</v>
      </c>
      <c r="B126" s="37" t="s">
        <v>1226</v>
      </c>
      <c r="C126" s="37" t="s">
        <v>107</v>
      </c>
      <c r="D126" s="37" t="s">
        <v>700</v>
      </c>
      <c r="E126" s="37" t="s">
        <v>1227</v>
      </c>
      <c r="F126" s="37" t="s">
        <v>1228</v>
      </c>
      <c r="G126" s="37" t="s">
        <v>1229</v>
      </c>
      <c r="H126" s="37" t="s">
        <v>1240</v>
      </c>
      <c r="I126" s="37"/>
      <c r="J126" s="37"/>
      <c r="K126" s="37" t="s">
        <v>1241</v>
      </c>
      <c r="L126" s="37" t="s">
        <v>1242</v>
      </c>
      <c r="M126" s="37" t="s">
        <v>330</v>
      </c>
      <c r="N126" s="37" t="s">
        <v>118</v>
      </c>
      <c r="O126" s="37" t="s">
        <v>119</v>
      </c>
      <c r="P126" s="39">
        <v>0</v>
      </c>
      <c r="Q126" s="40">
        <v>20</v>
      </c>
      <c r="R126" s="40">
        <v>13</v>
      </c>
      <c r="S126" s="40" t="s">
        <v>4383</v>
      </c>
      <c r="T126" s="40">
        <v>0</v>
      </c>
      <c r="U126" s="40">
        <v>0</v>
      </c>
      <c r="V126" s="40">
        <v>0</v>
      </c>
      <c r="W126" s="40">
        <v>0</v>
      </c>
      <c r="X126" s="40">
        <v>0</v>
      </c>
      <c r="Y126" s="40">
        <v>0</v>
      </c>
      <c r="Z126" s="40">
        <v>0</v>
      </c>
      <c r="AA126" s="40"/>
      <c r="AB126" s="40"/>
      <c r="AC126" s="40"/>
      <c r="AD126" s="40">
        <v>5</v>
      </c>
      <c r="AE126" s="40">
        <v>0</v>
      </c>
      <c r="AF126" s="40">
        <v>5</v>
      </c>
      <c r="AG126" s="40">
        <v>0</v>
      </c>
      <c r="AH126" s="40">
        <v>5</v>
      </c>
      <c r="AI126" s="40" t="s">
        <v>1243</v>
      </c>
      <c r="AJ126" s="40" t="s">
        <v>1244</v>
      </c>
      <c r="AK126" s="40" t="s">
        <v>1245</v>
      </c>
      <c r="AL126" s="40"/>
      <c r="AM126" s="40"/>
      <c r="AN126" s="40">
        <v>8</v>
      </c>
      <c r="AO126" s="40">
        <v>0</v>
      </c>
      <c r="AP126" s="40">
        <v>8</v>
      </c>
      <c r="AQ126" s="40">
        <v>0</v>
      </c>
      <c r="AR126" s="40">
        <v>8</v>
      </c>
      <c r="AS126" s="40" t="s">
        <v>1246</v>
      </c>
      <c r="AT126" s="40" t="s">
        <v>1247</v>
      </c>
      <c r="AU126" s="40"/>
      <c r="AV126" s="40">
        <v>7</v>
      </c>
      <c r="AW126" s="40">
        <v>0</v>
      </c>
      <c r="AX126" s="40">
        <v>0</v>
      </c>
      <c r="AY126" s="40">
        <v>0</v>
      </c>
      <c r="AZ126" s="63"/>
      <c r="BA126" s="43">
        <v>0</v>
      </c>
      <c r="BB126" s="43">
        <v>0</v>
      </c>
      <c r="BC126" s="63"/>
      <c r="BD126" s="44">
        <v>30000000</v>
      </c>
      <c r="BE126" s="44"/>
      <c r="BF126" s="45"/>
      <c r="BG126" s="44">
        <v>30000000</v>
      </c>
      <c r="BH126" s="44">
        <v>21600000</v>
      </c>
      <c r="BI126" s="44"/>
      <c r="BJ126" s="44">
        <v>21600000</v>
      </c>
      <c r="BK126" s="46">
        <v>0.65</v>
      </c>
      <c r="BL126" s="46">
        <v>0</v>
      </c>
      <c r="BM126" s="46" t="s">
        <v>126</v>
      </c>
      <c r="BN126" s="46">
        <v>0.25</v>
      </c>
      <c r="BO126" s="46">
        <v>1</v>
      </c>
      <c r="BP126" s="46">
        <v>0.4</v>
      </c>
      <c r="BQ126" s="46">
        <v>1</v>
      </c>
      <c r="BR126" s="46">
        <v>0.35</v>
      </c>
      <c r="BS126" s="46">
        <v>0</v>
      </c>
      <c r="BT126" s="46">
        <v>0</v>
      </c>
      <c r="BU126" s="46" t="s">
        <v>126</v>
      </c>
      <c r="BV126" s="46">
        <v>0.65</v>
      </c>
      <c r="BW126" s="46" t="s">
        <v>126</v>
      </c>
      <c r="BX126" s="46">
        <v>1</v>
      </c>
      <c r="BY126" s="46">
        <v>1</v>
      </c>
      <c r="BZ126" s="46">
        <v>0</v>
      </c>
      <c r="CA126" s="46" t="s">
        <v>126</v>
      </c>
      <c r="CB126" s="47">
        <v>0.22500000000000001</v>
      </c>
      <c r="CC126" s="47">
        <v>0.14625000000000002</v>
      </c>
      <c r="CD126" s="47">
        <v>0</v>
      </c>
      <c r="CE126" s="47" t="s">
        <v>126</v>
      </c>
      <c r="CF126" s="47">
        <v>0</v>
      </c>
      <c r="CG126" s="47">
        <v>5.6300000000000003E-2</v>
      </c>
      <c r="CH126" s="47">
        <v>5.6300000000000003E-2</v>
      </c>
      <c r="CI126" s="47">
        <v>5.6250000000000001E-2</v>
      </c>
      <c r="CJ126" s="47">
        <v>0.09</v>
      </c>
      <c r="CK126" s="47">
        <v>0.09</v>
      </c>
      <c r="CL126" s="47">
        <v>9.0000000000000024E-2</v>
      </c>
      <c r="CM126" s="47">
        <v>7.8750000000000001E-2</v>
      </c>
      <c r="CN126" s="47">
        <v>0</v>
      </c>
      <c r="CO126" s="47">
        <v>0</v>
      </c>
      <c r="CP126" s="47">
        <v>0</v>
      </c>
      <c r="CQ126" s="47" t="s">
        <v>126</v>
      </c>
      <c r="CR126" s="47">
        <v>0</v>
      </c>
      <c r="CS126" s="45"/>
      <c r="CT126" s="45"/>
      <c r="CU126" s="45"/>
      <c r="CV126" s="45"/>
      <c r="CW126"/>
      <c r="CX126" s="48">
        <v>5</v>
      </c>
      <c r="CY126" s="1"/>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row>
    <row r="127" spans="1:272" s="2" customFormat="1" ht="18" hidden="1" customHeight="1" x14ac:dyDescent="0.25">
      <c r="A127" s="37" t="s">
        <v>1225</v>
      </c>
      <c r="B127" s="37" t="s">
        <v>1226</v>
      </c>
      <c r="C127" s="37" t="s">
        <v>107</v>
      </c>
      <c r="D127" s="37" t="s">
        <v>700</v>
      </c>
      <c r="E127" s="37" t="s">
        <v>1227</v>
      </c>
      <c r="F127" s="37" t="s">
        <v>1228</v>
      </c>
      <c r="G127" s="37" t="s">
        <v>1229</v>
      </c>
      <c r="H127" s="37" t="s">
        <v>1248</v>
      </c>
      <c r="I127" s="37"/>
      <c r="J127" s="37"/>
      <c r="K127" s="37" t="s">
        <v>1249</v>
      </c>
      <c r="L127" s="37" t="s">
        <v>1250</v>
      </c>
      <c r="M127" s="37" t="s">
        <v>1251</v>
      </c>
      <c r="N127" s="37" t="s">
        <v>134</v>
      </c>
      <c r="O127" s="37" t="s">
        <v>135</v>
      </c>
      <c r="P127" s="39">
        <v>100</v>
      </c>
      <c r="Q127" s="40">
        <v>100</v>
      </c>
      <c r="R127" s="40">
        <v>88.886666666666656</v>
      </c>
      <c r="S127" s="40" t="s">
        <v>4384</v>
      </c>
      <c r="T127" s="40">
        <v>0</v>
      </c>
      <c r="U127" s="40">
        <v>100</v>
      </c>
      <c r="V127" s="40">
        <v>0</v>
      </c>
      <c r="W127" s="40">
        <v>100</v>
      </c>
      <c r="X127" s="40" t="s">
        <v>126</v>
      </c>
      <c r="Y127" s="40">
        <v>100</v>
      </c>
      <c r="Z127" s="40">
        <v>100</v>
      </c>
      <c r="AA127" s="40" t="s">
        <v>1252</v>
      </c>
      <c r="AB127" s="40" t="s">
        <v>1253</v>
      </c>
      <c r="AC127" s="40" t="s">
        <v>1254</v>
      </c>
      <c r="AD127" s="40">
        <v>0</v>
      </c>
      <c r="AE127" s="40">
        <v>100</v>
      </c>
      <c r="AF127" s="40">
        <v>0</v>
      </c>
      <c r="AG127" s="40">
        <v>100</v>
      </c>
      <c r="AH127" s="40">
        <v>100</v>
      </c>
      <c r="AI127" s="40" t="s">
        <v>1255</v>
      </c>
      <c r="AJ127" s="40" t="s">
        <v>1256</v>
      </c>
      <c r="AK127" s="40" t="s">
        <v>1245</v>
      </c>
      <c r="AL127" s="40"/>
      <c r="AM127" s="40"/>
      <c r="AN127" s="40">
        <v>0</v>
      </c>
      <c r="AO127" s="40">
        <v>100</v>
      </c>
      <c r="AP127" s="40" t="s">
        <v>126</v>
      </c>
      <c r="AQ127" s="40">
        <v>66.66</v>
      </c>
      <c r="AR127" s="40">
        <v>66.66</v>
      </c>
      <c r="AS127" s="40" t="s">
        <v>1257</v>
      </c>
      <c r="AT127" s="40" t="s">
        <v>1258</v>
      </c>
      <c r="AU127" s="40" t="s">
        <v>1259</v>
      </c>
      <c r="AV127" s="40">
        <v>0</v>
      </c>
      <c r="AW127" s="40">
        <v>100</v>
      </c>
      <c r="AX127" s="40">
        <v>0</v>
      </c>
      <c r="AY127" s="40">
        <v>0</v>
      </c>
      <c r="AZ127" s="42">
        <v>46153846</v>
      </c>
      <c r="BA127" s="43">
        <v>0</v>
      </c>
      <c r="BB127" s="43">
        <v>46153846</v>
      </c>
      <c r="BC127" s="42">
        <v>46153846</v>
      </c>
      <c r="BD127" s="44">
        <v>130000000</v>
      </c>
      <c r="BE127" s="44"/>
      <c r="BF127" s="45"/>
      <c r="BG127" s="44">
        <v>130000000</v>
      </c>
      <c r="BH127" s="44">
        <v>150000000</v>
      </c>
      <c r="BI127" s="44"/>
      <c r="BJ127" s="44">
        <v>149999650</v>
      </c>
      <c r="BK127" s="46">
        <v>0.66664999999999996</v>
      </c>
      <c r="BL127" s="46">
        <v>0.25</v>
      </c>
      <c r="BM127" s="46">
        <v>1</v>
      </c>
      <c r="BN127" s="46">
        <v>0.25</v>
      </c>
      <c r="BO127" s="46">
        <v>1</v>
      </c>
      <c r="BP127" s="46">
        <v>0.25</v>
      </c>
      <c r="BQ127" s="46">
        <v>0.66659999999999997</v>
      </c>
      <c r="BR127" s="46">
        <v>0.25</v>
      </c>
      <c r="BS127" s="46">
        <v>0</v>
      </c>
      <c r="BT127" s="46">
        <v>0</v>
      </c>
      <c r="BU127" s="46" t="s">
        <v>126</v>
      </c>
      <c r="BV127" s="46">
        <v>0.66664999999999996</v>
      </c>
      <c r="BW127" s="46">
        <v>1</v>
      </c>
      <c r="BX127" s="46">
        <v>1</v>
      </c>
      <c r="BY127" s="46">
        <v>0.66659999999999997</v>
      </c>
      <c r="BZ127" s="46">
        <v>0</v>
      </c>
      <c r="CA127" s="46" t="s">
        <v>126</v>
      </c>
      <c r="CB127" s="47">
        <v>0.22500000000000001</v>
      </c>
      <c r="CC127" s="47">
        <v>0.14999625</v>
      </c>
      <c r="CD127" s="47">
        <v>5.6300000000000003E-2</v>
      </c>
      <c r="CE127" s="47">
        <v>5.6300000000000003E-2</v>
      </c>
      <c r="CF127" s="47">
        <v>5.6300000000000003E-2</v>
      </c>
      <c r="CG127" s="47">
        <v>5.6300000000000003E-2</v>
      </c>
      <c r="CH127" s="47">
        <v>5.6300000000000003E-2</v>
      </c>
      <c r="CI127" s="47">
        <v>5.62E-2</v>
      </c>
      <c r="CJ127" s="47">
        <v>5.6300000000000003E-2</v>
      </c>
      <c r="CK127" s="47">
        <v>3.752958E-2</v>
      </c>
      <c r="CL127" s="47">
        <v>3.7496249999999995E-2</v>
      </c>
      <c r="CM127" s="47">
        <v>5.6300000000000003E-2</v>
      </c>
      <c r="CN127" s="47">
        <v>0</v>
      </c>
      <c r="CO127" s="47">
        <v>0</v>
      </c>
      <c r="CP127" s="47">
        <v>0</v>
      </c>
      <c r="CQ127" s="47" t="s">
        <v>126</v>
      </c>
      <c r="CR127" s="47">
        <v>0</v>
      </c>
      <c r="CS127" s="45">
        <v>1</v>
      </c>
      <c r="CT127" s="45">
        <v>1</v>
      </c>
      <c r="CU127" s="45">
        <v>1</v>
      </c>
      <c r="CV127" s="45">
        <v>1</v>
      </c>
      <c r="CW127">
        <v>4</v>
      </c>
      <c r="CX127" s="48">
        <v>88.886666666666656</v>
      </c>
      <c r="CY127" s="1"/>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row>
    <row r="128" spans="1:272" s="2" customFormat="1" ht="18" hidden="1" customHeight="1" x14ac:dyDescent="0.25">
      <c r="A128" s="37" t="s">
        <v>105</v>
      </c>
      <c r="B128" s="37" t="s">
        <v>106</v>
      </c>
      <c r="C128" s="37" t="s">
        <v>107</v>
      </c>
      <c r="D128" s="37" t="s">
        <v>700</v>
      </c>
      <c r="E128" s="37" t="s">
        <v>1227</v>
      </c>
      <c r="F128" s="37" t="s">
        <v>1260</v>
      </c>
      <c r="G128" s="37" t="s">
        <v>1261</v>
      </c>
      <c r="H128" s="37" t="s">
        <v>1262</v>
      </c>
      <c r="I128" s="37"/>
      <c r="J128" s="38" t="s">
        <v>1263</v>
      </c>
      <c r="K128" s="37" t="s">
        <v>1264</v>
      </c>
      <c r="L128" s="37" t="s">
        <v>1265</v>
      </c>
      <c r="M128" s="37" t="s">
        <v>1266</v>
      </c>
      <c r="N128" s="37" t="s">
        <v>134</v>
      </c>
      <c r="O128" s="37" t="s">
        <v>119</v>
      </c>
      <c r="P128" s="39">
        <v>12</v>
      </c>
      <c r="Q128" s="40">
        <v>2</v>
      </c>
      <c r="R128" s="40">
        <v>1</v>
      </c>
      <c r="S128" s="40" t="s">
        <v>4385</v>
      </c>
      <c r="T128" s="40">
        <v>0.1</v>
      </c>
      <c r="U128" s="40">
        <v>0</v>
      </c>
      <c r="V128" s="40">
        <v>0.1</v>
      </c>
      <c r="W128" s="40">
        <v>0</v>
      </c>
      <c r="X128" s="40">
        <v>0.1</v>
      </c>
      <c r="Y128" s="40">
        <v>0</v>
      </c>
      <c r="Z128" s="40">
        <v>0.1</v>
      </c>
      <c r="AA128" s="40" t="s">
        <v>1267</v>
      </c>
      <c r="AB128" s="40" t="s">
        <v>1268</v>
      </c>
      <c r="AC128" s="40" t="s">
        <v>1269</v>
      </c>
      <c r="AD128" s="40">
        <v>0.6</v>
      </c>
      <c r="AE128" s="40">
        <v>0</v>
      </c>
      <c r="AF128" s="40">
        <v>0.6</v>
      </c>
      <c r="AG128" s="40">
        <v>0</v>
      </c>
      <c r="AH128" s="40">
        <v>0.6</v>
      </c>
      <c r="AI128" s="40" t="s">
        <v>1270</v>
      </c>
      <c r="AJ128" s="40" t="s">
        <v>1271</v>
      </c>
      <c r="AK128" s="40" t="s">
        <v>1272</v>
      </c>
      <c r="AL128" s="40">
        <v>20000000</v>
      </c>
      <c r="AM128" s="40" t="s">
        <v>1273</v>
      </c>
      <c r="AN128" s="40">
        <v>0.6</v>
      </c>
      <c r="AO128" s="40">
        <v>0</v>
      </c>
      <c r="AP128" s="40">
        <v>0.3</v>
      </c>
      <c r="AQ128" s="40">
        <v>0</v>
      </c>
      <c r="AR128" s="40">
        <v>0.3</v>
      </c>
      <c r="AS128" s="40" t="s">
        <v>1270</v>
      </c>
      <c r="AT128" s="40" t="s">
        <v>1274</v>
      </c>
      <c r="AU128" s="40" t="s">
        <v>1275</v>
      </c>
      <c r="AV128" s="40">
        <v>0.7</v>
      </c>
      <c r="AW128" s="40">
        <v>0</v>
      </c>
      <c r="AX128" s="40">
        <v>0</v>
      </c>
      <c r="AY128" s="40">
        <v>0</v>
      </c>
      <c r="AZ128" s="42">
        <v>86495220</v>
      </c>
      <c r="BA128" s="43">
        <v>0</v>
      </c>
      <c r="BB128" s="43">
        <v>86495220</v>
      </c>
      <c r="BC128" s="42">
        <v>29893535</v>
      </c>
      <c r="BD128" s="44">
        <v>1207192556</v>
      </c>
      <c r="BE128" s="44">
        <v>20000000</v>
      </c>
      <c r="BF128" s="45"/>
      <c r="BG128" s="44">
        <v>1181100285</v>
      </c>
      <c r="BH128" s="44">
        <v>1791280741</v>
      </c>
      <c r="BI128" s="44"/>
      <c r="BJ128" s="44">
        <v>1244274049</v>
      </c>
      <c r="BK128" s="46">
        <v>0.5</v>
      </c>
      <c r="BL128" s="46">
        <v>0.05</v>
      </c>
      <c r="BM128" s="46">
        <v>1</v>
      </c>
      <c r="BN128" s="46">
        <v>0.3</v>
      </c>
      <c r="BO128" s="46">
        <v>1</v>
      </c>
      <c r="BP128" s="46">
        <v>0.3</v>
      </c>
      <c r="BQ128" s="46">
        <v>0.5</v>
      </c>
      <c r="BR128" s="46">
        <v>0.35</v>
      </c>
      <c r="BS128" s="46">
        <v>0</v>
      </c>
      <c r="BT128" s="46">
        <v>0</v>
      </c>
      <c r="BU128" s="46" t="s">
        <v>126</v>
      </c>
      <c r="BV128" s="46">
        <v>0.5</v>
      </c>
      <c r="BW128" s="46">
        <v>1</v>
      </c>
      <c r="BX128" s="46">
        <v>1</v>
      </c>
      <c r="BY128" s="46">
        <v>0.5</v>
      </c>
      <c r="BZ128" s="46">
        <v>0</v>
      </c>
      <c r="CA128" s="46" t="s">
        <v>126</v>
      </c>
      <c r="CB128" s="47">
        <v>0.22500000000000001</v>
      </c>
      <c r="CC128" s="47">
        <v>0.1125</v>
      </c>
      <c r="CD128" s="47">
        <v>1.1299999999999999E-2</v>
      </c>
      <c r="CE128" s="47">
        <v>1.1299999999999999E-2</v>
      </c>
      <c r="CF128" s="47">
        <v>1.1299999999999999E-2</v>
      </c>
      <c r="CG128" s="47">
        <v>6.7500000000000004E-2</v>
      </c>
      <c r="CH128" s="47">
        <v>6.7500000000000004E-2</v>
      </c>
      <c r="CI128" s="47">
        <v>6.7449999999999996E-2</v>
      </c>
      <c r="CJ128" s="47">
        <v>6.7500000000000004E-2</v>
      </c>
      <c r="CK128" s="47">
        <v>3.3750000000000002E-2</v>
      </c>
      <c r="CL128" s="47">
        <v>3.3750000000000002E-2</v>
      </c>
      <c r="CM128" s="47">
        <v>7.8750000000000001E-2</v>
      </c>
      <c r="CN128" s="47">
        <v>0</v>
      </c>
      <c r="CO128" s="47">
        <v>0</v>
      </c>
      <c r="CP128" s="47">
        <v>0</v>
      </c>
      <c r="CQ128" s="47" t="s">
        <v>126</v>
      </c>
      <c r="CR128" s="47">
        <v>0</v>
      </c>
      <c r="CS128" s="45"/>
      <c r="CT128" s="45"/>
      <c r="CU128" s="45"/>
      <c r="CV128" s="45"/>
      <c r="CW128"/>
      <c r="CX128" s="48">
        <v>0.5</v>
      </c>
      <c r="CY128" s="1">
        <v>0</v>
      </c>
      <c r="CZ128" t="s">
        <v>124</v>
      </c>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row>
    <row r="129" spans="1:272" s="2" customFormat="1" ht="18" hidden="1" customHeight="1" x14ac:dyDescent="0.25">
      <c r="A129" s="37" t="s">
        <v>105</v>
      </c>
      <c r="B129" s="37" t="s">
        <v>106</v>
      </c>
      <c r="C129" s="37" t="s">
        <v>107</v>
      </c>
      <c r="D129" s="37" t="s">
        <v>700</v>
      </c>
      <c r="E129" s="37" t="s">
        <v>1227</v>
      </c>
      <c r="F129" s="37" t="s">
        <v>1260</v>
      </c>
      <c r="G129" s="37" t="s">
        <v>1261</v>
      </c>
      <c r="H129" s="37" t="s">
        <v>1276</v>
      </c>
      <c r="I129" s="37"/>
      <c r="J129" s="38" t="s">
        <v>1263</v>
      </c>
      <c r="K129" s="37" t="s">
        <v>1277</v>
      </c>
      <c r="L129" s="37" t="s">
        <v>1278</v>
      </c>
      <c r="M129" s="37" t="s">
        <v>1279</v>
      </c>
      <c r="N129" s="37" t="s">
        <v>134</v>
      </c>
      <c r="O129" s="37" t="s">
        <v>119</v>
      </c>
      <c r="P129" s="39">
        <v>10.4</v>
      </c>
      <c r="Q129" s="40">
        <v>2</v>
      </c>
      <c r="R129" s="40">
        <v>1</v>
      </c>
      <c r="S129" s="40" t="s">
        <v>4386</v>
      </c>
      <c r="T129" s="40">
        <v>0.1</v>
      </c>
      <c r="U129" s="40">
        <v>0</v>
      </c>
      <c r="V129" s="40">
        <v>0.1</v>
      </c>
      <c r="W129" s="40">
        <v>0</v>
      </c>
      <c r="X129" s="40">
        <v>0</v>
      </c>
      <c r="Y129" s="40">
        <v>0</v>
      </c>
      <c r="Z129" s="40">
        <v>0</v>
      </c>
      <c r="AA129" s="40" t="s">
        <v>1280</v>
      </c>
      <c r="AB129" s="40" t="s">
        <v>1281</v>
      </c>
      <c r="AC129" s="40" t="s">
        <v>1282</v>
      </c>
      <c r="AD129" s="40">
        <v>0.7</v>
      </c>
      <c r="AE129" s="40">
        <v>0</v>
      </c>
      <c r="AF129" s="40">
        <v>0.7</v>
      </c>
      <c r="AG129" s="40">
        <v>0</v>
      </c>
      <c r="AH129" s="40">
        <v>0.7</v>
      </c>
      <c r="AI129" s="40" t="s">
        <v>1283</v>
      </c>
      <c r="AJ129" s="40" t="s">
        <v>1284</v>
      </c>
      <c r="AK129" s="40" t="s">
        <v>1285</v>
      </c>
      <c r="AL129" s="40">
        <v>0</v>
      </c>
      <c r="AM129" s="40" t="s">
        <v>124</v>
      </c>
      <c r="AN129" s="40">
        <v>0.6</v>
      </c>
      <c r="AO129" s="40">
        <v>0</v>
      </c>
      <c r="AP129" s="40">
        <v>0.3</v>
      </c>
      <c r="AQ129" s="40">
        <v>0</v>
      </c>
      <c r="AR129" s="40">
        <v>0.3</v>
      </c>
      <c r="AS129" s="40" t="s">
        <v>1283</v>
      </c>
      <c r="AT129" s="40" t="s">
        <v>1286</v>
      </c>
      <c r="AU129" s="40" t="s">
        <v>1275</v>
      </c>
      <c r="AV129" s="40">
        <v>0.7</v>
      </c>
      <c r="AW129" s="40">
        <v>0</v>
      </c>
      <c r="AX129" s="40">
        <v>0</v>
      </c>
      <c r="AY129" s="40">
        <v>0</v>
      </c>
      <c r="AZ129" s="42">
        <v>26391150</v>
      </c>
      <c r="BA129" s="43">
        <v>0</v>
      </c>
      <c r="BB129" s="43">
        <v>26391150</v>
      </c>
      <c r="BC129" s="42">
        <v>0</v>
      </c>
      <c r="BD129" s="44">
        <v>101073424</v>
      </c>
      <c r="BE129" s="44">
        <v>0</v>
      </c>
      <c r="BF129" s="45"/>
      <c r="BG129" s="44">
        <v>101064908</v>
      </c>
      <c r="BH129" s="44">
        <v>94156074</v>
      </c>
      <c r="BI129" s="44"/>
      <c r="BJ129" s="44">
        <v>93671691</v>
      </c>
      <c r="BK129" s="46">
        <v>0.5</v>
      </c>
      <c r="BL129" s="46">
        <v>0.05</v>
      </c>
      <c r="BM129" s="46">
        <v>0</v>
      </c>
      <c r="BN129" s="46">
        <v>0.35</v>
      </c>
      <c r="BO129" s="46">
        <v>1</v>
      </c>
      <c r="BP129" s="46">
        <v>0.3</v>
      </c>
      <c r="BQ129" s="46">
        <v>0.5</v>
      </c>
      <c r="BR129" s="46">
        <v>0.35</v>
      </c>
      <c r="BS129" s="46">
        <v>0</v>
      </c>
      <c r="BT129" s="46">
        <v>0</v>
      </c>
      <c r="BU129" s="46" t="s">
        <v>126</v>
      </c>
      <c r="BV129" s="46">
        <v>0.5</v>
      </c>
      <c r="BW129" s="46">
        <v>0</v>
      </c>
      <c r="BX129" s="46">
        <v>1</v>
      </c>
      <c r="BY129" s="46">
        <v>0.5</v>
      </c>
      <c r="BZ129" s="46">
        <v>0</v>
      </c>
      <c r="CA129" s="46" t="s">
        <v>126</v>
      </c>
      <c r="CB129" s="47">
        <v>0.22500000000000001</v>
      </c>
      <c r="CC129" s="47">
        <v>0.1125</v>
      </c>
      <c r="CD129" s="47">
        <v>0</v>
      </c>
      <c r="CE129" s="47" t="s">
        <v>126</v>
      </c>
      <c r="CF129" s="47">
        <v>0</v>
      </c>
      <c r="CG129" s="47">
        <v>7.8799999999999995E-2</v>
      </c>
      <c r="CH129" s="47">
        <v>7.8799999999999995E-2</v>
      </c>
      <c r="CI129" s="47">
        <v>7.8750000000000001E-2</v>
      </c>
      <c r="CJ129" s="47">
        <v>6.7500000000000004E-2</v>
      </c>
      <c r="CK129" s="47">
        <v>3.3750000000000002E-2</v>
      </c>
      <c r="CL129" s="47">
        <v>3.3750000000000002E-2</v>
      </c>
      <c r="CM129" s="47">
        <v>7.8750000000000001E-2</v>
      </c>
      <c r="CN129" s="47">
        <v>0</v>
      </c>
      <c r="CO129" s="47">
        <v>0</v>
      </c>
      <c r="CP129" s="47">
        <v>0</v>
      </c>
      <c r="CQ129" s="47" t="s">
        <v>126</v>
      </c>
      <c r="CR129" s="47">
        <v>0</v>
      </c>
      <c r="CS129" s="45"/>
      <c r="CT129" s="45"/>
      <c r="CU129" s="45"/>
      <c r="CV129" s="45"/>
      <c r="CW129"/>
      <c r="CX129" s="48">
        <v>0.47</v>
      </c>
      <c r="CY129" s="1">
        <v>0</v>
      </c>
      <c r="CZ129" t="s">
        <v>124</v>
      </c>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row>
    <row r="130" spans="1:272" s="2" customFormat="1" ht="18" hidden="1" customHeight="1" x14ac:dyDescent="0.25">
      <c r="A130" s="37" t="s">
        <v>1287</v>
      </c>
      <c r="B130" s="37" t="s">
        <v>1288</v>
      </c>
      <c r="C130" s="37" t="s">
        <v>107</v>
      </c>
      <c r="D130" s="37" t="s">
        <v>700</v>
      </c>
      <c r="E130" s="37" t="s">
        <v>1227</v>
      </c>
      <c r="F130" s="37" t="s">
        <v>1289</v>
      </c>
      <c r="G130" s="37" t="s">
        <v>1290</v>
      </c>
      <c r="H130" s="37" t="s">
        <v>1291</v>
      </c>
      <c r="I130" s="37"/>
      <c r="J130" s="37"/>
      <c r="K130" s="37" t="s">
        <v>1292</v>
      </c>
      <c r="L130" s="37" t="s">
        <v>1293</v>
      </c>
      <c r="M130" s="37" t="s">
        <v>1294</v>
      </c>
      <c r="N130" s="37" t="s">
        <v>118</v>
      </c>
      <c r="O130" s="37" t="s">
        <v>135</v>
      </c>
      <c r="P130" s="39">
        <v>790</v>
      </c>
      <c r="Q130" s="40">
        <v>790</v>
      </c>
      <c r="R130" s="40">
        <v>878</v>
      </c>
      <c r="S130" s="40" t="s">
        <v>4387</v>
      </c>
      <c r="T130" s="40">
        <v>0</v>
      </c>
      <c r="U130" s="40">
        <v>790</v>
      </c>
      <c r="V130" s="40">
        <v>0</v>
      </c>
      <c r="W130" s="40">
        <v>790</v>
      </c>
      <c r="X130" s="40" t="s">
        <v>126</v>
      </c>
      <c r="Y130" s="40">
        <v>1377</v>
      </c>
      <c r="Z130" s="40">
        <v>1377</v>
      </c>
      <c r="AA130" s="40" t="s">
        <v>1295</v>
      </c>
      <c r="AB130" s="40" t="s">
        <v>1296</v>
      </c>
      <c r="AC130" s="40" t="s">
        <v>1297</v>
      </c>
      <c r="AD130" s="40">
        <v>0</v>
      </c>
      <c r="AE130" s="40">
        <v>790</v>
      </c>
      <c r="AF130" s="40" t="s">
        <v>126</v>
      </c>
      <c r="AG130" s="40">
        <v>651</v>
      </c>
      <c r="AH130" s="40">
        <v>651</v>
      </c>
      <c r="AI130" s="40" t="s">
        <v>1298</v>
      </c>
      <c r="AJ130" s="40" t="s">
        <v>1299</v>
      </c>
      <c r="AK130" s="40" t="s">
        <v>1300</v>
      </c>
      <c r="AL130" s="40">
        <v>1031941697</v>
      </c>
      <c r="AM130" s="40" t="s">
        <v>1301</v>
      </c>
      <c r="AN130" s="40">
        <v>0</v>
      </c>
      <c r="AO130" s="40">
        <v>790</v>
      </c>
      <c r="AP130" s="40" t="s">
        <v>126</v>
      </c>
      <c r="AQ130" s="40">
        <v>606</v>
      </c>
      <c r="AR130" s="40">
        <v>606</v>
      </c>
      <c r="AS130" s="40" t="s">
        <v>1302</v>
      </c>
      <c r="AT130" s="40" t="s">
        <v>1303</v>
      </c>
      <c r="AU130" s="40" t="s">
        <v>1304</v>
      </c>
      <c r="AV130" s="40">
        <v>0</v>
      </c>
      <c r="AW130" s="40">
        <v>790</v>
      </c>
      <c r="AX130" s="40">
        <v>0</v>
      </c>
      <c r="AY130" s="40">
        <v>0</v>
      </c>
      <c r="AZ130" s="42">
        <v>1439562282</v>
      </c>
      <c r="BA130" s="43">
        <v>0</v>
      </c>
      <c r="BB130" s="43">
        <v>1439562282</v>
      </c>
      <c r="BC130" s="42">
        <v>1439562282</v>
      </c>
      <c r="BD130" s="44">
        <v>20077074288</v>
      </c>
      <c r="BE130" s="44">
        <v>1031941697</v>
      </c>
      <c r="BF130" s="45"/>
      <c r="BG130" s="44">
        <v>14119728246</v>
      </c>
      <c r="BH130" s="44">
        <v>23145000000</v>
      </c>
      <c r="BI130" s="44"/>
      <c r="BJ130" s="44">
        <v>10388501331</v>
      </c>
      <c r="BK130" s="46">
        <v>0.83353481012658237</v>
      </c>
      <c r="BL130" s="46">
        <v>0.25</v>
      </c>
      <c r="BM130" s="46">
        <v>1.7430000000000001</v>
      </c>
      <c r="BN130" s="46">
        <v>0.25</v>
      </c>
      <c r="BO130" s="46">
        <v>0.82405063291139236</v>
      </c>
      <c r="BP130" s="46">
        <v>0.25</v>
      </c>
      <c r="BQ130" s="46">
        <v>0.76708860759493669</v>
      </c>
      <c r="BR130" s="46">
        <v>0.25</v>
      </c>
      <c r="BS130" s="46">
        <v>0</v>
      </c>
      <c r="BT130" s="46">
        <v>0</v>
      </c>
      <c r="BU130" s="46" t="s">
        <v>126</v>
      </c>
      <c r="BV130" s="46" t="s">
        <v>4294</v>
      </c>
      <c r="BW130" s="46">
        <v>1</v>
      </c>
      <c r="BX130" s="46">
        <v>0.82405063291139236</v>
      </c>
      <c r="BY130" s="46">
        <v>0.76708860759493669</v>
      </c>
      <c r="BZ130" s="46">
        <v>0</v>
      </c>
      <c r="CA130" s="46" t="s">
        <v>126</v>
      </c>
      <c r="CB130" s="47">
        <v>0.22500000000000001</v>
      </c>
      <c r="CC130" s="47">
        <v>0.16875000000000001</v>
      </c>
      <c r="CD130" s="47">
        <v>5.6300000000000003E-2</v>
      </c>
      <c r="CE130" s="47">
        <v>5.6300000000000003E-2</v>
      </c>
      <c r="CF130" s="47">
        <v>5.6300000000000003E-2</v>
      </c>
      <c r="CG130" s="47">
        <v>5.6300000000000003E-2</v>
      </c>
      <c r="CH130" s="47">
        <v>4.6394050632911389E-2</v>
      </c>
      <c r="CI130" s="47">
        <v>5.62E-2</v>
      </c>
      <c r="CJ130" s="47">
        <v>5.6300000000000003E-2</v>
      </c>
      <c r="CK130" s="47">
        <v>4.3187088607594938E-2</v>
      </c>
      <c r="CL130" s="47">
        <v>5.6250000000000008E-2</v>
      </c>
      <c r="CM130" s="47">
        <v>5.6300000000000003E-2</v>
      </c>
      <c r="CN130" s="47">
        <v>0</v>
      </c>
      <c r="CO130" s="47">
        <v>0</v>
      </c>
      <c r="CP130" s="47">
        <v>0</v>
      </c>
      <c r="CQ130" s="47" t="s">
        <v>126</v>
      </c>
      <c r="CR130" s="47">
        <v>0</v>
      </c>
      <c r="CS130" s="45">
        <v>1</v>
      </c>
      <c r="CT130" s="45">
        <v>1</v>
      </c>
      <c r="CU130" s="45">
        <v>1</v>
      </c>
      <c r="CV130" s="45">
        <v>1</v>
      </c>
      <c r="CW130">
        <v>4</v>
      </c>
      <c r="CX130" s="48">
        <v>878</v>
      </c>
      <c r="CY130" s="1">
        <v>0</v>
      </c>
      <c r="CZ130" t="s">
        <v>1301</v>
      </c>
      <c r="DA130" s="62" t="s">
        <v>143</v>
      </c>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row>
    <row r="131" spans="1:272" s="2" customFormat="1" ht="18" hidden="1" customHeight="1" x14ac:dyDescent="0.25">
      <c r="A131" s="37" t="s">
        <v>325</v>
      </c>
      <c r="B131" s="37" t="s">
        <v>326</v>
      </c>
      <c r="C131" s="37" t="s">
        <v>107</v>
      </c>
      <c r="D131" s="37" t="s">
        <v>700</v>
      </c>
      <c r="E131" s="37" t="s">
        <v>1227</v>
      </c>
      <c r="F131" s="37" t="s">
        <v>1289</v>
      </c>
      <c r="G131" s="37" t="s">
        <v>1290</v>
      </c>
      <c r="H131" s="37" t="s">
        <v>1305</v>
      </c>
      <c r="I131" s="37"/>
      <c r="J131" s="37"/>
      <c r="K131" s="37" t="s">
        <v>1306</v>
      </c>
      <c r="L131" s="37" t="s">
        <v>1307</v>
      </c>
      <c r="M131" s="37" t="s">
        <v>1308</v>
      </c>
      <c r="N131" s="37" t="s">
        <v>118</v>
      </c>
      <c r="O131" s="37" t="s">
        <v>119</v>
      </c>
      <c r="P131" s="39">
        <v>10000</v>
      </c>
      <c r="Q131" s="40">
        <v>12000</v>
      </c>
      <c r="R131" s="40">
        <v>6090</v>
      </c>
      <c r="S131" s="40" t="s">
        <v>4388</v>
      </c>
      <c r="T131" s="40">
        <v>3000</v>
      </c>
      <c r="U131" s="40">
        <v>0</v>
      </c>
      <c r="V131" s="40">
        <v>3000</v>
      </c>
      <c r="W131" s="40">
        <v>0</v>
      </c>
      <c r="X131" s="40">
        <v>1740</v>
      </c>
      <c r="Y131" s="40">
        <v>0</v>
      </c>
      <c r="Z131" s="40">
        <v>1740</v>
      </c>
      <c r="AA131" s="40">
        <v>0</v>
      </c>
      <c r="AB131" s="40" t="s">
        <v>1309</v>
      </c>
      <c r="AC131" s="40">
        <v>0</v>
      </c>
      <c r="AD131" s="40">
        <v>4100</v>
      </c>
      <c r="AE131" s="40">
        <v>0</v>
      </c>
      <c r="AF131" s="40">
        <v>4100</v>
      </c>
      <c r="AG131" s="40">
        <v>0</v>
      </c>
      <c r="AH131" s="40">
        <v>4100</v>
      </c>
      <c r="AI131" s="40">
        <v>0</v>
      </c>
      <c r="AJ131" s="40" t="s">
        <v>1310</v>
      </c>
      <c r="AK131" s="40">
        <v>0</v>
      </c>
      <c r="AL131" s="40"/>
      <c r="AM131" s="40"/>
      <c r="AN131" s="40">
        <v>3080</v>
      </c>
      <c r="AO131" s="40">
        <v>0</v>
      </c>
      <c r="AP131" s="40">
        <v>250</v>
      </c>
      <c r="AQ131" s="40">
        <v>0</v>
      </c>
      <c r="AR131" s="40">
        <v>250</v>
      </c>
      <c r="AS131" s="40"/>
      <c r="AT131" s="40"/>
      <c r="AU131" s="40"/>
      <c r="AV131" s="40">
        <v>3080</v>
      </c>
      <c r="AW131" s="40">
        <v>0</v>
      </c>
      <c r="AX131" s="40">
        <v>0</v>
      </c>
      <c r="AY131" s="40">
        <v>0</v>
      </c>
      <c r="AZ131" s="42">
        <v>82722600</v>
      </c>
      <c r="BA131" s="43">
        <v>0</v>
      </c>
      <c r="BB131" s="43">
        <v>82722600</v>
      </c>
      <c r="BC131" s="42">
        <v>82722600</v>
      </c>
      <c r="BD131" s="44">
        <v>180000000</v>
      </c>
      <c r="BE131" s="44"/>
      <c r="BF131" s="45"/>
      <c r="BG131" s="44">
        <v>179381827.5</v>
      </c>
      <c r="BH131" s="44">
        <v>165000200</v>
      </c>
      <c r="BI131" s="44"/>
      <c r="BJ131" s="44">
        <v>0</v>
      </c>
      <c r="BK131" s="46">
        <v>0.50749999999999995</v>
      </c>
      <c r="BL131" s="46">
        <v>0.25</v>
      </c>
      <c r="BM131" s="46">
        <v>0.57999999999999996</v>
      </c>
      <c r="BN131" s="46">
        <v>0.34166666666666667</v>
      </c>
      <c r="BO131" s="46">
        <v>1</v>
      </c>
      <c r="BP131" s="46">
        <v>0.25666666666666665</v>
      </c>
      <c r="BQ131" s="46">
        <v>8.1168831168831168E-2</v>
      </c>
      <c r="BR131" s="46">
        <v>0.25666666666666665</v>
      </c>
      <c r="BS131" s="46">
        <v>0</v>
      </c>
      <c r="BT131" s="46">
        <v>0</v>
      </c>
      <c r="BU131" s="46" t="s">
        <v>126</v>
      </c>
      <c r="BV131" s="46">
        <v>0.50749999999999995</v>
      </c>
      <c r="BW131" s="46">
        <v>0.57999999999999996</v>
      </c>
      <c r="BX131" s="46">
        <v>1</v>
      </c>
      <c r="BY131" s="46">
        <v>8.1168831168831168E-2</v>
      </c>
      <c r="BZ131" s="46">
        <v>0</v>
      </c>
      <c r="CA131" s="46" t="s">
        <v>126</v>
      </c>
      <c r="CB131" s="47">
        <v>0.22500000000000001</v>
      </c>
      <c r="CC131" s="47">
        <v>0.1141875</v>
      </c>
      <c r="CD131" s="47">
        <v>5.6300000000000003E-2</v>
      </c>
      <c r="CE131" s="47">
        <v>3.27E-2</v>
      </c>
      <c r="CF131" s="47">
        <v>3.2599999999999997E-2</v>
      </c>
      <c r="CG131" s="47">
        <v>7.6899999999999996E-2</v>
      </c>
      <c r="CH131" s="47">
        <v>7.6899999999999996E-2</v>
      </c>
      <c r="CI131" s="47">
        <v>7.6900000000000024E-2</v>
      </c>
      <c r="CJ131" s="47">
        <v>5.7799999999999997E-2</v>
      </c>
      <c r="CK131" s="47">
        <v>4.691558441558441E-3</v>
      </c>
      <c r="CL131" s="47">
        <v>4.6874999999999833E-3</v>
      </c>
      <c r="CM131" s="47">
        <v>5.7750000000000003E-2</v>
      </c>
      <c r="CN131" s="47">
        <v>0</v>
      </c>
      <c r="CO131" s="47">
        <v>0</v>
      </c>
      <c r="CP131" s="47">
        <v>0</v>
      </c>
      <c r="CQ131" s="47" t="s">
        <v>126</v>
      </c>
      <c r="CR131" s="47">
        <v>0</v>
      </c>
      <c r="CS131" s="45"/>
      <c r="CT131" s="45"/>
      <c r="CU131" s="45"/>
      <c r="CV131" s="45"/>
      <c r="CW131"/>
      <c r="CX131" s="48">
        <v>5090</v>
      </c>
      <c r="CY131" s="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row>
    <row r="132" spans="1:272" s="2" customFormat="1" ht="18" hidden="1" customHeight="1" x14ac:dyDescent="0.25">
      <c r="A132" s="37" t="s">
        <v>168</v>
      </c>
      <c r="B132" s="37" t="s">
        <v>169</v>
      </c>
      <c r="C132" s="37" t="s">
        <v>107</v>
      </c>
      <c r="D132" s="37" t="s">
        <v>700</v>
      </c>
      <c r="E132" s="37" t="s">
        <v>1227</v>
      </c>
      <c r="F132" s="37" t="s">
        <v>1289</v>
      </c>
      <c r="G132" s="37" t="s">
        <v>1290</v>
      </c>
      <c r="H132" s="37" t="s">
        <v>1311</v>
      </c>
      <c r="I132" s="37"/>
      <c r="J132" s="37"/>
      <c r="K132" s="37" t="s">
        <v>1312</v>
      </c>
      <c r="L132" s="37" t="s">
        <v>1313</v>
      </c>
      <c r="M132" s="37" t="s">
        <v>1314</v>
      </c>
      <c r="N132" s="37" t="s">
        <v>118</v>
      </c>
      <c r="O132" s="37" t="s">
        <v>135</v>
      </c>
      <c r="P132" s="39">
        <v>2000</v>
      </c>
      <c r="Q132" s="40">
        <v>2500</v>
      </c>
      <c r="R132" s="40">
        <v>2241.3333333333335</v>
      </c>
      <c r="S132" s="40" t="s">
        <v>4389</v>
      </c>
      <c r="T132" s="40">
        <v>0</v>
      </c>
      <c r="U132" s="40">
        <v>2500</v>
      </c>
      <c r="V132" s="40">
        <v>0</v>
      </c>
      <c r="W132" s="40">
        <v>2500</v>
      </c>
      <c r="X132" s="40" t="s">
        <v>126</v>
      </c>
      <c r="Y132" s="40">
        <v>1754</v>
      </c>
      <c r="Z132" s="40">
        <v>1754</v>
      </c>
      <c r="AA132" s="40">
        <v>0</v>
      </c>
      <c r="AB132" s="40" t="s">
        <v>1315</v>
      </c>
      <c r="AC132" s="40">
        <v>0</v>
      </c>
      <c r="AD132" s="40">
        <v>0</v>
      </c>
      <c r="AE132" s="40">
        <v>2500</v>
      </c>
      <c r="AF132" s="40">
        <v>0</v>
      </c>
      <c r="AG132" s="40">
        <v>2479</v>
      </c>
      <c r="AH132" s="40">
        <v>2479</v>
      </c>
      <c r="AI132" s="40" t="s">
        <v>1316</v>
      </c>
      <c r="AJ132" s="40" t="s">
        <v>1317</v>
      </c>
      <c r="AK132" s="40" t="s">
        <v>1318</v>
      </c>
      <c r="AL132" s="40">
        <v>0</v>
      </c>
      <c r="AM132" s="40">
        <v>0</v>
      </c>
      <c r="AN132" s="40">
        <v>0</v>
      </c>
      <c r="AO132" s="40">
        <v>2500</v>
      </c>
      <c r="AP132" s="40" t="s">
        <v>126</v>
      </c>
      <c r="AQ132" s="40">
        <v>2491</v>
      </c>
      <c r="AR132" s="40">
        <v>2491</v>
      </c>
      <c r="AS132" s="40" t="s">
        <v>1319</v>
      </c>
      <c r="AT132" s="40" t="s">
        <v>1320</v>
      </c>
      <c r="AU132" s="40"/>
      <c r="AV132" s="40">
        <v>0</v>
      </c>
      <c r="AW132" s="40">
        <v>2500</v>
      </c>
      <c r="AX132" s="40">
        <v>0</v>
      </c>
      <c r="AY132" s="40">
        <v>0</v>
      </c>
      <c r="AZ132" s="42">
        <v>548332284</v>
      </c>
      <c r="BA132" s="43">
        <v>0</v>
      </c>
      <c r="BB132" s="43">
        <v>548332284</v>
      </c>
      <c r="BC132" s="42">
        <v>279666142</v>
      </c>
      <c r="BD132" s="44">
        <v>1512483385</v>
      </c>
      <c r="BE132" s="44">
        <v>0</v>
      </c>
      <c r="BF132" s="45"/>
      <c r="BG132" s="44">
        <v>1495273916</v>
      </c>
      <c r="BH132" s="44">
        <v>1398389197</v>
      </c>
      <c r="BI132" s="44"/>
      <c r="BJ132" s="44">
        <v>1081753000</v>
      </c>
      <c r="BK132" s="46">
        <v>0.6724</v>
      </c>
      <c r="BL132" s="46">
        <v>0.25</v>
      </c>
      <c r="BM132" s="46">
        <v>0.7016</v>
      </c>
      <c r="BN132" s="46">
        <v>0.25</v>
      </c>
      <c r="BO132" s="46">
        <v>0.99160000000000004</v>
      </c>
      <c r="BP132" s="46">
        <v>0.25</v>
      </c>
      <c r="BQ132" s="46">
        <v>0.99639999999999995</v>
      </c>
      <c r="BR132" s="46">
        <v>0.25</v>
      </c>
      <c r="BS132" s="46">
        <v>0</v>
      </c>
      <c r="BT132" s="46">
        <v>0</v>
      </c>
      <c r="BU132" s="46" t="s">
        <v>126</v>
      </c>
      <c r="BV132" s="46">
        <v>0.6724</v>
      </c>
      <c r="BW132" s="46">
        <v>0.7016</v>
      </c>
      <c r="BX132" s="46">
        <v>0.99160000000000004</v>
      </c>
      <c r="BY132" s="46">
        <v>0.99639999999999995</v>
      </c>
      <c r="BZ132" s="46">
        <v>0</v>
      </c>
      <c r="CA132" s="46" t="s">
        <v>126</v>
      </c>
      <c r="CB132" s="47">
        <v>0.22500000000000001</v>
      </c>
      <c r="CC132" s="47">
        <v>0.15129000000000001</v>
      </c>
      <c r="CD132" s="47">
        <v>5.6300000000000003E-2</v>
      </c>
      <c r="CE132" s="47">
        <v>3.95E-2</v>
      </c>
      <c r="CF132" s="47">
        <v>3.95E-2</v>
      </c>
      <c r="CG132" s="47">
        <v>5.6300000000000003E-2</v>
      </c>
      <c r="CH132" s="47">
        <v>5.5827080000000008E-2</v>
      </c>
      <c r="CI132" s="47">
        <v>5.5742500000000007E-2</v>
      </c>
      <c r="CJ132" s="47">
        <v>5.6300000000000003E-2</v>
      </c>
      <c r="CK132" s="47">
        <v>5.6097319999999999E-2</v>
      </c>
      <c r="CL132" s="47">
        <v>5.6047499999999993E-2</v>
      </c>
      <c r="CM132" s="47">
        <v>5.6300000000000003E-2</v>
      </c>
      <c r="CN132" s="47">
        <v>0</v>
      </c>
      <c r="CO132" s="47">
        <v>0</v>
      </c>
      <c r="CP132" s="47">
        <v>0</v>
      </c>
      <c r="CQ132" s="47" t="s">
        <v>126</v>
      </c>
      <c r="CR132" s="47">
        <v>0</v>
      </c>
      <c r="CS132" s="45">
        <v>1</v>
      </c>
      <c r="CT132" s="45">
        <v>1</v>
      </c>
      <c r="CU132" s="45">
        <v>1</v>
      </c>
      <c r="CV132" s="45">
        <v>1</v>
      </c>
      <c r="CW132">
        <v>4</v>
      </c>
      <c r="CX132" s="48">
        <v>2241.3333333333335</v>
      </c>
      <c r="CY132" s="1">
        <v>0</v>
      </c>
      <c r="CZ132">
        <v>0</v>
      </c>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row>
    <row r="133" spans="1:272" s="2" customFormat="1" ht="18" hidden="1" customHeight="1" x14ac:dyDescent="0.25">
      <c r="A133" s="37" t="s">
        <v>168</v>
      </c>
      <c r="B133" s="37" t="s">
        <v>169</v>
      </c>
      <c r="C133" s="37" t="s">
        <v>107</v>
      </c>
      <c r="D133" s="37" t="s">
        <v>700</v>
      </c>
      <c r="E133" s="37" t="s">
        <v>1227</v>
      </c>
      <c r="F133" s="37" t="s">
        <v>1289</v>
      </c>
      <c r="G133" s="76" t="s">
        <v>1290</v>
      </c>
      <c r="H133" s="37" t="s">
        <v>1321</v>
      </c>
      <c r="I133" s="37"/>
      <c r="J133" s="37"/>
      <c r="K133" s="37" t="s">
        <v>1322</v>
      </c>
      <c r="L133" s="37" t="s">
        <v>1323</v>
      </c>
      <c r="M133" s="37" t="s">
        <v>1324</v>
      </c>
      <c r="N133" s="37" t="s">
        <v>134</v>
      </c>
      <c r="O133" s="37" t="s">
        <v>135</v>
      </c>
      <c r="P133" s="39">
        <v>0</v>
      </c>
      <c r="Q133" s="40">
        <v>100</v>
      </c>
      <c r="R133" s="40">
        <v>72.666666666666671</v>
      </c>
      <c r="S133" s="40">
        <v>0</v>
      </c>
      <c r="T133" s="40">
        <v>0</v>
      </c>
      <c r="U133" s="40">
        <v>100</v>
      </c>
      <c r="V133" s="40">
        <v>0</v>
      </c>
      <c r="W133" s="40">
        <v>100</v>
      </c>
      <c r="X133" s="40" t="s">
        <v>126</v>
      </c>
      <c r="Y133" s="40">
        <v>20</v>
      </c>
      <c r="Z133" s="40">
        <v>20</v>
      </c>
      <c r="AA133" s="40">
        <v>0</v>
      </c>
      <c r="AB133" s="40" t="s">
        <v>1325</v>
      </c>
      <c r="AC133" s="40" t="s">
        <v>1326</v>
      </c>
      <c r="AD133" s="40">
        <v>0</v>
      </c>
      <c r="AE133" s="40">
        <v>100</v>
      </c>
      <c r="AF133" s="40">
        <v>0</v>
      </c>
      <c r="AG133" s="40">
        <v>98</v>
      </c>
      <c r="AH133" s="40">
        <v>98</v>
      </c>
      <c r="AI133" s="40" t="s">
        <v>1327</v>
      </c>
      <c r="AJ133" s="40" t="s">
        <v>1328</v>
      </c>
      <c r="AK133" s="40">
        <v>0</v>
      </c>
      <c r="AL133" s="40">
        <v>0</v>
      </c>
      <c r="AM133" s="40">
        <v>0</v>
      </c>
      <c r="AN133" s="40">
        <v>0</v>
      </c>
      <c r="AO133" s="40">
        <v>100</v>
      </c>
      <c r="AP133" s="40" t="s">
        <v>126</v>
      </c>
      <c r="AQ133" s="40">
        <v>100</v>
      </c>
      <c r="AR133" s="40">
        <v>100</v>
      </c>
      <c r="AS133" s="40" t="s">
        <v>1329</v>
      </c>
      <c r="AT133" s="40" t="s">
        <v>1330</v>
      </c>
      <c r="AU133" s="40"/>
      <c r="AV133" s="40">
        <v>0</v>
      </c>
      <c r="AW133" s="40">
        <v>100</v>
      </c>
      <c r="AX133" s="40">
        <v>0</v>
      </c>
      <c r="AY133" s="40">
        <v>0</v>
      </c>
      <c r="AZ133" s="63"/>
      <c r="BA133" s="43">
        <v>0</v>
      </c>
      <c r="BB133" s="43">
        <v>0</v>
      </c>
      <c r="BC133" s="63"/>
      <c r="BD133" s="44">
        <v>100000000</v>
      </c>
      <c r="BE133" s="44">
        <v>0</v>
      </c>
      <c r="BF133" s="45"/>
      <c r="BG133" s="44">
        <v>86681367</v>
      </c>
      <c r="BH133" s="44">
        <v>374500000</v>
      </c>
      <c r="BI133" s="44"/>
      <c r="BJ133" s="44">
        <v>176305000</v>
      </c>
      <c r="BK133" s="46">
        <v>0.54499999999999993</v>
      </c>
      <c r="BL133" s="46">
        <v>0.25</v>
      </c>
      <c r="BM133" s="46">
        <v>0.2</v>
      </c>
      <c r="BN133" s="46">
        <v>0.25</v>
      </c>
      <c r="BO133" s="46">
        <v>0.98</v>
      </c>
      <c r="BP133" s="46">
        <v>0.25</v>
      </c>
      <c r="BQ133" s="46">
        <v>1</v>
      </c>
      <c r="BR133" s="46">
        <v>0.25</v>
      </c>
      <c r="BS133" s="46">
        <v>0</v>
      </c>
      <c r="BT133" s="46">
        <v>0</v>
      </c>
      <c r="BU133" s="46" t="s">
        <v>126</v>
      </c>
      <c r="BV133" s="46">
        <v>0.54499999999999993</v>
      </c>
      <c r="BW133" s="46">
        <v>0.2</v>
      </c>
      <c r="BX133" s="46">
        <v>0.98</v>
      </c>
      <c r="BY133" s="46">
        <v>1</v>
      </c>
      <c r="BZ133" s="46">
        <v>0</v>
      </c>
      <c r="CA133" s="46" t="s">
        <v>126</v>
      </c>
      <c r="CB133" s="47">
        <v>0.22500000000000001</v>
      </c>
      <c r="CC133" s="47">
        <v>0.12262499999999998</v>
      </c>
      <c r="CD133" s="47">
        <v>5.6300000000000003E-2</v>
      </c>
      <c r="CE133" s="47">
        <v>1.1299999999999999E-2</v>
      </c>
      <c r="CF133" s="47">
        <v>1.1299999999999999E-2</v>
      </c>
      <c r="CG133" s="47">
        <v>5.6300000000000003E-2</v>
      </c>
      <c r="CH133" s="47">
        <v>5.5174000000000001E-2</v>
      </c>
      <c r="CI133" s="47">
        <v>5.5075000000000006E-2</v>
      </c>
      <c r="CJ133" s="47">
        <v>5.6300000000000003E-2</v>
      </c>
      <c r="CK133" s="47">
        <v>5.6300000000000003E-2</v>
      </c>
      <c r="CL133" s="47">
        <v>5.6249999999999974E-2</v>
      </c>
      <c r="CM133" s="47">
        <v>5.6300000000000003E-2</v>
      </c>
      <c r="CN133" s="47">
        <v>0</v>
      </c>
      <c r="CO133" s="47">
        <v>0</v>
      </c>
      <c r="CP133" s="47">
        <v>0</v>
      </c>
      <c r="CQ133" s="47" t="s">
        <v>126</v>
      </c>
      <c r="CR133" s="47">
        <v>0</v>
      </c>
      <c r="CS133" s="45">
        <v>1</v>
      </c>
      <c r="CT133" s="45">
        <v>1</v>
      </c>
      <c r="CU133" s="45">
        <v>1</v>
      </c>
      <c r="CV133" s="45">
        <v>1</v>
      </c>
      <c r="CW133">
        <v>4</v>
      </c>
      <c r="CX133" s="48">
        <v>72.666666666666671</v>
      </c>
      <c r="CY133" s="1">
        <v>0</v>
      </c>
      <c r="CZ133">
        <v>0</v>
      </c>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row>
    <row r="134" spans="1:272" s="2" customFormat="1" ht="18" hidden="1" customHeight="1" x14ac:dyDescent="0.25">
      <c r="A134" s="37" t="s">
        <v>168</v>
      </c>
      <c r="B134" s="37" t="s">
        <v>169</v>
      </c>
      <c r="C134" s="37" t="s">
        <v>107</v>
      </c>
      <c r="D134" s="37" t="s">
        <v>700</v>
      </c>
      <c r="E134" s="37" t="s">
        <v>1227</v>
      </c>
      <c r="F134" s="37" t="s">
        <v>1289</v>
      </c>
      <c r="G134" s="37" t="s">
        <v>1290</v>
      </c>
      <c r="H134" s="37" t="s">
        <v>1331</v>
      </c>
      <c r="I134" s="37"/>
      <c r="J134" s="37"/>
      <c r="K134" s="37" t="s">
        <v>1332</v>
      </c>
      <c r="L134" s="37" t="s">
        <v>1333</v>
      </c>
      <c r="M134" s="37" t="s">
        <v>1334</v>
      </c>
      <c r="N134" s="37" t="s">
        <v>118</v>
      </c>
      <c r="O134" s="37" t="s">
        <v>119</v>
      </c>
      <c r="P134" s="39">
        <v>250</v>
      </c>
      <c r="Q134" s="40">
        <v>250</v>
      </c>
      <c r="R134" s="40">
        <v>130</v>
      </c>
      <c r="S134" s="40" t="s">
        <v>4390</v>
      </c>
      <c r="T134" s="40">
        <v>25</v>
      </c>
      <c r="U134" s="40">
        <v>0</v>
      </c>
      <c r="V134" s="40">
        <v>7</v>
      </c>
      <c r="W134" s="40">
        <v>0</v>
      </c>
      <c r="X134" s="40">
        <v>0</v>
      </c>
      <c r="Y134" s="40">
        <v>0</v>
      </c>
      <c r="Z134" s="40">
        <v>0</v>
      </c>
      <c r="AA134" s="40">
        <v>0</v>
      </c>
      <c r="AB134" s="40" t="s">
        <v>1335</v>
      </c>
      <c r="AC134" s="40" t="s">
        <v>1336</v>
      </c>
      <c r="AD134" s="40">
        <v>50</v>
      </c>
      <c r="AE134" s="40">
        <v>0</v>
      </c>
      <c r="AF134" s="40">
        <v>50</v>
      </c>
      <c r="AG134" s="40">
        <v>0</v>
      </c>
      <c r="AH134" s="40">
        <v>50</v>
      </c>
      <c r="AI134" s="40" t="s">
        <v>1337</v>
      </c>
      <c r="AJ134" s="40" t="s">
        <v>1338</v>
      </c>
      <c r="AK134" s="40">
        <v>0</v>
      </c>
      <c r="AL134" s="40">
        <v>0</v>
      </c>
      <c r="AM134" s="40">
        <v>0</v>
      </c>
      <c r="AN134" s="40">
        <v>100</v>
      </c>
      <c r="AO134" s="40">
        <v>0</v>
      </c>
      <c r="AP134" s="40">
        <v>80</v>
      </c>
      <c r="AQ134" s="40">
        <v>0</v>
      </c>
      <c r="AR134" s="40">
        <v>80</v>
      </c>
      <c r="AS134" s="40" t="s">
        <v>1339</v>
      </c>
      <c r="AT134" s="40" t="s">
        <v>1340</v>
      </c>
      <c r="AU134" s="40"/>
      <c r="AV134" s="40">
        <v>100</v>
      </c>
      <c r="AW134" s="40">
        <v>0</v>
      </c>
      <c r="AX134" s="40">
        <v>0</v>
      </c>
      <c r="AY134" s="40">
        <v>0</v>
      </c>
      <c r="AZ134" s="42">
        <v>53026660</v>
      </c>
      <c r="BA134" s="43">
        <v>0</v>
      </c>
      <c r="BB134" s="43">
        <v>53026660</v>
      </c>
      <c r="BC134" s="42">
        <v>7290660</v>
      </c>
      <c r="BD134" s="44">
        <v>189104747</v>
      </c>
      <c r="BE134" s="44">
        <v>0</v>
      </c>
      <c r="BF134" s="45"/>
      <c r="BG134" s="44">
        <v>132080999</v>
      </c>
      <c r="BH134" s="44">
        <v>110000000</v>
      </c>
      <c r="BI134" s="44"/>
      <c r="BJ134" s="44">
        <v>36672000</v>
      </c>
      <c r="BK134" s="46">
        <v>0.52</v>
      </c>
      <c r="BL134" s="46">
        <v>2.8000000000000001E-2</v>
      </c>
      <c r="BM134" s="46">
        <v>0</v>
      </c>
      <c r="BN134" s="46">
        <v>0.2</v>
      </c>
      <c r="BO134" s="46">
        <v>1</v>
      </c>
      <c r="BP134" s="46">
        <v>0.4</v>
      </c>
      <c r="BQ134" s="46">
        <v>0.8</v>
      </c>
      <c r="BR134" s="46">
        <v>0.4</v>
      </c>
      <c r="BS134" s="46">
        <v>0</v>
      </c>
      <c r="BT134" s="46">
        <v>0</v>
      </c>
      <c r="BU134" s="46" t="s">
        <v>126</v>
      </c>
      <c r="BV134" s="46">
        <v>0.52</v>
      </c>
      <c r="BW134" s="46">
        <v>0</v>
      </c>
      <c r="BX134" s="46">
        <v>1</v>
      </c>
      <c r="BY134" s="46">
        <v>0.8</v>
      </c>
      <c r="BZ134" s="46">
        <v>0</v>
      </c>
      <c r="CA134" s="46" t="s">
        <v>126</v>
      </c>
      <c r="CB134" s="47">
        <v>0.22500000000000001</v>
      </c>
      <c r="CC134" s="47">
        <v>0.11700000000000001</v>
      </c>
      <c r="CD134" s="47">
        <v>0</v>
      </c>
      <c r="CE134" s="47" t="s">
        <v>126</v>
      </c>
      <c r="CF134" s="47">
        <v>0</v>
      </c>
      <c r="CG134" s="47">
        <v>4.4999999999999998E-2</v>
      </c>
      <c r="CH134" s="47">
        <v>4.4999999999999998E-2</v>
      </c>
      <c r="CI134" s="47">
        <v>4.5000000000000005E-2</v>
      </c>
      <c r="CJ134" s="47">
        <v>0.09</v>
      </c>
      <c r="CK134" s="47">
        <v>7.1999999999999995E-2</v>
      </c>
      <c r="CL134" s="47">
        <v>7.2000000000000008E-2</v>
      </c>
      <c r="CM134" s="47">
        <v>0.09</v>
      </c>
      <c r="CN134" s="47">
        <v>0</v>
      </c>
      <c r="CO134" s="47">
        <v>0</v>
      </c>
      <c r="CP134" s="47">
        <v>0</v>
      </c>
      <c r="CQ134" s="47" t="s">
        <v>126</v>
      </c>
      <c r="CR134" s="47">
        <v>0</v>
      </c>
      <c r="CS134" s="45"/>
      <c r="CT134" s="45"/>
      <c r="CU134" s="45"/>
      <c r="CV134" s="45"/>
      <c r="CW134"/>
      <c r="CX134" s="48">
        <v>0</v>
      </c>
      <c r="CY134" s="1">
        <v>0</v>
      </c>
      <c r="CZ134">
        <v>0</v>
      </c>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row>
    <row r="135" spans="1:272" s="2" customFormat="1" ht="18" hidden="1" customHeight="1" x14ac:dyDescent="0.25">
      <c r="A135" s="37" t="s">
        <v>168</v>
      </c>
      <c r="B135" s="37" t="s">
        <v>169</v>
      </c>
      <c r="C135" s="37" t="s">
        <v>107</v>
      </c>
      <c r="D135" s="37" t="s">
        <v>700</v>
      </c>
      <c r="E135" s="37" t="s">
        <v>1227</v>
      </c>
      <c r="F135" s="37" t="s">
        <v>1289</v>
      </c>
      <c r="G135" s="37" t="s">
        <v>1290</v>
      </c>
      <c r="H135" s="37" t="s">
        <v>1341</v>
      </c>
      <c r="I135" s="37"/>
      <c r="J135" s="37"/>
      <c r="K135" s="37" t="s">
        <v>1342</v>
      </c>
      <c r="L135" s="37" t="s">
        <v>1343</v>
      </c>
      <c r="M135" s="37" t="s">
        <v>1344</v>
      </c>
      <c r="N135" s="37" t="s">
        <v>118</v>
      </c>
      <c r="O135" s="37" t="s">
        <v>135</v>
      </c>
      <c r="P135" s="39">
        <v>116</v>
      </c>
      <c r="Q135" s="40">
        <v>116</v>
      </c>
      <c r="R135" s="40">
        <v>116</v>
      </c>
      <c r="S135" s="40" t="s">
        <v>4391</v>
      </c>
      <c r="T135" s="40">
        <v>0</v>
      </c>
      <c r="U135" s="40">
        <v>116</v>
      </c>
      <c r="V135" s="40">
        <v>0</v>
      </c>
      <c r="W135" s="40">
        <v>116</v>
      </c>
      <c r="X135" s="40" t="s">
        <v>126</v>
      </c>
      <c r="Y135" s="40">
        <v>116</v>
      </c>
      <c r="Z135" s="40">
        <v>116</v>
      </c>
      <c r="AA135" s="40" t="s">
        <v>1345</v>
      </c>
      <c r="AB135" s="40" t="s">
        <v>1346</v>
      </c>
      <c r="AC135" s="40" t="s">
        <v>1347</v>
      </c>
      <c r="AD135" s="40">
        <v>0</v>
      </c>
      <c r="AE135" s="40">
        <v>116</v>
      </c>
      <c r="AF135" s="40">
        <v>0</v>
      </c>
      <c r="AG135" s="40">
        <v>116</v>
      </c>
      <c r="AH135" s="40">
        <v>116</v>
      </c>
      <c r="AI135" s="40" t="s">
        <v>1348</v>
      </c>
      <c r="AJ135" s="40" t="s">
        <v>1349</v>
      </c>
      <c r="AK135" s="40">
        <v>0</v>
      </c>
      <c r="AL135" s="40">
        <v>0</v>
      </c>
      <c r="AM135" s="40">
        <v>0</v>
      </c>
      <c r="AN135" s="40">
        <v>0</v>
      </c>
      <c r="AO135" s="40">
        <v>116</v>
      </c>
      <c r="AP135" s="40" t="s">
        <v>126</v>
      </c>
      <c r="AQ135" s="40">
        <v>116</v>
      </c>
      <c r="AR135" s="40">
        <v>116</v>
      </c>
      <c r="AS135" s="40" t="s">
        <v>1350</v>
      </c>
      <c r="AT135" s="40" t="s">
        <v>1351</v>
      </c>
      <c r="AU135" s="40"/>
      <c r="AV135" s="40">
        <v>0</v>
      </c>
      <c r="AW135" s="40">
        <v>116</v>
      </c>
      <c r="AX135" s="40">
        <v>0</v>
      </c>
      <c r="AY135" s="40">
        <v>0</v>
      </c>
      <c r="AZ135" s="42">
        <v>6952011578</v>
      </c>
      <c r="BA135" s="43">
        <v>0</v>
      </c>
      <c r="BB135" s="43">
        <v>6952011578</v>
      </c>
      <c r="BC135" s="42">
        <v>4621386265</v>
      </c>
      <c r="BD135" s="44">
        <v>8670778965</v>
      </c>
      <c r="BE135" s="44">
        <v>0</v>
      </c>
      <c r="BF135" s="45"/>
      <c r="BG135" s="44">
        <v>6995855757</v>
      </c>
      <c r="BH135" s="44">
        <v>8003859262</v>
      </c>
      <c r="BI135" s="44"/>
      <c r="BJ135" s="44">
        <v>595592000</v>
      </c>
      <c r="BK135" s="46">
        <v>0.75</v>
      </c>
      <c r="BL135" s="46">
        <v>0.25</v>
      </c>
      <c r="BM135" s="46">
        <v>1</v>
      </c>
      <c r="BN135" s="46">
        <v>0.25</v>
      </c>
      <c r="BO135" s="46">
        <v>1</v>
      </c>
      <c r="BP135" s="46">
        <v>0.25</v>
      </c>
      <c r="BQ135" s="46">
        <v>1</v>
      </c>
      <c r="BR135" s="46">
        <v>0.25</v>
      </c>
      <c r="BS135" s="46">
        <v>0</v>
      </c>
      <c r="BT135" s="46">
        <v>0</v>
      </c>
      <c r="BU135" s="46" t="s">
        <v>126</v>
      </c>
      <c r="BV135" s="46">
        <v>0.75</v>
      </c>
      <c r="BW135" s="46">
        <v>1</v>
      </c>
      <c r="BX135" s="46">
        <v>1</v>
      </c>
      <c r="BY135" s="46">
        <v>1</v>
      </c>
      <c r="BZ135" s="46">
        <v>0</v>
      </c>
      <c r="CA135" s="46" t="s">
        <v>126</v>
      </c>
      <c r="CB135" s="47">
        <v>0.22500000000000001</v>
      </c>
      <c r="CC135" s="47">
        <v>0.16875000000000001</v>
      </c>
      <c r="CD135" s="47">
        <v>5.6300000000000003E-2</v>
      </c>
      <c r="CE135" s="47">
        <v>5.6300000000000003E-2</v>
      </c>
      <c r="CF135" s="47">
        <v>5.6300000000000003E-2</v>
      </c>
      <c r="CG135" s="47">
        <v>5.6300000000000003E-2</v>
      </c>
      <c r="CH135" s="47">
        <v>5.6300000000000003E-2</v>
      </c>
      <c r="CI135" s="47">
        <v>5.62E-2</v>
      </c>
      <c r="CJ135" s="47">
        <v>5.6300000000000003E-2</v>
      </c>
      <c r="CK135" s="47">
        <v>5.6300000000000003E-2</v>
      </c>
      <c r="CL135" s="47">
        <v>5.6250000000000008E-2</v>
      </c>
      <c r="CM135" s="47">
        <v>5.6300000000000003E-2</v>
      </c>
      <c r="CN135" s="47">
        <v>0</v>
      </c>
      <c r="CO135" s="47">
        <v>0</v>
      </c>
      <c r="CP135" s="47">
        <v>0</v>
      </c>
      <c r="CQ135" s="47" t="s">
        <v>126</v>
      </c>
      <c r="CR135" s="47">
        <v>0</v>
      </c>
      <c r="CS135" s="45">
        <v>1</v>
      </c>
      <c r="CT135" s="45">
        <v>1</v>
      </c>
      <c r="CU135" s="45">
        <v>1</v>
      </c>
      <c r="CV135" s="45">
        <v>1</v>
      </c>
      <c r="CW135">
        <v>4</v>
      </c>
      <c r="CX135" s="48">
        <v>116</v>
      </c>
      <c r="CY135" s="1">
        <v>0</v>
      </c>
      <c r="CZ135">
        <v>0</v>
      </c>
      <c r="DA135" s="62" t="s">
        <v>143</v>
      </c>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row>
    <row r="136" spans="1:272" s="89" customFormat="1" ht="18" hidden="1" customHeight="1" x14ac:dyDescent="0.25">
      <c r="A136" s="80" t="s">
        <v>168</v>
      </c>
      <c r="B136" s="80" t="s">
        <v>169</v>
      </c>
      <c r="C136" s="80" t="s">
        <v>107</v>
      </c>
      <c r="D136" s="80" t="s">
        <v>700</v>
      </c>
      <c r="E136" s="80" t="s">
        <v>1227</v>
      </c>
      <c r="F136" s="80" t="s">
        <v>1289</v>
      </c>
      <c r="G136" s="80" t="s">
        <v>1290</v>
      </c>
      <c r="H136" s="80" t="s">
        <v>1352</v>
      </c>
      <c r="I136" s="80"/>
      <c r="J136" s="80"/>
      <c r="K136" s="80" t="s">
        <v>1353</v>
      </c>
      <c r="L136" s="80" t="s">
        <v>1354</v>
      </c>
      <c r="M136" s="80" t="s">
        <v>1355</v>
      </c>
      <c r="N136" s="80" t="s">
        <v>118</v>
      </c>
      <c r="O136" s="80" t="s">
        <v>119</v>
      </c>
      <c r="P136" s="81">
        <v>15</v>
      </c>
      <c r="Q136" s="82">
        <v>15</v>
      </c>
      <c r="R136" s="82">
        <v>24</v>
      </c>
      <c r="S136" s="82" t="s">
        <v>4392</v>
      </c>
      <c r="T136" s="82">
        <v>3</v>
      </c>
      <c r="U136" s="82">
        <v>0</v>
      </c>
      <c r="V136" s="82">
        <v>3</v>
      </c>
      <c r="W136" s="82">
        <v>0</v>
      </c>
      <c r="X136" s="82">
        <v>3</v>
      </c>
      <c r="Y136" s="82">
        <v>0</v>
      </c>
      <c r="Z136" s="82">
        <v>3</v>
      </c>
      <c r="AA136" s="82" t="s">
        <v>1356</v>
      </c>
      <c r="AB136" s="82" t="s">
        <v>1357</v>
      </c>
      <c r="AC136" s="82">
        <v>0</v>
      </c>
      <c r="AD136" s="82">
        <v>3</v>
      </c>
      <c r="AE136" s="82">
        <v>0</v>
      </c>
      <c r="AF136" s="82">
        <v>12</v>
      </c>
      <c r="AG136" s="82">
        <v>0</v>
      </c>
      <c r="AH136" s="82">
        <v>12</v>
      </c>
      <c r="AI136" s="82" t="s">
        <v>1358</v>
      </c>
      <c r="AJ136" s="82" t="s">
        <v>1359</v>
      </c>
      <c r="AK136" s="82">
        <v>0</v>
      </c>
      <c r="AL136" s="82">
        <v>0</v>
      </c>
      <c r="AM136" s="82">
        <v>0</v>
      </c>
      <c r="AN136" s="82">
        <v>0</v>
      </c>
      <c r="AO136" s="82">
        <v>15</v>
      </c>
      <c r="AP136" s="82">
        <v>0</v>
      </c>
      <c r="AQ136" s="82">
        <v>9</v>
      </c>
      <c r="AR136" s="82">
        <v>9</v>
      </c>
      <c r="AS136" s="82" t="s">
        <v>1360</v>
      </c>
      <c r="AT136" s="82" t="s">
        <v>1361</v>
      </c>
      <c r="AU136" s="82"/>
      <c r="AV136" s="82">
        <v>0</v>
      </c>
      <c r="AW136" s="82">
        <v>15</v>
      </c>
      <c r="AX136" s="82">
        <v>0</v>
      </c>
      <c r="AY136" s="82">
        <v>0</v>
      </c>
      <c r="AZ136" s="83">
        <v>45420000</v>
      </c>
      <c r="BA136" s="84">
        <v>0</v>
      </c>
      <c r="BB136" s="84">
        <v>45420000</v>
      </c>
      <c r="BC136" s="83">
        <v>42888000</v>
      </c>
      <c r="BD136" s="85">
        <v>450236249</v>
      </c>
      <c r="BE136" s="85">
        <v>0</v>
      </c>
      <c r="BF136" s="86"/>
      <c r="BG136" s="85">
        <v>415490000</v>
      </c>
      <c r="BH136" s="85">
        <v>162000000</v>
      </c>
      <c r="BI136" s="85"/>
      <c r="BJ136" s="85">
        <v>30000000</v>
      </c>
      <c r="BK136" s="87">
        <v>1.6</v>
      </c>
      <c r="BL136" s="87">
        <v>0.2</v>
      </c>
      <c r="BM136" s="87">
        <v>1</v>
      </c>
      <c r="BN136" s="87">
        <v>0.2</v>
      </c>
      <c r="BO136" s="87">
        <v>4</v>
      </c>
      <c r="BP136" s="87">
        <v>1</v>
      </c>
      <c r="BQ136" s="87">
        <v>0.6</v>
      </c>
      <c r="BR136" s="87">
        <v>0</v>
      </c>
      <c r="BS136" s="87">
        <v>0</v>
      </c>
      <c r="BT136" s="87">
        <v>0</v>
      </c>
      <c r="BU136" s="87" t="s">
        <v>126</v>
      </c>
      <c r="BV136" s="87" t="s">
        <v>4283</v>
      </c>
      <c r="BW136" s="87">
        <v>1</v>
      </c>
      <c r="BX136" s="87" t="s">
        <v>4283</v>
      </c>
      <c r="BY136" s="87">
        <v>0.6</v>
      </c>
      <c r="BZ136" s="87">
        <v>0</v>
      </c>
      <c r="CA136" s="87" t="s">
        <v>126</v>
      </c>
      <c r="CB136" s="88">
        <v>0.22500000000000001</v>
      </c>
      <c r="CC136" s="88">
        <v>0.22500000000000001</v>
      </c>
      <c r="CD136" s="88">
        <v>4.4999999999999998E-2</v>
      </c>
      <c r="CE136" s="88">
        <v>4.4999999999999998E-2</v>
      </c>
      <c r="CF136" s="88">
        <v>4.4999999999999998E-2</v>
      </c>
      <c r="CG136" s="88">
        <v>4.4999999999999998E-2</v>
      </c>
      <c r="CH136" s="88">
        <v>4.4999999999999998E-2</v>
      </c>
      <c r="CI136" s="88">
        <v>0.18</v>
      </c>
      <c r="CJ136" s="88">
        <v>0.22500000000000001</v>
      </c>
      <c r="CK136" s="88">
        <v>0.13500000000000001</v>
      </c>
      <c r="CL136" s="88">
        <v>0</v>
      </c>
      <c r="CM136" s="88">
        <v>0</v>
      </c>
      <c r="CN136" s="88">
        <v>0</v>
      </c>
      <c r="CO136" s="88">
        <v>0</v>
      </c>
      <c r="CP136" s="88">
        <v>0</v>
      </c>
      <c r="CQ136" s="88" t="s">
        <v>126</v>
      </c>
      <c r="CR136" s="88">
        <v>0</v>
      </c>
      <c r="CS136" s="86"/>
      <c r="CT136" s="86"/>
      <c r="CU136" s="86"/>
      <c r="CV136" s="86"/>
      <c r="CX136" s="90">
        <v>4</v>
      </c>
      <c r="CY136" s="91">
        <v>0</v>
      </c>
      <c r="CZ136" s="89">
        <v>0</v>
      </c>
    </row>
    <row r="137" spans="1:272" ht="18" hidden="1" customHeight="1" x14ac:dyDescent="0.25">
      <c r="A137" s="37" t="s">
        <v>168</v>
      </c>
      <c r="B137" s="37" t="s">
        <v>169</v>
      </c>
      <c r="C137" s="37" t="s">
        <v>107</v>
      </c>
      <c r="D137" s="37" t="s">
        <v>700</v>
      </c>
      <c r="E137" s="37" t="s">
        <v>1227</v>
      </c>
      <c r="F137" s="37" t="s">
        <v>1289</v>
      </c>
      <c r="G137" s="37" t="s">
        <v>1290</v>
      </c>
      <c r="H137" s="37" t="s">
        <v>1362</v>
      </c>
      <c r="I137" s="37"/>
      <c r="J137" s="37"/>
      <c r="K137" s="37" t="s">
        <v>1363</v>
      </c>
      <c r="L137" s="37" t="s">
        <v>1364</v>
      </c>
      <c r="M137" s="37" t="s">
        <v>1365</v>
      </c>
      <c r="N137" s="37" t="s">
        <v>118</v>
      </c>
      <c r="O137" s="37" t="s">
        <v>119</v>
      </c>
      <c r="P137" s="39">
        <v>4000</v>
      </c>
      <c r="Q137" s="40">
        <v>4000</v>
      </c>
      <c r="R137" s="40">
        <v>2696</v>
      </c>
      <c r="S137" s="40" t="s">
        <v>4393</v>
      </c>
      <c r="T137" s="40">
        <v>400</v>
      </c>
      <c r="U137" s="40">
        <v>0</v>
      </c>
      <c r="V137" s="40">
        <v>400</v>
      </c>
      <c r="W137" s="40">
        <v>0</v>
      </c>
      <c r="X137" s="40">
        <v>400</v>
      </c>
      <c r="Y137" s="40">
        <v>0</v>
      </c>
      <c r="Z137" s="40">
        <v>400</v>
      </c>
      <c r="AA137" s="40" t="s">
        <v>1366</v>
      </c>
      <c r="AB137" s="40" t="s">
        <v>1367</v>
      </c>
      <c r="AC137" s="40" t="s">
        <v>1368</v>
      </c>
      <c r="AD137" s="40">
        <v>1656</v>
      </c>
      <c r="AE137" s="40">
        <v>0</v>
      </c>
      <c r="AF137" s="40">
        <v>1656</v>
      </c>
      <c r="AG137" s="40">
        <v>0</v>
      </c>
      <c r="AH137" s="40">
        <v>1656</v>
      </c>
      <c r="AI137" s="40" t="s">
        <v>1369</v>
      </c>
      <c r="AJ137" s="40" t="s">
        <v>1370</v>
      </c>
      <c r="AK137" s="40">
        <v>0</v>
      </c>
      <c r="AL137" s="40">
        <v>0</v>
      </c>
      <c r="AM137" s="40">
        <v>0</v>
      </c>
      <c r="AN137" s="40">
        <v>1660</v>
      </c>
      <c r="AO137" s="40">
        <v>0</v>
      </c>
      <c r="AP137" s="40">
        <v>640</v>
      </c>
      <c r="AQ137" s="40">
        <v>0</v>
      </c>
      <c r="AR137" s="40">
        <v>640</v>
      </c>
      <c r="AS137" s="40" t="s">
        <v>1371</v>
      </c>
      <c r="AT137" s="40" t="s">
        <v>1372</v>
      </c>
      <c r="AU137" s="40"/>
      <c r="AV137" s="40">
        <v>344</v>
      </c>
      <c r="AW137" s="40">
        <v>0</v>
      </c>
      <c r="AX137" s="40">
        <v>0</v>
      </c>
      <c r="AY137" s="40">
        <v>0</v>
      </c>
      <c r="AZ137" s="42">
        <v>8735000</v>
      </c>
      <c r="BA137" s="43">
        <v>0</v>
      </c>
      <c r="BB137" s="43">
        <v>8735000</v>
      </c>
      <c r="BC137" s="42">
        <v>4148333</v>
      </c>
      <c r="BD137" s="44">
        <v>170000000</v>
      </c>
      <c r="BE137" s="44">
        <v>0</v>
      </c>
      <c r="BF137" s="45"/>
      <c r="BG137" s="44">
        <v>165385500</v>
      </c>
      <c r="BH137" s="44">
        <v>190000000</v>
      </c>
      <c r="BI137" s="44"/>
      <c r="BJ137" s="44">
        <v>170000000</v>
      </c>
      <c r="BK137" s="46">
        <v>0.67400000000000004</v>
      </c>
      <c r="BL137" s="46">
        <v>0.1</v>
      </c>
      <c r="BM137" s="46">
        <v>1</v>
      </c>
      <c r="BN137" s="46">
        <v>0.41399999999999998</v>
      </c>
      <c r="BO137" s="46">
        <v>1</v>
      </c>
      <c r="BP137" s="46">
        <v>0.41499999999999998</v>
      </c>
      <c r="BQ137" s="46">
        <v>0.38554216867469882</v>
      </c>
      <c r="BR137" s="46">
        <v>8.5999999999999993E-2</v>
      </c>
      <c r="BS137" s="46">
        <v>0</v>
      </c>
      <c r="BT137" s="46">
        <v>0</v>
      </c>
      <c r="BU137" s="46" t="s">
        <v>126</v>
      </c>
      <c r="BV137" s="46">
        <v>0.67400000000000004</v>
      </c>
      <c r="BW137" s="46">
        <v>1</v>
      </c>
      <c r="BX137" s="46">
        <v>1</v>
      </c>
      <c r="BY137" s="46">
        <v>0.38554216867469882</v>
      </c>
      <c r="BZ137" s="46">
        <v>0</v>
      </c>
      <c r="CA137" s="46" t="s">
        <v>126</v>
      </c>
      <c r="CB137" s="47">
        <v>0.22500000000000001</v>
      </c>
      <c r="CC137" s="47">
        <v>0.15165000000000001</v>
      </c>
      <c r="CD137" s="47">
        <v>2.2499999999999999E-2</v>
      </c>
      <c r="CE137" s="47">
        <v>2.2499999999999999E-2</v>
      </c>
      <c r="CF137" s="47">
        <v>2.2499999999999999E-2</v>
      </c>
      <c r="CG137" s="47">
        <v>9.3200000000000005E-2</v>
      </c>
      <c r="CH137" s="47">
        <v>9.3200000000000005E-2</v>
      </c>
      <c r="CI137" s="47">
        <v>9.3150000000000011E-2</v>
      </c>
      <c r="CJ137" s="47">
        <v>9.3399999999999997E-2</v>
      </c>
      <c r="CK137" s="47">
        <v>3.600963855421687E-2</v>
      </c>
      <c r="CL137" s="47">
        <v>3.6000000000000004E-2</v>
      </c>
      <c r="CM137" s="47">
        <v>1.9350000000000003E-2</v>
      </c>
      <c r="CN137" s="47">
        <v>0</v>
      </c>
      <c r="CO137" s="47">
        <v>0</v>
      </c>
      <c r="CP137" s="47">
        <v>0</v>
      </c>
      <c r="CQ137" s="47" t="s">
        <v>126</v>
      </c>
      <c r="CR137" s="47">
        <v>0</v>
      </c>
      <c r="CS137" s="45"/>
      <c r="CT137" s="45"/>
      <c r="CU137" s="45"/>
      <c r="CV137" s="45"/>
      <c r="CX137" s="48">
        <v>2056</v>
      </c>
      <c r="CY137" s="1">
        <v>0</v>
      </c>
      <c r="CZ137">
        <v>0</v>
      </c>
      <c r="DA137" s="62" t="s">
        <v>143</v>
      </c>
    </row>
    <row r="138" spans="1:272" ht="18" hidden="1" customHeight="1" x14ac:dyDescent="0.25">
      <c r="A138" s="37" t="s">
        <v>384</v>
      </c>
      <c r="B138" s="37" t="s">
        <v>385</v>
      </c>
      <c r="C138" s="37" t="s">
        <v>107</v>
      </c>
      <c r="D138" s="37" t="s">
        <v>700</v>
      </c>
      <c r="E138" s="37" t="s">
        <v>1227</v>
      </c>
      <c r="F138" s="37" t="s">
        <v>1289</v>
      </c>
      <c r="G138" s="37" t="s">
        <v>1290</v>
      </c>
      <c r="H138" s="37" t="s">
        <v>1373</v>
      </c>
      <c r="I138" s="37"/>
      <c r="J138" s="37" t="s">
        <v>1374</v>
      </c>
      <c r="K138" s="37" t="s">
        <v>1375</v>
      </c>
      <c r="L138" s="37" t="s">
        <v>1376</v>
      </c>
      <c r="M138" s="37" t="s">
        <v>1377</v>
      </c>
      <c r="N138" s="37" t="s">
        <v>134</v>
      </c>
      <c r="O138" s="37" t="s">
        <v>394</v>
      </c>
      <c r="P138" s="39">
        <v>100</v>
      </c>
      <c r="Q138" s="40">
        <v>100</v>
      </c>
      <c r="R138" s="40">
        <v>100</v>
      </c>
      <c r="S138" s="40" t="s">
        <v>4394</v>
      </c>
      <c r="T138" s="40">
        <v>0</v>
      </c>
      <c r="U138" s="40">
        <v>100</v>
      </c>
      <c r="V138" s="40">
        <v>0</v>
      </c>
      <c r="W138" s="40">
        <v>100</v>
      </c>
      <c r="X138" s="40" t="s">
        <v>126</v>
      </c>
      <c r="Y138" s="40">
        <v>100</v>
      </c>
      <c r="Z138" s="40">
        <v>100</v>
      </c>
      <c r="AA138" s="40">
        <v>0</v>
      </c>
      <c r="AB138" s="40" t="s">
        <v>1378</v>
      </c>
      <c r="AC138" s="40">
        <v>0</v>
      </c>
      <c r="AD138" s="40">
        <v>0</v>
      </c>
      <c r="AE138" s="40">
        <v>100</v>
      </c>
      <c r="AF138" s="40">
        <v>0</v>
      </c>
      <c r="AG138" s="40">
        <v>100</v>
      </c>
      <c r="AH138" s="40">
        <v>100</v>
      </c>
      <c r="AI138" s="40" t="s">
        <v>1379</v>
      </c>
      <c r="AJ138" s="40" t="s">
        <v>1380</v>
      </c>
      <c r="AK138" s="40">
        <v>0</v>
      </c>
      <c r="AL138" s="40"/>
      <c r="AM138" s="40"/>
      <c r="AN138" s="40">
        <v>0</v>
      </c>
      <c r="AO138" s="40">
        <v>100</v>
      </c>
      <c r="AP138" s="40" t="s">
        <v>126</v>
      </c>
      <c r="AQ138" s="40">
        <v>66.667000000000002</v>
      </c>
      <c r="AR138" s="40">
        <v>66.667000000000002</v>
      </c>
      <c r="AS138" s="40" t="s">
        <v>1381</v>
      </c>
      <c r="AT138" s="40" t="s">
        <v>1382</v>
      </c>
      <c r="AU138" s="40"/>
      <c r="AV138" s="40">
        <v>0</v>
      </c>
      <c r="AW138" s="40">
        <v>100</v>
      </c>
      <c r="AX138" s="40">
        <v>0</v>
      </c>
      <c r="AY138" s="40">
        <v>0</v>
      </c>
      <c r="AZ138" s="42">
        <v>26183016906</v>
      </c>
      <c r="BA138" s="43">
        <v>0</v>
      </c>
      <c r="BB138" s="43">
        <v>26183016906</v>
      </c>
      <c r="BC138" s="42">
        <v>22489402577</v>
      </c>
      <c r="BD138" s="44">
        <v>45897103937</v>
      </c>
      <c r="BE138" s="44"/>
      <c r="BF138" s="45"/>
      <c r="BG138" s="44">
        <v>44073907857</v>
      </c>
      <c r="BH138" s="44">
        <v>58891335000</v>
      </c>
      <c r="BI138" s="44"/>
      <c r="BJ138" s="44">
        <v>22898793695</v>
      </c>
      <c r="BK138" s="46">
        <v>0.58333374999999998</v>
      </c>
      <c r="BL138" s="46">
        <v>0.25</v>
      </c>
      <c r="BM138" s="46">
        <v>1</v>
      </c>
      <c r="BN138" s="46">
        <v>0.25</v>
      </c>
      <c r="BO138" s="46">
        <v>1</v>
      </c>
      <c r="BP138" s="46">
        <v>0.25</v>
      </c>
      <c r="BQ138" s="46">
        <v>0.33333499999999999</v>
      </c>
      <c r="BR138" s="46">
        <v>0.25</v>
      </c>
      <c r="BS138" s="46">
        <v>0</v>
      </c>
      <c r="BT138" s="46">
        <v>0</v>
      </c>
      <c r="BU138" s="46" t="s">
        <v>126</v>
      </c>
      <c r="BV138" s="46">
        <v>0.58333374999999998</v>
      </c>
      <c r="BW138" s="46">
        <v>1</v>
      </c>
      <c r="BX138" s="46">
        <v>1</v>
      </c>
      <c r="BY138" s="46">
        <v>0.33333499999999999</v>
      </c>
      <c r="BZ138" s="46">
        <v>0</v>
      </c>
      <c r="CA138" s="46" t="s">
        <v>126</v>
      </c>
      <c r="CB138" s="66">
        <v>0.22500000000000001</v>
      </c>
      <c r="CC138" s="47">
        <v>0.13125009374999999</v>
      </c>
      <c r="CD138" s="47">
        <v>5.6300000000000003E-2</v>
      </c>
      <c r="CE138" s="47">
        <v>5.6300000000000003E-2</v>
      </c>
      <c r="CF138" s="47">
        <v>5.6300000000000003E-2</v>
      </c>
      <c r="CG138" s="47">
        <v>5.6300000000000003E-2</v>
      </c>
      <c r="CH138" s="47">
        <v>5.6300000000000003E-2</v>
      </c>
      <c r="CI138" s="47">
        <v>5.62E-2</v>
      </c>
      <c r="CJ138" s="47">
        <v>5.6300000000000003E-2</v>
      </c>
      <c r="CK138" s="47">
        <v>1.87667605E-2</v>
      </c>
      <c r="CL138" s="47">
        <v>1.8750093749999988E-2</v>
      </c>
      <c r="CM138" s="47">
        <v>5.6300000000000003E-2</v>
      </c>
      <c r="CN138" s="47">
        <v>0</v>
      </c>
      <c r="CO138" s="47">
        <v>0</v>
      </c>
      <c r="CP138" s="47">
        <v>0</v>
      </c>
      <c r="CQ138" s="47" t="s">
        <v>126</v>
      </c>
      <c r="CR138" s="47">
        <v>0</v>
      </c>
      <c r="CS138" s="45">
        <v>1</v>
      </c>
      <c r="CT138" s="45">
        <v>1</v>
      </c>
      <c r="CU138" s="45">
        <v>1</v>
      </c>
      <c r="CV138" s="45">
        <v>1</v>
      </c>
      <c r="CW138">
        <v>4</v>
      </c>
      <c r="CX138" s="48">
        <v>88.88900000000001</v>
      </c>
      <c r="CY138" s="1">
        <v>0</v>
      </c>
      <c r="CZ138">
        <v>0</v>
      </c>
    </row>
    <row r="139" spans="1:272" ht="18" hidden="1" customHeight="1" x14ac:dyDescent="0.25">
      <c r="A139" s="37" t="s">
        <v>105</v>
      </c>
      <c r="B139" s="37" t="s">
        <v>106</v>
      </c>
      <c r="C139" s="37" t="s">
        <v>107</v>
      </c>
      <c r="D139" s="37" t="s">
        <v>700</v>
      </c>
      <c r="E139" s="37" t="s">
        <v>1227</v>
      </c>
      <c r="F139" s="37" t="s">
        <v>1289</v>
      </c>
      <c r="G139" s="37" t="s">
        <v>1290</v>
      </c>
      <c r="H139" s="37" t="s">
        <v>1383</v>
      </c>
      <c r="I139" s="37"/>
      <c r="J139" s="38" t="s">
        <v>430</v>
      </c>
      <c r="K139" s="37" t="s">
        <v>1384</v>
      </c>
      <c r="L139" s="37" t="s">
        <v>1385</v>
      </c>
      <c r="M139" s="37" t="s">
        <v>1386</v>
      </c>
      <c r="N139" s="37" t="s">
        <v>118</v>
      </c>
      <c r="O139" s="37" t="s">
        <v>119</v>
      </c>
      <c r="P139" s="39">
        <v>0</v>
      </c>
      <c r="Q139" s="40">
        <v>116</v>
      </c>
      <c r="R139" s="40">
        <v>78</v>
      </c>
      <c r="S139" s="40" t="s">
        <v>4395</v>
      </c>
      <c r="T139" s="40">
        <v>29</v>
      </c>
      <c r="U139" s="40">
        <v>0</v>
      </c>
      <c r="V139" s="40">
        <v>29</v>
      </c>
      <c r="W139" s="40">
        <v>0</v>
      </c>
      <c r="X139" s="40">
        <v>29</v>
      </c>
      <c r="Y139" s="40">
        <v>0</v>
      </c>
      <c r="Z139" s="40">
        <v>29</v>
      </c>
      <c r="AA139" s="40" t="s">
        <v>1386</v>
      </c>
      <c r="AB139" s="40" t="s">
        <v>1387</v>
      </c>
      <c r="AC139" s="40" t="s">
        <v>1388</v>
      </c>
      <c r="AD139" s="40">
        <v>29</v>
      </c>
      <c r="AE139" s="40">
        <v>0</v>
      </c>
      <c r="AF139" s="40">
        <v>29</v>
      </c>
      <c r="AG139" s="40">
        <v>0</v>
      </c>
      <c r="AH139" s="40">
        <v>29</v>
      </c>
      <c r="AI139" s="40" t="s">
        <v>1386</v>
      </c>
      <c r="AJ139" s="40" t="s">
        <v>1389</v>
      </c>
      <c r="AK139" s="40" t="s">
        <v>1390</v>
      </c>
      <c r="AL139" s="40">
        <v>0</v>
      </c>
      <c r="AM139" s="40" t="s">
        <v>124</v>
      </c>
      <c r="AN139" s="40">
        <v>29</v>
      </c>
      <c r="AO139" s="40">
        <v>0</v>
      </c>
      <c r="AP139" s="40">
        <v>20</v>
      </c>
      <c r="AQ139" s="40">
        <v>0</v>
      </c>
      <c r="AR139" s="40">
        <v>20</v>
      </c>
      <c r="AS139" s="40" t="s">
        <v>1386</v>
      </c>
      <c r="AT139" s="40" t="s">
        <v>1391</v>
      </c>
      <c r="AU139" s="40" t="s">
        <v>124</v>
      </c>
      <c r="AV139" s="40">
        <v>29</v>
      </c>
      <c r="AW139" s="40">
        <v>0</v>
      </c>
      <c r="AX139" s="40">
        <v>0</v>
      </c>
      <c r="AY139" s="40">
        <v>0</v>
      </c>
      <c r="AZ139" s="42">
        <v>275100000</v>
      </c>
      <c r="BA139" s="43">
        <v>0</v>
      </c>
      <c r="BB139" s="43">
        <v>275100000</v>
      </c>
      <c r="BC139" s="42">
        <v>262607487</v>
      </c>
      <c r="BD139" s="44">
        <v>555971632</v>
      </c>
      <c r="BE139" s="44">
        <v>0</v>
      </c>
      <c r="BF139" s="45"/>
      <c r="BG139" s="44">
        <v>554097660</v>
      </c>
      <c r="BH139" s="44">
        <v>678405541</v>
      </c>
      <c r="BI139" s="44"/>
      <c r="BJ139" s="44">
        <v>609977960</v>
      </c>
      <c r="BK139" s="46">
        <v>0.67241379310344829</v>
      </c>
      <c r="BL139" s="46">
        <v>0.25</v>
      </c>
      <c r="BM139" s="46">
        <v>1</v>
      </c>
      <c r="BN139" s="46">
        <v>0.25</v>
      </c>
      <c r="BO139" s="46">
        <v>1</v>
      </c>
      <c r="BP139" s="46">
        <v>0.25</v>
      </c>
      <c r="BQ139" s="46">
        <v>0.68965517241379315</v>
      </c>
      <c r="BR139" s="46">
        <v>0.25</v>
      </c>
      <c r="BS139" s="46">
        <v>0</v>
      </c>
      <c r="BT139" s="46">
        <v>0</v>
      </c>
      <c r="BU139" s="46" t="s">
        <v>126</v>
      </c>
      <c r="BV139" s="46">
        <v>0.67241379310344829</v>
      </c>
      <c r="BW139" s="46">
        <v>1</v>
      </c>
      <c r="BX139" s="46">
        <v>1</v>
      </c>
      <c r="BY139" s="46">
        <v>0.68965517241379315</v>
      </c>
      <c r="BZ139" s="46">
        <v>0</v>
      </c>
      <c r="CA139" s="46" t="s">
        <v>126</v>
      </c>
      <c r="CB139" s="47">
        <v>0.22500000000000001</v>
      </c>
      <c r="CC139" s="47">
        <v>0.15129310344827587</v>
      </c>
      <c r="CD139" s="47">
        <v>5.6300000000000003E-2</v>
      </c>
      <c r="CE139" s="47">
        <v>5.6300000000000003E-2</v>
      </c>
      <c r="CF139" s="47">
        <v>5.6300000000000003E-2</v>
      </c>
      <c r="CG139" s="47">
        <v>5.6300000000000003E-2</v>
      </c>
      <c r="CH139" s="47">
        <v>5.6300000000000003E-2</v>
      </c>
      <c r="CI139" s="47">
        <v>5.62E-2</v>
      </c>
      <c r="CJ139" s="47">
        <v>5.6300000000000003E-2</v>
      </c>
      <c r="CK139" s="47">
        <v>3.882758620689656E-2</v>
      </c>
      <c r="CL139" s="47">
        <v>3.879310344827587E-2</v>
      </c>
      <c r="CM139" s="47">
        <v>5.6250000000000001E-2</v>
      </c>
      <c r="CN139" s="47">
        <v>0</v>
      </c>
      <c r="CO139" s="47">
        <v>0</v>
      </c>
      <c r="CP139" s="47">
        <v>0</v>
      </c>
      <c r="CQ139" s="47" t="s">
        <v>126</v>
      </c>
      <c r="CR139" s="47">
        <v>0</v>
      </c>
      <c r="CS139" s="45"/>
      <c r="CT139" s="45"/>
      <c r="CU139" s="45"/>
      <c r="CV139" s="45"/>
      <c r="CX139" s="48">
        <v>58</v>
      </c>
      <c r="CY139" s="1">
        <v>0</v>
      </c>
      <c r="CZ139" t="s">
        <v>124</v>
      </c>
      <c r="DA139" s="62" t="s">
        <v>143</v>
      </c>
    </row>
    <row r="140" spans="1:272" ht="18" hidden="1" customHeight="1" x14ac:dyDescent="0.25">
      <c r="A140" s="37" t="s">
        <v>1287</v>
      </c>
      <c r="B140" s="37" t="s">
        <v>1288</v>
      </c>
      <c r="C140" s="37" t="s">
        <v>107</v>
      </c>
      <c r="D140" s="37" t="s">
        <v>700</v>
      </c>
      <c r="E140" s="37" t="s">
        <v>1227</v>
      </c>
      <c r="F140" s="37" t="s">
        <v>1289</v>
      </c>
      <c r="G140" s="37" t="s">
        <v>1290</v>
      </c>
      <c r="H140" s="37" t="s">
        <v>1392</v>
      </c>
      <c r="I140" s="37" t="s">
        <v>1393</v>
      </c>
      <c r="J140" s="37"/>
      <c r="K140" s="37" t="s">
        <v>1394</v>
      </c>
      <c r="L140" s="37" t="s">
        <v>1395</v>
      </c>
      <c r="M140" s="37" t="s">
        <v>1396</v>
      </c>
      <c r="N140" s="37" t="s">
        <v>118</v>
      </c>
      <c r="O140" s="37" t="s">
        <v>119</v>
      </c>
      <c r="P140" s="39">
        <v>0</v>
      </c>
      <c r="Q140" s="40">
        <v>200</v>
      </c>
      <c r="R140" s="40">
        <v>0</v>
      </c>
      <c r="S140" s="40">
        <v>0</v>
      </c>
      <c r="T140" s="40">
        <v>0</v>
      </c>
      <c r="U140" s="40">
        <v>0</v>
      </c>
      <c r="V140" s="40">
        <v>0</v>
      </c>
      <c r="W140" s="40">
        <v>0</v>
      </c>
      <c r="X140" s="40">
        <v>0</v>
      </c>
      <c r="Y140" s="40">
        <v>0</v>
      </c>
      <c r="Z140" s="40">
        <v>0</v>
      </c>
      <c r="AA140" s="40"/>
      <c r="AB140" s="40"/>
      <c r="AC140" s="40"/>
      <c r="AD140" s="40">
        <v>0</v>
      </c>
      <c r="AE140" s="40">
        <v>0</v>
      </c>
      <c r="AF140" s="40">
        <v>0</v>
      </c>
      <c r="AG140" s="40">
        <v>0</v>
      </c>
      <c r="AH140" s="40">
        <v>0</v>
      </c>
      <c r="AI140" s="40">
        <v>0</v>
      </c>
      <c r="AJ140" s="40" t="s">
        <v>1397</v>
      </c>
      <c r="AK140" s="40" t="s">
        <v>1398</v>
      </c>
      <c r="AL140" s="40">
        <v>0</v>
      </c>
      <c r="AM140" s="40">
        <v>0</v>
      </c>
      <c r="AN140" s="40">
        <v>50</v>
      </c>
      <c r="AO140" s="40">
        <v>0</v>
      </c>
      <c r="AP140" s="40">
        <v>0</v>
      </c>
      <c r="AQ140" s="40">
        <v>0</v>
      </c>
      <c r="AR140" s="40">
        <v>0</v>
      </c>
      <c r="AS140" s="40"/>
      <c r="AT140" s="40"/>
      <c r="AU140" s="40"/>
      <c r="AV140" s="40">
        <v>150</v>
      </c>
      <c r="AW140" s="40">
        <v>0</v>
      </c>
      <c r="AX140" s="40">
        <v>0</v>
      </c>
      <c r="AY140" s="40">
        <v>0</v>
      </c>
      <c r="AZ140" s="63"/>
      <c r="BA140" s="43">
        <v>0</v>
      </c>
      <c r="BB140" s="43">
        <v>0</v>
      </c>
      <c r="BC140" s="63"/>
      <c r="BD140" s="44">
        <v>0</v>
      </c>
      <c r="BE140" s="44">
        <v>0</v>
      </c>
      <c r="BF140" s="45"/>
      <c r="BG140" s="44">
        <v>0</v>
      </c>
      <c r="BH140" s="44">
        <v>2050000000</v>
      </c>
      <c r="BI140" s="44"/>
      <c r="BJ140" s="44">
        <v>0</v>
      </c>
      <c r="BK140" s="46">
        <v>0</v>
      </c>
      <c r="BL140" s="46">
        <v>0</v>
      </c>
      <c r="BM140" s="46" t="s">
        <v>126</v>
      </c>
      <c r="BN140" s="46">
        <v>0</v>
      </c>
      <c r="BO140" s="46" t="s">
        <v>126</v>
      </c>
      <c r="BP140" s="46">
        <v>0.25</v>
      </c>
      <c r="BQ140" s="46">
        <v>0</v>
      </c>
      <c r="BR140" s="46">
        <v>0.75</v>
      </c>
      <c r="BS140" s="46">
        <v>0</v>
      </c>
      <c r="BT140" s="46">
        <v>0</v>
      </c>
      <c r="BU140" s="46" t="s">
        <v>126</v>
      </c>
      <c r="BV140" s="46">
        <v>0</v>
      </c>
      <c r="BW140" s="46" t="s">
        <v>126</v>
      </c>
      <c r="BX140" s="46" t="s">
        <v>126</v>
      </c>
      <c r="BY140" s="46">
        <v>0</v>
      </c>
      <c r="BZ140" s="46">
        <v>0</v>
      </c>
      <c r="CA140" s="46" t="s">
        <v>126</v>
      </c>
      <c r="CB140" s="47">
        <v>0.22500000000000001</v>
      </c>
      <c r="CC140" s="47">
        <v>0</v>
      </c>
      <c r="CD140" s="47">
        <v>0</v>
      </c>
      <c r="CE140" s="47" t="s">
        <v>126</v>
      </c>
      <c r="CF140" s="47">
        <v>0</v>
      </c>
      <c r="CG140" s="47">
        <v>0</v>
      </c>
      <c r="CH140" s="47" t="s">
        <v>126</v>
      </c>
      <c r="CI140" s="47">
        <v>0</v>
      </c>
      <c r="CJ140" s="47">
        <v>5.6300000000000003E-2</v>
      </c>
      <c r="CK140" s="47">
        <v>0</v>
      </c>
      <c r="CL140" s="47">
        <v>0</v>
      </c>
      <c r="CM140" s="47">
        <v>0.16875000000000001</v>
      </c>
      <c r="CN140" s="47">
        <v>0</v>
      </c>
      <c r="CO140" s="47">
        <v>0</v>
      </c>
      <c r="CP140" s="47">
        <v>0</v>
      </c>
      <c r="CQ140" s="47" t="s">
        <v>126</v>
      </c>
      <c r="CR140" s="47">
        <v>0</v>
      </c>
      <c r="CS140" s="45"/>
      <c r="CT140" s="45"/>
      <c r="CU140" s="45"/>
      <c r="CV140" s="45"/>
      <c r="CX140" s="48">
        <v>0</v>
      </c>
      <c r="CY140" s="1">
        <v>0</v>
      </c>
      <c r="CZ140">
        <v>0</v>
      </c>
      <c r="DA140" s="62" t="s">
        <v>143</v>
      </c>
    </row>
    <row r="141" spans="1:272" ht="18" hidden="1" customHeight="1" x14ac:dyDescent="0.25">
      <c r="A141" s="37" t="s">
        <v>105</v>
      </c>
      <c r="B141" s="37" t="s">
        <v>106</v>
      </c>
      <c r="C141" s="37" t="s">
        <v>107</v>
      </c>
      <c r="D141" s="37" t="s">
        <v>700</v>
      </c>
      <c r="E141" s="37" t="s">
        <v>1227</v>
      </c>
      <c r="F141" s="37" t="s">
        <v>1399</v>
      </c>
      <c r="G141" s="37" t="s">
        <v>1400</v>
      </c>
      <c r="H141" s="37" t="s">
        <v>1401</v>
      </c>
      <c r="I141" s="37" t="s">
        <v>952</v>
      </c>
      <c r="J141" s="37" t="s">
        <v>130</v>
      </c>
      <c r="K141" s="37" t="s">
        <v>1402</v>
      </c>
      <c r="L141" s="37" t="s">
        <v>1403</v>
      </c>
      <c r="M141" s="37" t="s">
        <v>941</v>
      </c>
      <c r="N141" s="37" t="s">
        <v>118</v>
      </c>
      <c r="O141" s="37" t="s">
        <v>119</v>
      </c>
      <c r="P141" s="39">
        <v>20</v>
      </c>
      <c r="Q141" s="40">
        <v>96</v>
      </c>
      <c r="R141" s="40">
        <v>40</v>
      </c>
      <c r="S141" s="40" t="s">
        <v>4396</v>
      </c>
      <c r="T141" s="40">
        <v>5</v>
      </c>
      <c r="U141" s="40">
        <v>0</v>
      </c>
      <c r="V141" s="40">
        <v>5</v>
      </c>
      <c r="W141" s="40">
        <v>0</v>
      </c>
      <c r="X141" s="40">
        <v>5</v>
      </c>
      <c r="Y141" s="40">
        <v>0</v>
      </c>
      <c r="Z141" s="40">
        <v>5</v>
      </c>
      <c r="AA141" s="40" t="s">
        <v>1404</v>
      </c>
      <c r="AB141" s="40" t="s">
        <v>1405</v>
      </c>
      <c r="AC141" s="40" t="s">
        <v>1406</v>
      </c>
      <c r="AD141" s="40">
        <v>35</v>
      </c>
      <c r="AE141" s="40">
        <v>0</v>
      </c>
      <c r="AF141" s="40">
        <v>35</v>
      </c>
      <c r="AG141" s="40">
        <v>0</v>
      </c>
      <c r="AH141" s="40">
        <v>35</v>
      </c>
      <c r="AI141" s="40" t="s">
        <v>941</v>
      </c>
      <c r="AJ141" s="40" t="s">
        <v>1407</v>
      </c>
      <c r="AK141" s="40" t="s">
        <v>1408</v>
      </c>
      <c r="AL141" s="40">
        <v>0</v>
      </c>
      <c r="AM141" s="40" t="s">
        <v>124</v>
      </c>
      <c r="AN141" s="40">
        <v>30</v>
      </c>
      <c r="AO141" s="40">
        <v>0</v>
      </c>
      <c r="AP141" s="40">
        <v>0</v>
      </c>
      <c r="AQ141" s="40">
        <v>0</v>
      </c>
      <c r="AR141" s="40">
        <v>0</v>
      </c>
      <c r="AS141" s="40" t="s">
        <v>941</v>
      </c>
      <c r="AT141" s="40" t="s">
        <v>1409</v>
      </c>
      <c r="AU141" s="40" t="s">
        <v>1410</v>
      </c>
      <c r="AV141" s="40">
        <v>26</v>
      </c>
      <c r="AW141" s="40">
        <v>0</v>
      </c>
      <c r="AX141" s="40">
        <v>0</v>
      </c>
      <c r="AY141" s="40">
        <v>0</v>
      </c>
      <c r="AZ141" s="42">
        <v>156393643</v>
      </c>
      <c r="BA141" s="43">
        <v>0</v>
      </c>
      <c r="BB141" s="43">
        <v>156393643</v>
      </c>
      <c r="BC141" s="42">
        <v>150468632</v>
      </c>
      <c r="BD141" s="44">
        <v>601106656</v>
      </c>
      <c r="BE141" s="44">
        <v>0</v>
      </c>
      <c r="BF141" s="45"/>
      <c r="BG141" s="44">
        <v>464667783</v>
      </c>
      <c r="BH141" s="44">
        <v>550956947</v>
      </c>
      <c r="BI141" s="44"/>
      <c r="BJ141" s="44">
        <v>169360832</v>
      </c>
      <c r="BK141" s="46">
        <v>0.41666666666666669</v>
      </c>
      <c r="BL141" s="46">
        <v>5.21E-2</v>
      </c>
      <c r="BM141" s="46">
        <v>1</v>
      </c>
      <c r="BN141" s="46">
        <v>0.36458333333333331</v>
      </c>
      <c r="BO141" s="46">
        <v>1</v>
      </c>
      <c r="BP141" s="46">
        <v>0.3125</v>
      </c>
      <c r="BQ141" s="46">
        <v>0</v>
      </c>
      <c r="BR141" s="46">
        <v>0.27083333333333331</v>
      </c>
      <c r="BS141" s="46">
        <v>0</v>
      </c>
      <c r="BT141" s="46">
        <v>0</v>
      </c>
      <c r="BU141" s="46" t="s">
        <v>126</v>
      </c>
      <c r="BV141" s="46">
        <v>0.41666666666666669</v>
      </c>
      <c r="BW141" s="46">
        <v>1</v>
      </c>
      <c r="BX141" s="46">
        <v>1</v>
      </c>
      <c r="BY141" s="46">
        <v>0</v>
      </c>
      <c r="BZ141" s="46">
        <v>0</v>
      </c>
      <c r="CA141" s="46" t="s">
        <v>126</v>
      </c>
      <c r="CB141" s="47">
        <v>0.22500000000000001</v>
      </c>
      <c r="CC141" s="47">
        <v>9.375E-2</v>
      </c>
      <c r="CD141" s="47">
        <v>1.17E-2</v>
      </c>
      <c r="CE141" s="47">
        <v>1.17E-2</v>
      </c>
      <c r="CF141" s="47">
        <v>1.17E-2</v>
      </c>
      <c r="CG141" s="47">
        <v>8.2000000000000003E-2</v>
      </c>
      <c r="CH141" s="47">
        <v>8.2000000000000003E-2</v>
      </c>
      <c r="CI141" s="47">
        <v>8.2049999999999998E-2</v>
      </c>
      <c r="CJ141" s="47">
        <v>7.0300000000000001E-2</v>
      </c>
      <c r="CK141" s="47">
        <v>0</v>
      </c>
      <c r="CL141" s="47">
        <v>0</v>
      </c>
      <c r="CM141" s="47">
        <v>6.0937500000000006E-2</v>
      </c>
      <c r="CN141" s="47">
        <v>0</v>
      </c>
      <c r="CO141" s="47">
        <v>0</v>
      </c>
      <c r="CP141" s="47">
        <v>0</v>
      </c>
      <c r="CQ141" s="47" t="s">
        <v>126</v>
      </c>
      <c r="CR141" s="47">
        <v>0</v>
      </c>
      <c r="CS141" s="45"/>
      <c r="CT141" s="45"/>
      <c r="CU141" s="45"/>
      <c r="CV141" s="45"/>
      <c r="CX141" s="48">
        <v>40</v>
      </c>
      <c r="CY141" s="1">
        <v>0</v>
      </c>
      <c r="CZ141" t="s">
        <v>124</v>
      </c>
      <c r="DA141" s="62" t="s">
        <v>143</v>
      </c>
    </row>
    <row r="142" spans="1:272" ht="18" hidden="1" customHeight="1" x14ac:dyDescent="0.25">
      <c r="A142" s="37" t="s">
        <v>105</v>
      </c>
      <c r="B142" s="37" t="s">
        <v>106</v>
      </c>
      <c r="C142" s="37" t="s">
        <v>107</v>
      </c>
      <c r="D142" s="37" t="s">
        <v>700</v>
      </c>
      <c r="E142" s="37" t="s">
        <v>1227</v>
      </c>
      <c r="F142" s="37" t="s">
        <v>1411</v>
      </c>
      <c r="G142" s="37" t="s">
        <v>1412</v>
      </c>
      <c r="H142" s="37" t="s">
        <v>1413</v>
      </c>
      <c r="I142" s="37" t="s">
        <v>113</v>
      </c>
      <c r="J142" s="37" t="s">
        <v>1374</v>
      </c>
      <c r="K142" s="37" t="s">
        <v>1414</v>
      </c>
      <c r="L142" s="37" t="s">
        <v>1415</v>
      </c>
      <c r="M142" s="37" t="s">
        <v>1416</v>
      </c>
      <c r="N142" s="37" t="s">
        <v>134</v>
      </c>
      <c r="O142" s="37" t="s">
        <v>119</v>
      </c>
      <c r="P142" s="39">
        <v>0</v>
      </c>
      <c r="Q142" s="40">
        <v>100</v>
      </c>
      <c r="R142" s="40">
        <v>60</v>
      </c>
      <c r="S142" s="40" t="s">
        <v>4397</v>
      </c>
      <c r="T142" s="40">
        <v>15</v>
      </c>
      <c r="U142" s="40">
        <v>0</v>
      </c>
      <c r="V142" s="40">
        <v>15</v>
      </c>
      <c r="W142" s="40">
        <v>0</v>
      </c>
      <c r="X142" s="40">
        <v>10</v>
      </c>
      <c r="Y142" s="40">
        <v>0</v>
      </c>
      <c r="Z142" s="40">
        <v>10</v>
      </c>
      <c r="AA142" s="40" t="s">
        <v>1416</v>
      </c>
      <c r="AB142" s="40" t="s">
        <v>1417</v>
      </c>
      <c r="AC142" s="40">
        <v>0</v>
      </c>
      <c r="AD142" s="40">
        <v>35</v>
      </c>
      <c r="AE142" s="40">
        <v>0</v>
      </c>
      <c r="AF142" s="40">
        <v>35</v>
      </c>
      <c r="AG142" s="40">
        <v>0</v>
      </c>
      <c r="AH142" s="40">
        <v>35</v>
      </c>
      <c r="AI142" s="40" t="s">
        <v>1418</v>
      </c>
      <c r="AJ142" s="40" t="s">
        <v>1419</v>
      </c>
      <c r="AK142" s="40" t="s">
        <v>1420</v>
      </c>
      <c r="AL142" s="40">
        <v>0</v>
      </c>
      <c r="AM142" s="40" t="s">
        <v>124</v>
      </c>
      <c r="AN142" s="40">
        <v>30</v>
      </c>
      <c r="AO142" s="40">
        <v>0</v>
      </c>
      <c r="AP142" s="40">
        <v>15</v>
      </c>
      <c r="AQ142" s="40">
        <v>0</v>
      </c>
      <c r="AR142" s="40">
        <v>15</v>
      </c>
      <c r="AS142" s="40" t="s">
        <v>1418</v>
      </c>
      <c r="AT142" s="40" t="s">
        <v>1421</v>
      </c>
      <c r="AU142" s="40" t="s">
        <v>1422</v>
      </c>
      <c r="AV142" s="40">
        <v>25</v>
      </c>
      <c r="AW142" s="40">
        <v>0</v>
      </c>
      <c r="AX142" s="40">
        <v>0</v>
      </c>
      <c r="AY142" s="40">
        <v>0</v>
      </c>
      <c r="AZ142" s="42">
        <v>47547610</v>
      </c>
      <c r="BA142" s="43">
        <v>0</v>
      </c>
      <c r="BB142" s="43">
        <v>47547610</v>
      </c>
      <c r="BC142" s="42">
        <v>10556460</v>
      </c>
      <c r="BD142" s="44">
        <v>417607660</v>
      </c>
      <c r="BE142" s="44">
        <v>0</v>
      </c>
      <c r="BF142" s="45"/>
      <c r="BG142" s="44">
        <v>401538404</v>
      </c>
      <c r="BH142" s="44">
        <v>605886242</v>
      </c>
      <c r="BI142" s="44"/>
      <c r="BJ142" s="44">
        <v>250491306</v>
      </c>
      <c r="BK142" s="46">
        <v>0.6</v>
      </c>
      <c r="BL142" s="46">
        <v>0.15</v>
      </c>
      <c r="BM142" s="46">
        <v>0.66669999999999996</v>
      </c>
      <c r="BN142" s="46">
        <v>0.35</v>
      </c>
      <c r="BO142" s="46">
        <v>1</v>
      </c>
      <c r="BP142" s="46">
        <v>0.3</v>
      </c>
      <c r="BQ142" s="46">
        <v>0.5</v>
      </c>
      <c r="BR142" s="46">
        <v>0.25</v>
      </c>
      <c r="BS142" s="46">
        <v>0</v>
      </c>
      <c r="BT142" s="46">
        <v>0</v>
      </c>
      <c r="BU142" s="46" t="s">
        <v>126</v>
      </c>
      <c r="BV142" s="46">
        <v>0.6</v>
      </c>
      <c r="BW142" s="46">
        <v>0.66669999999999996</v>
      </c>
      <c r="BX142" s="46">
        <v>1</v>
      </c>
      <c r="BY142" s="46">
        <v>0.5</v>
      </c>
      <c r="BZ142" s="46">
        <v>0</v>
      </c>
      <c r="CA142" s="46" t="s">
        <v>126</v>
      </c>
      <c r="CB142" s="47">
        <v>0.22500000000000001</v>
      </c>
      <c r="CC142" s="47">
        <v>0.13500000000000001</v>
      </c>
      <c r="CD142" s="47">
        <v>2.2499999999999999E-2</v>
      </c>
      <c r="CE142" s="47">
        <v>2.2499999999999999E-2</v>
      </c>
      <c r="CF142" s="47">
        <v>2.2499999999999999E-2</v>
      </c>
      <c r="CG142" s="47">
        <v>7.8799999999999995E-2</v>
      </c>
      <c r="CH142" s="47">
        <v>7.8799999999999995E-2</v>
      </c>
      <c r="CI142" s="47">
        <v>7.8750000000000014E-2</v>
      </c>
      <c r="CJ142" s="47">
        <v>6.7500000000000004E-2</v>
      </c>
      <c r="CK142" s="47">
        <v>3.3750000000000002E-2</v>
      </c>
      <c r="CL142" s="47">
        <v>3.3750000000000002E-2</v>
      </c>
      <c r="CM142" s="47">
        <v>5.6250000000000001E-2</v>
      </c>
      <c r="CN142" s="47">
        <v>0</v>
      </c>
      <c r="CO142" s="47">
        <v>0</v>
      </c>
      <c r="CP142" s="47">
        <v>0</v>
      </c>
      <c r="CQ142" s="47" t="s">
        <v>126</v>
      </c>
      <c r="CR142" s="47">
        <v>0</v>
      </c>
      <c r="CS142" s="45"/>
      <c r="CT142" s="45"/>
      <c r="CU142" s="45"/>
      <c r="CV142" s="45"/>
      <c r="CX142" s="48">
        <v>29.6</v>
      </c>
      <c r="CY142" s="1">
        <v>0</v>
      </c>
      <c r="CZ142" t="s">
        <v>124</v>
      </c>
      <c r="DA142" s="62" t="s">
        <v>143</v>
      </c>
    </row>
    <row r="143" spans="1:272" ht="18" hidden="1" customHeight="1" x14ac:dyDescent="0.25">
      <c r="A143" s="37" t="s">
        <v>1423</v>
      </c>
      <c r="B143" s="37" t="s">
        <v>1424</v>
      </c>
      <c r="C143" s="37" t="s">
        <v>107</v>
      </c>
      <c r="D143" s="37" t="s">
        <v>1425</v>
      </c>
      <c r="E143" s="37" t="s">
        <v>1426</v>
      </c>
      <c r="F143" s="37" t="s">
        <v>1427</v>
      </c>
      <c r="G143" s="37" t="s">
        <v>1428</v>
      </c>
      <c r="H143" s="37" t="s">
        <v>1429</v>
      </c>
      <c r="I143" s="37"/>
      <c r="J143" s="37"/>
      <c r="K143" s="37" t="s">
        <v>1430</v>
      </c>
      <c r="L143" s="37" t="s">
        <v>1431</v>
      </c>
      <c r="M143" s="37" t="s">
        <v>1432</v>
      </c>
      <c r="N143" s="37" t="s">
        <v>118</v>
      </c>
      <c r="O143" s="37" t="s">
        <v>135</v>
      </c>
      <c r="P143" s="39">
        <v>2</v>
      </c>
      <c r="Q143" s="40">
        <v>2</v>
      </c>
      <c r="R143" s="40">
        <v>2</v>
      </c>
      <c r="S143" s="40" t="s">
        <v>4398</v>
      </c>
      <c r="T143" s="40">
        <v>0</v>
      </c>
      <c r="U143" s="40">
        <v>2</v>
      </c>
      <c r="V143" s="40">
        <v>0</v>
      </c>
      <c r="W143" s="40">
        <v>2</v>
      </c>
      <c r="X143" s="40" t="s">
        <v>126</v>
      </c>
      <c r="Y143" s="40">
        <v>2</v>
      </c>
      <c r="Z143" s="40">
        <v>2</v>
      </c>
      <c r="AA143" s="40" t="s">
        <v>1433</v>
      </c>
      <c r="AB143" s="40" t="s">
        <v>1434</v>
      </c>
      <c r="AC143" s="40" t="s">
        <v>1435</v>
      </c>
      <c r="AD143" s="40">
        <v>0</v>
      </c>
      <c r="AE143" s="40">
        <v>2</v>
      </c>
      <c r="AF143" s="40">
        <v>0</v>
      </c>
      <c r="AG143" s="40">
        <v>2</v>
      </c>
      <c r="AH143" s="40">
        <v>2</v>
      </c>
      <c r="AI143" s="40" t="s">
        <v>1432</v>
      </c>
      <c r="AJ143" s="40" t="s">
        <v>1436</v>
      </c>
      <c r="AK143" s="40" t="s">
        <v>588</v>
      </c>
      <c r="AL143" s="40"/>
      <c r="AM143" s="40"/>
      <c r="AN143" s="40">
        <v>0</v>
      </c>
      <c r="AO143" s="40">
        <v>2</v>
      </c>
      <c r="AP143" s="40" t="s">
        <v>126</v>
      </c>
      <c r="AQ143" s="40">
        <v>2</v>
      </c>
      <c r="AR143" s="40">
        <v>2</v>
      </c>
      <c r="AS143" s="40" t="s">
        <v>1437</v>
      </c>
      <c r="AT143" s="40" t="s">
        <v>1438</v>
      </c>
      <c r="AU143" s="40" t="s">
        <v>1439</v>
      </c>
      <c r="AV143" s="40">
        <v>0</v>
      </c>
      <c r="AW143" s="40">
        <v>2</v>
      </c>
      <c r="AX143" s="40">
        <v>0</v>
      </c>
      <c r="AY143" s="40">
        <v>0</v>
      </c>
      <c r="AZ143" s="42">
        <v>827543390</v>
      </c>
      <c r="BA143" s="43">
        <v>0</v>
      </c>
      <c r="BB143" s="43">
        <v>827543390</v>
      </c>
      <c r="BC143" s="42">
        <v>18472248</v>
      </c>
      <c r="BD143" s="44">
        <v>1404807993</v>
      </c>
      <c r="BE143" s="44"/>
      <c r="BF143" s="45"/>
      <c r="BG143" s="44">
        <v>858471377</v>
      </c>
      <c r="BH143" s="44">
        <v>804310462</v>
      </c>
      <c r="BI143" s="44"/>
      <c r="BJ143" s="44">
        <v>804310386</v>
      </c>
      <c r="BK143" s="46">
        <v>0.75</v>
      </c>
      <c r="BL143" s="46">
        <v>0.25</v>
      </c>
      <c r="BM143" s="46">
        <v>1</v>
      </c>
      <c r="BN143" s="46">
        <v>0.25</v>
      </c>
      <c r="BO143" s="46">
        <v>1</v>
      </c>
      <c r="BP143" s="46">
        <v>0.25</v>
      </c>
      <c r="BQ143" s="46">
        <v>1</v>
      </c>
      <c r="BR143" s="46">
        <v>0.25</v>
      </c>
      <c r="BS143" s="46">
        <v>0</v>
      </c>
      <c r="BT143" s="46">
        <v>0</v>
      </c>
      <c r="BU143" s="46" t="s">
        <v>126</v>
      </c>
      <c r="BV143" s="46">
        <v>0.75</v>
      </c>
      <c r="BW143" s="46">
        <v>1</v>
      </c>
      <c r="BX143" s="46">
        <v>1</v>
      </c>
      <c r="BY143" s="46">
        <v>1</v>
      </c>
      <c r="BZ143" s="46">
        <v>0</v>
      </c>
      <c r="CA143" s="46" t="s">
        <v>126</v>
      </c>
      <c r="CB143" s="47">
        <v>0.22500000000000001</v>
      </c>
      <c r="CC143" s="47">
        <v>0.16875000000000001</v>
      </c>
      <c r="CD143" s="47">
        <v>5.6300000000000003E-2</v>
      </c>
      <c r="CE143" s="47">
        <v>5.6300000000000003E-2</v>
      </c>
      <c r="CF143" s="47">
        <v>5.6300000000000003E-2</v>
      </c>
      <c r="CG143" s="47">
        <v>5.6300000000000003E-2</v>
      </c>
      <c r="CH143" s="47">
        <v>5.6300000000000003E-2</v>
      </c>
      <c r="CI143" s="47">
        <v>5.62E-2</v>
      </c>
      <c r="CJ143" s="47">
        <v>5.6300000000000003E-2</v>
      </c>
      <c r="CK143" s="47">
        <v>5.6300000000000003E-2</v>
      </c>
      <c r="CL143" s="47">
        <v>5.6250000000000008E-2</v>
      </c>
      <c r="CM143" s="47">
        <v>5.6300000000000003E-2</v>
      </c>
      <c r="CN143" s="47">
        <v>0</v>
      </c>
      <c r="CO143" s="47">
        <v>0</v>
      </c>
      <c r="CP143" s="47">
        <v>0</v>
      </c>
      <c r="CQ143" s="47" t="s">
        <v>126</v>
      </c>
      <c r="CR143" s="47">
        <v>0</v>
      </c>
      <c r="CS143" s="45">
        <v>1</v>
      </c>
      <c r="CT143" s="45">
        <v>1</v>
      </c>
      <c r="CU143" s="45">
        <v>1</v>
      </c>
      <c r="CV143" s="45">
        <v>1</v>
      </c>
      <c r="CW143">
        <v>4</v>
      </c>
      <c r="CX143" s="48">
        <v>2</v>
      </c>
      <c r="CY143" s="1">
        <v>315727161</v>
      </c>
      <c r="CZ143" t="s">
        <v>4399</v>
      </c>
    </row>
    <row r="144" spans="1:272" ht="18" hidden="1" customHeight="1" x14ac:dyDescent="0.25">
      <c r="A144" s="37" t="s">
        <v>1440</v>
      </c>
      <c r="B144" s="37" t="s">
        <v>1441</v>
      </c>
      <c r="C144" s="37" t="s">
        <v>107</v>
      </c>
      <c r="D144" s="37" t="s">
        <v>1425</v>
      </c>
      <c r="E144" s="37" t="s">
        <v>1426</v>
      </c>
      <c r="F144" s="37" t="s">
        <v>1442</v>
      </c>
      <c r="G144" s="37" t="s">
        <v>1443</v>
      </c>
      <c r="H144" s="37" t="s">
        <v>1444</v>
      </c>
      <c r="I144" s="37"/>
      <c r="J144" s="37"/>
      <c r="K144" s="37" t="s">
        <v>1445</v>
      </c>
      <c r="L144" s="37" t="s">
        <v>1446</v>
      </c>
      <c r="M144" s="37" t="s">
        <v>1447</v>
      </c>
      <c r="N144" s="37" t="s">
        <v>118</v>
      </c>
      <c r="O144" s="37" t="s">
        <v>119</v>
      </c>
      <c r="P144" s="39">
        <v>8</v>
      </c>
      <c r="Q144" s="40">
        <v>13</v>
      </c>
      <c r="R144" s="40">
        <v>10</v>
      </c>
      <c r="S144" s="40">
        <v>0</v>
      </c>
      <c r="T144" s="40">
        <v>4</v>
      </c>
      <c r="U144" s="40">
        <v>0</v>
      </c>
      <c r="V144" s="40">
        <v>4</v>
      </c>
      <c r="W144" s="40">
        <v>0</v>
      </c>
      <c r="X144" s="40">
        <v>5</v>
      </c>
      <c r="Y144" s="40">
        <v>0</v>
      </c>
      <c r="Z144" s="40">
        <v>5</v>
      </c>
      <c r="AA144" s="40" t="s">
        <v>1448</v>
      </c>
      <c r="AB144" s="40" t="s">
        <v>1449</v>
      </c>
      <c r="AC144" s="40" t="s">
        <v>1450</v>
      </c>
      <c r="AD144" s="40">
        <v>3</v>
      </c>
      <c r="AE144" s="40">
        <v>0</v>
      </c>
      <c r="AF144" s="40">
        <v>5</v>
      </c>
      <c r="AG144" s="40">
        <v>0</v>
      </c>
      <c r="AH144" s="40">
        <v>5</v>
      </c>
      <c r="AI144" s="40" t="s">
        <v>1451</v>
      </c>
      <c r="AJ144" s="40" t="s">
        <v>1452</v>
      </c>
      <c r="AK144" s="40" t="s">
        <v>1453</v>
      </c>
      <c r="AL144" s="40">
        <v>0</v>
      </c>
      <c r="AM144" s="40" t="s">
        <v>1453</v>
      </c>
      <c r="AN144" s="40">
        <v>3</v>
      </c>
      <c r="AO144" s="40">
        <v>0</v>
      </c>
      <c r="AP144" s="40">
        <v>0</v>
      </c>
      <c r="AQ144" s="40">
        <v>0</v>
      </c>
      <c r="AR144" s="40">
        <v>0</v>
      </c>
      <c r="AS144" s="40"/>
      <c r="AT144" s="40"/>
      <c r="AU144" s="40"/>
      <c r="AV144" s="40">
        <v>3</v>
      </c>
      <c r="AW144" s="40">
        <v>0</v>
      </c>
      <c r="AX144" s="40">
        <v>0</v>
      </c>
      <c r="AY144" s="40">
        <v>0</v>
      </c>
      <c r="AZ144" s="42">
        <v>268715847</v>
      </c>
      <c r="BA144" s="43">
        <v>0</v>
      </c>
      <c r="BB144" s="43">
        <v>268715847</v>
      </c>
      <c r="BC144" s="42">
        <v>64260000</v>
      </c>
      <c r="BD144" s="44">
        <v>400000000</v>
      </c>
      <c r="BE144" s="44">
        <v>0</v>
      </c>
      <c r="BF144" s="45"/>
      <c r="BG144" s="44">
        <v>400000000</v>
      </c>
      <c r="BH144" s="44">
        <v>0</v>
      </c>
      <c r="BI144" s="44"/>
      <c r="BJ144" s="44">
        <v>0</v>
      </c>
      <c r="BK144" s="46">
        <v>0.76923076923076927</v>
      </c>
      <c r="BL144" s="46">
        <v>0.30769999999999997</v>
      </c>
      <c r="BM144" s="46">
        <v>1.25</v>
      </c>
      <c r="BN144" s="46">
        <v>0.23076923076923078</v>
      </c>
      <c r="BO144" s="46">
        <v>1.6666666666666667</v>
      </c>
      <c r="BP144" s="46">
        <v>0.23076923076923078</v>
      </c>
      <c r="BQ144" s="46">
        <v>0</v>
      </c>
      <c r="BR144" s="46">
        <v>0.23076923076923078</v>
      </c>
      <c r="BS144" s="46">
        <v>0</v>
      </c>
      <c r="BT144" s="46">
        <v>0</v>
      </c>
      <c r="BU144" s="46" t="s">
        <v>126</v>
      </c>
      <c r="BV144" s="46">
        <v>0.76923076923076927</v>
      </c>
      <c r="BW144" s="46">
        <v>1</v>
      </c>
      <c r="BX144" s="46" t="s">
        <v>4283</v>
      </c>
      <c r="BY144" s="46">
        <v>0</v>
      </c>
      <c r="BZ144" s="46">
        <v>0</v>
      </c>
      <c r="CA144" s="46" t="s">
        <v>126</v>
      </c>
      <c r="CB144" s="47">
        <v>0.22500000000000001</v>
      </c>
      <c r="CC144" s="47">
        <v>0.1730769230769231</v>
      </c>
      <c r="CD144" s="47">
        <v>6.9199999999999998E-2</v>
      </c>
      <c r="CE144" s="47">
        <v>6.9199999999999998E-2</v>
      </c>
      <c r="CF144" s="47">
        <v>8.6499999999999994E-2</v>
      </c>
      <c r="CG144" s="47">
        <v>5.1900000000000002E-2</v>
      </c>
      <c r="CH144" s="47">
        <v>5.1900000000000002E-2</v>
      </c>
      <c r="CI144" s="47">
        <v>8.6576923076923107E-2</v>
      </c>
      <c r="CJ144" s="47">
        <v>5.1900000000000002E-2</v>
      </c>
      <c r="CK144" s="47">
        <v>0</v>
      </c>
      <c r="CL144" s="47">
        <v>0</v>
      </c>
      <c r="CM144" s="47">
        <v>5.1923076923076926E-2</v>
      </c>
      <c r="CN144" s="47">
        <v>0</v>
      </c>
      <c r="CO144" s="47">
        <v>0</v>
      </c>
      <c r="CP144" s="47">
        <v>0</v>
      </c>
      <c r="CQ144" s="47" t="s">
        <v>126</v>
      </c>
      <c r="CR144" s="47">
        <v>0</v>
      </c>
      <c r="CS144" s="45"/>
      <c r="CT144" s="45"/>
      <c r="CU144" s="45"/>
      <c r="CV144" s="45"/>
      <c r="CX144" s="48">
        <v>5</v>
      </c>
      <c r="CY144" s="1">
        <v>0</v>
      </c>
      <c r="CZ144" t="s">
        <v>126</v>
      </c>
      <c r="DA144" s="62" t="s">
        <v>143</v>
      </c>
    </row>
    <row r="145" spans="1:105" ht="18" hidden="1" customHeight="1" x14ac:dyDescent="0.25">
      <c r="A145" s="37" t="s">
        <v>325</v>
      </c>
      <c r="B145" s="37" t="s">
        <v>326</v>
      </c>
      <c r="C145" s="37" t="s">
        <v>107</v>
      </c>
      <c r="D145" s="37" t="s">
        <v>1425</v>
      </c>
      <c r="E145" s="37" t="s">
        <v>1426</v>
      </c>
      <c r="F145" s="37" t="s">
        <v>1454</v>
      </c>
      <c r="G145" s="37" t="s">
        <v>1455</v>
      </c>
      <c r="H145" s="37" t="s">
        <v>1456</v>
      </c>
      <c r="I145" s="37"/>
      <c r="J145" s="37"/>
      <c r="K145" s="37" t="s">
        <v>1457</v>
      </c>
      <c r="L145" s="37" t="s">
        <v>1458</v>
      </c>
      <c r="M145" s="37" t="s">
        <v>1459</v>
      </c>
      <c r="N145" s="37" t="s">
        <v>118</v>
      </c>
      <c r="O145" s="37" t="s">
        <v>135</v>
      </c>
      <c r="P145" s="39">
        <v>1</v>
      </c>
      <c r="Q145" s="40">
        <v>1</v>
      </c>
      <c r="R145" s="40">
        <v>0.33333333333333331</v>
      </c>
      <c r="S145" s="40" t="s">
        <v>4400</v>
      </c>
      <c r="T145" s="40">
        <v>0</v>
      </c>
      <c r="U145" s="40">
        <v>1</v>
      </c>
      <c r="V145" s="40">
        <v>0</v>
      </c>
      <c r="W145" s="40">
        <v>1</v>
      </c>
      <c r="X145" s="40" t="s">
        <v>126</v>
      </c>
      <c r="Y145" s="40">
        <v>0</v>
      </c>
      <c r="Z145" s="40">
        <v>0</v>
      </c>
      <c r="AA145" s="40">
        <v>0</v>
      </c>
      <c r="AB145" s="40"/>
      <c r="AC145" s="40">
        <v>0</v>
      </c>
      <c r="AD145" s="40">
        <v>0</v>
      </c>
      <c r="AE145" s="40">
        <v>1</v>
      </c>
      <c r="AF145" s="40">
        <v>0</v>
      </c>
      <c r="AG145" s="40">
        <v>1</v>
      </c>
      <c r="AH145" s="40">
        <v>1</v>
      </c>
      <c r="AI145" s="40">
        <v>0</v>
      </c>
      <c r="AJ145" s="40" t="s">
        <v>1178</v>
      </c>
      <c r="AK145" s="40">
        <v>0</v>
      </c>
      <c r="AL145" s="40"/>
      <c r="AM145" s="40"/>
      <c r="AN145" s="40">
        <v>0</v>
      </c>
      <c r="AO145" s="40">
        <v>1</v>
      </c>
      <c r="AP145" s="40" t="s">
        <v>126</v>
      </c>
      <c r="AQ145" s="40">
        <v>0</v>
      </c>
      <c r="AR145" s="40">
        <v>0</v>
      </c>
      <c r="AS145" s="40"/>
      <c r="AT145" s="40"/>
      <c r="AU145" s="40"/>
      <c r="AV145" s="40">
        <v>0</v>
      </c>
      <c r="AW145" s="40">
        <v>1</v>
      </c>
      <c r="AX145" s="40">
        <v>0</v>
      </c>
      <c r="AY145" s="40">
        <v>0</v>
      </c>
      <c r="AZ145" s="42">
        <v>20000000</v>
      </c>
      <c r="BA145" s="43">
        <v>0</v>
      </c>
      <c r="BB145" s="43">
        <v>20000000</v>
      </c>
      <c r="BC145" s="42">
        <v>17582400</v>
      </c>
      <c r="BD145" s="44">
        <v>30000000</v>
      </c>
      <c r="BE145" s="44"/>
      <c r="BF145" s="45"/>
      <c r="BG145" s="44">
        <v>23428058.199999999</v>
      </c>
      <c r="BH145" s="44">
        <v>21000000</v>
      </c>
      <c r="BI145" s="44"/>
      <c r="BJ145" s="44">
        <v>0</v>
      </c>
      <c r="BK145" s="46">
        <v>0.25</v>
      </c>
      <c r="BL145" s="46">
        <v>0.25</v>
      </c>
      <c r="BM145" s="46">
        <v>0</v>
      </c>
      <c r="BN145" s="46">
        <v>0.25</v>
      </c>
      <c r="BO145" s="46">
        <v>1</v>
      </c>
      <c r="BP145" s="46">
        <v>0.25</v>
      </c>
      <c r="BQ145" s="46">
        <v>0</v>
      </c>
      <c r="BR145" s="46">
        <v>0.25</v>
      </c>
      <c r="BS145" s="46">
        <v>0</v>
      </c>
      <c r="BT145" s="46">
        <v>0</v>
      </c>
      <c r="BU145" s="46" t="s">
        <v>126</v>
      </c>
      <c r="BV145" s="46">
        <v>0.25</v>
      </c>
      <c r="BW145" s="46">
        <v>0</v>
      </c>
      <c r="BX145" s="46">
        <v>1</v>
      </c>
      <c r="BY145" s="46">
        <v>0</v>
      </c>
      <c r="BZ145" s="46">
        <v>0</v>
      </c>
      <c r="CA145" s="46" t="s">
        <v>126</v>
      </c>
      <c r="CB145" s="47">
        <v>0.22500000000000001</v>
      </c>
      <c r="CC145" s="47">
        <v>5.6250000000000001E-2</v>
      </c>
      <c r="CD145" s="47">
        <v>5.6300000000000003E-2</v>
      </c>
      <c r="CE145" s="47">
        <v>0</v>
      </c>
      <c r="CF145" s="47">
        <v>0</v>
      </c>
      <c r="CG145" s="47">
        <v>5.6300000000000003E-2</v>
      </c>
      <c r="CH145" s="47">
        <v>5.6300000000000003E-2</v>
      </c>
      <c r="CI145" s="47">
        <v>5.6250000000000001E-2</v>
      </c>
      <c r="CJ145" s="47">
        <v>5.6300000000000003E-2</v>
      </c>
      <c r="CK145" s="47">
        <v>0</v>
      </c>
      <c r="CL145" s="47">
        <v>0</v>
      </c>
      <c r="CM145" s="47">
        <v>5.6300000000000003E-2</v>
      </c>
      <c r="CN145" s="47">
        <v>0</v>
      </c>
      <c r="CO145" s="47">
        <v>0</v>
      </c>
      <c r="CP145" s="47">
        <v>0</v>
      </c>
      <c r="CQ145" s="47" t="s">
        <v>126</v>
      </c>
      <c r="CR145" s="47">
        <v>0</v>
      </c>
      <c r="CS145" s="45">
        <v>1</v>
      </c>
      <c r="CT145" s="45">
        <v>1</v>
      </c>
      <c r="CU145" s="45">
        <v>1</v>
      </c>
      <c r="CV145" s="45">
        <v>1</v>
      </c>
      <c r="CW145">
        <v>4</v>
      </c>
      <c r="CX145" s="48">
        <v>0.33333333333333331</v>
      </c>
      <c r="CY145" s="1"/>
    </row>
    <row r="146" spans="1:105" ht="18" hidden="1" customHeight="1" x14ac:dyDescent="0.25">
      <c r="A146" s="37" t="s">
        <v>325</v>
      </c>
      <c r="B146" s="37" t="s">
        <v>326</v>
      </c>
      <c r="C146" s="37" t="s">
        <v>107</v>
      </c>
      <c r="D146" s="37" t="s">
        <v>1425</v>
      </c>
      <c r="E146" s="37" t="s">
        <v>1426</v>
      </c>
      <c r="F146" s="37" t="s">
        <v>1454</v>
      </c>
      <c r="G146" s="37" t="s">
        <v>1455</v>
      </c>
      <c r="H146" s="37" t="s">
        <v>1460</v>
      </c>
      <c r="I146" s="37"/>
      <c r="J146" s="37"/>
      <c r="K146" s="37" t="s">
        <v>1461</v>
      </c>
      <c r="L146" s="37" t="s">
        <v>1462</v>
      </c>
      <c r="M146" s="37" t="s">
        <v>1463</v>
      </c>
      <c r="N146" s="37" t="s">
        <v>118</v>
      </c>
      <c r="O146" s="37" t="s">
        <v>119</v>
      </c>
      <c r="P146" s="39">
        <v>40</v>
      </c>
      <c r="Q146" s="40">
        <v>50</v>
      </c>
      <c r="R146" s="40">
        <v>23</v>
      </c>
      <c r="S146" s="40" t="s">
        <v>4401</v>
      </c>
      <c r="T146" s="40">
        <v>3</v>
      </c>
      <c r="U146" s="40">
        <v>0</v>
      </c>
      <c r="V146" s="40">
        <v>0</v>
      </c>
      <c r="W146" s="40">
        <v>0</v>
      </c>
      <c r="X146" s="40">
        <v>0</v>
      </c>
      <c r="Y146" s="40">
        <v>0</v>
      </c>
      <c r="Z146" s="40">
        <v>0</v>
      </c>
      <c r="AA146" s="40"/>
      <c r="AB146" s="40"/>
      <c r="AC146" s="40"/>
      <c r="AD146" s="40">
        <v>15</v>
      </c>
      <c r="AE146" s="40">
        <v>0</v>
      </c>
      <c r="AF146" s="40">
        <v>15</v>
      </c>
      <c r="AG146" s="40">
        <v>0</v>
      </c>
      <c r="AH146" s="40">
        <v>15</v>
      </c>
      <c r="AI146" s="40">
        <v>0</v>
      </c>
      <c r="AJ146" s="40" t="s">
        <v>1464</v>
      </c>
      <c r="AK146" s="40">
        <v>0</v>
      </c>
      <c r="AL146" s="40"/>
      <c r="AM146" s="40"/>
      <c r="AN146" s="40">
        <v>18</v>
      </c>
      <c r="AO146" s="40">
        <v>0</v>
      </c>
      <c r="AP146" s="40">
        <v>8</v>
      </c>
      <c r="AQ146" s="40">
        <v>0</v>
      </c>
      <c r="AR146" s="40">
        <v>8</v>
      </c>
      <c r="AS146" s="40"/>
      <c r="AT146" s="40" t="s">
        <v>1465</v>
      </c>
      <c r="AU146" s="40"/>
      <c r="AV146" s="40">
        <v>17</v>
      </c>
      <c r="AW146" s="40">
        <v>0</v>
      </c>
      <c r="AX146" s="40">
        <v>0</v>
      </c>
      <c r="AY146" s="40">
        <v>0</v>
      </c>
      <c r="AZ146" s="63"/>
      <c r="BA146" s="43">
        <v>0</v>
      </c>
      <c r="BB146" s="43">
        <v>0</v>
      </c>
      <c r="BC146" s="63"/>
      <c r="BD146" s="44">
        <v>180000000</v>
      </c>
      <c r="BE146" s="44"/>
      <c r="BF146" s="45"/>
      <c r="BG146" s="44">
        <v>113702740.3</v>
      </c>
      <c r="BH146" s="44">
        <v>147346282</v>
      </c>
      <c r="BI146" s="44"/>
      <c r="BJ146" s="44">
        <v>25529000</v>
      </c>
      <c r="BK146" s="46">
        <v>0.46</v>
      </c>
      <c r="BL146" s="46">
        <v>0</v>
      </c>
      <c r="BM146" s="46" t="s">
        <v>126</v>
      </c>
      <c r="BN146" s="46">
        <v>0.3</v>
      </c>
      <c r="BO146" s="46">
        <v>1</v>
      </c>
      <c r="BP146" s="46">
        <v>0.36</v>
      </c>
      <c r="BQ146" s="46">
        <v>0.44444444444444442</v>
      </c>
      <c r="BR146" s="46">
        <v>0.34</v>
      </c>
      <c r="BS146" s="46">
        <v>0</v>
      </c>
      <c r="BT146" s="46">
        <v>0</v>
      </c>
      <c r="BU146" s="46" t="s">
        <v>126</v>
      </c>
      <c r="BV146" s="46">
        <v>0.46</v>
      </c>
      <c r="BW146" s="46" t="s">
        <v>126</v>
      </c>
      <c r="BX146" s="46">
        <v>1</v>
      </c>
      <c r="BY146" s="46">
        <v>0.44444444444444442</v>
      </c>
      <c r="BZ146" s="46">
        <v>0</v>
      </c>
      <c r="CA146" s="46" t="s">
        <v>126</v>
      </c>
      <c r="CB146" s="47">
        <v>0.22500000000000001</v>
      </c>
      <c r="CC146" s="47">
        <v>0.10350000000000001</v>
      </c>
      <c r="CD146" s="47">
        <v>0</v>
      </c>
      <c r="CE146" s="47" t="s">
        <v>126</v>
      </c>
      <c r="CF146" s="47">
        <v>0</v>
      </c>
      <c r="CG146" s="47">
        <v>6.7500000000000004E-2</v>
      </c>
      <c r="CH146" s="47">
        <v>6.7500000000000004E-2</v>
      </c>
      <c r="CI146" s="47">
        <v>6.7500000000000004E-2</v>
      </c>
      <c r="CJ146" s="47">
        <v>8.1000000000000003E-2</v>
      </c>
      <c r="CK146" s="47">
        <v>3.5999999999999997E-2</v>
      </c>
      <c r="CL146" s="47">
        <v>3.6000000000000004E-2</v>
      </c>
      <c r="CM146" s="47">
        <v>7.6499999999999999E-2</v>
      </c>
      <c r="CN146" s="47">
        <v>0</v>
      </c>
      <c r="CO146" s="47">
        <v>0</v>
      </c>
      <c r="CP146" s="47">
        <v>0</v>
      </c>
      <c r="CQ146" s="47" t="s">
        <v>126</v>
      </c>
      <c r="CR146" s="47">
        <v>0</v>
      </c>
      <c r="CS146" s="45"/>
      <c r="CT146" s="45"/>
      <c r="CU146" s="45"/>
      <c r="CV146" s="45"/>
      <c r="CX146" s="48">
        <v>1</v>
      </c>
      <c r="CY146" s="1"/>
    </row>
    <row r="147" spans="1:105" ht="18" hidden="1" customHeight="1" x14ac:dyDescent="0.25">
      <c r="A147" s="37" t="s">
        <v>1440</v>
      </c>
      <c r="B147" s="37" t="s">
        <v>1441</v>
      </c>
      <c r="C147" s="37" t="s">
        <v>107</v>
      </c>
      <c r="D147" s="37" t="s">
        <v>1425</v>
      </c>
      <c r="E147" s="37" t="s">
        <v>1426</v>
      </c>
      <c r="F147" s="37" t="s">
        <v>1454</v>
      </c>
      <c r="G147" s="37" t="s">
        <v>1455</v>
      </c>
      <c r="H147" s="37" t="s">
        <v>1466</v>
      </c>
      <c r="I147" s="37"/>
      <c r="J147" s="37"/>
      <c r="K147" s="37" t="s">
        <v>1467</v>
      </c>
      <c r="L147" s="37" t="s">
        <v>1468</v>
      </c>
      <c r="M147" s="37" t="s">
        <v>1469</v>
      </c>
      <c r="N147" s="37" t="s">
        <v>118</v>
      </c>
      <c r="O147" s="37" t="s">
        <v>119</v>
      </c>
      <c r="P147" s="39">
        <v>1</v>
      </c>
      <c r="Q147" s="40">
        <v>1</v>
      </c>
      <c r="R147" s="40">
        <v>0.5</v>
      </c>
      <c r="S147" s="40">
        <v>0</v>
      </c>
      <c r="T147" s="40">
        <v>0.25</v>
      </c>
      <c r="U147" s="40">
        <v>0</v>
      </c>
      <c r="V147" s="40">
        <v>0.25</v>
      </c>
      <c r="W147" s="40">
        <v>0</v>
      </c>
      <c r="X147" s="40">
        <v>0.25</v>
      </c>
      <c r="Y147" s="40">
        <v>0</v>
      </c>
      <c r="Z147" s="40">
        <v>0.25</v>
      </c>
      <c r="AA147" s="40">
        <v>0</v>
      </c>
      <c r="AB147" s="40" t="s">
        <v>1470</v>
      </c>
      <c r="AC147" s="40" t="s">
        <v>1471</v>
      </c>
      <c r="AD147" s="40">
        <v>0.25</v>
      </c>
      <c r="AE147" s="40">
        <v>0</v>
      </c>
      <c r="AF147" s="40">
        <v>0.25</v>
      </c>
      <c r="AG147" s="40">
        <v>0</v>
      </c>
      <c r="AH147" s="40">
        <v>0.25</v>
      </c>
      <c r="AI147" s="40" t="s">
        <v>1472</v>
      </c>
      <c r="AJ147" s="40" t="s">
        <v>1473</v>
      </c>
      <c r="AK147" s="40" t="s">
        <v>1453</v>
      </c>
      <c r="AL147" s="40">
        <v>0</v>
      </c>
      <c r="AM147" s="40" t="s">
        <v>1453</v>
      </c>
      <c r="AN147" s="40">
        <v>0.25</v>
      </c>
      <c r="AO147" s="40">
        <v>0</v>
      </c>
      <c r="AP147" s="40">
        <v>0</v>
      </c>
      <c r="AQ147" s="40">
        <v>0</v>
      </c>
      <c r="AR147" s="40">
        <v>0</v>
      </c>
      <c r="AS147" s="40"/>
      <c r="AT147" s="40"/>
      <c r="AU147" s="40"/>
      <c r="AV147" s="40">
        <v>0.25</v>
      </c>
      <c r="AW147" s="40">
        <v>0</v>
      </c>
      <c r="AX147" s="40">
        <v>0</v>
      </c>
      <c r="AY147" s="40">
        <v>0</v>
      </c>
      <c r="AZ147" s="42">
        <v>54578799</v>
      </c>
      <c r="BA147" s="43">
        <v>80000000</v>
      </c>
      <c r="BB147" s="43">
        <v>134578799</v>
      </c>
      <c r="BC147" s="42">
        <v>32260000</v>
      </c>
      <c r="BD147" s="44">
        <v>150000000</v>
      </c>
      <c r="BE147" s="44">
        <v>0</v>
      </c>
      <c r="BF147" s="45"/>
      <c r="BG147" s="44">
        <v>150000000</v>
      </c>
      <c r="BH147" s="44">
        <v>50000000</v>
      </c>
      <c r="BI147" s="44"/>
      <c r="BJ147" s="44">
        <v>0</v>
      </c>
      <c r="BK147" s="46">
        <v>0.5</v>
      </c>
      <c r="BL147" s="46">
        <v>0.25</v>
      </c>
      <c r="BM147" s="46">
        <v>1</v>
      </c>
      <c r="BN147" s="46">
        <v>0.25</v>
      </c>
      <c r="BO147" s="46">
        <v>1</v>
      </c>
      <c r="BP147" s="46">
        <v>0.25</v>
      </c>
      <c r="BQ147" s="46">
        <v>0</v>
      </c>
      <c r="BR147" s="46">
        <v>0.25</v>
      </c>
      <c r="BS147" s="46">
        <v>0</v>
      </c>
      <c r="BT147" s="46">
        <v>0</v>
      </c>
      <c r="BU147" s="46" t="s">
        <v>126</v>
      </c>
      <c r="BV147" s="46">
        <v>0.5</v>
      </c>
      <c r="BW147" s="46">
        <v>1</v>
      </c>
      <c r="BX147" s="46">
        <v>1</v>
      </c>
      <c r="BY147" s="46">
        <v>0</v>
      </c>
      <c r="BZ147" s="46">
        <v>0</v>
      </c>
      <c r="CA147" s="46" t="s">
        <v>126</v>
      </c>
      <c r="CB147" s="47">
        <v>0.22500000000000001</v>
      </c>
      <c r="CC147" s="47">
        <v>0.1125</v>
      </c>
      <c r="CD147" s="47">
        <v>5.6300000000000003E-2</v>
      </c>
      <c r="CE147" s="47">
        <v>5.6300000000000003E-2</v>
      </c>
      <c r="CF147" s="47">
        <v>5.6300000000000003E-2</v>
      </c>
      <c r="CG147" s="47">
        <v>5.6300000000000003E-2</v>
      </c>
      <c r="CH147" s="47">
        <v>5.6300000000000003E-2</v>
      </c>
      <c r="CI147" s="47">
        <v>5.62E-2</v>
      </c>
      <c r="CJ147" s="47">
        <v>5.6300000000000003E-2</v>
      </c>
      <c r="CK147" s="47">
        <v>0</v>
      </c>
      <c r="CL147" s="47">
        <v>0</v>
      </c>
      <c r="CM147" s="47">
        <v>5.6250000000000001E-2</v>
      </c>
      <c r="CN147" s="47">
        <v>0</v>
      </c>
      <c r="CO147" s="47">
        <v>0</v>
      </c>
      <c r="CP147" s="47">
        <v>0</v>
      </c>
      <c r="CQ147" s="47" t="s">
        <v>126</v>
      </c>
      <c r="CR147" s="47">
        <v>0</v>
      </c>
      <c r="CS147" s="45"/>
      <c r="CT147" s="45"/>
      <c r="CU147" s="45"/>
      <c r="CV147" s="45"/>
      <c r="CX147" s="48">
        <v>0.25</v>
      </c>
      <c r="CY147" s="1">
        <v>0</v>
      </c>
      <c r="CZ147" t="s">
        <v>126</v>
      </c>
    </row>
    <row r="148" spans="1:105" ht="18" hidden="1" customHeight="1" x14ac:dyDescent="0.25">
      <c r="A148" s="37" t="s">
        <v>1440</v>
      </c>
      <c r="B148" s="37" t="s">
        <v>1441</v>
      </c>
      <c r="C148" s="37" t="s">
        <v>107</v>
      </c>
      <c r="D148" s="37" t="s">
        <v>1425</v>
      </c>
      <c r="E148" s="37" t="s">
        <v>1426</v>
      </c>
      <c r="F148" s="37" t="s">
        <v>1454</v>
      </c>
      <c r="G148" s="37" t="s">
        <v>1455</v>
      </c>
      <c r="H148" s="37" t="s">
        <v>1474</v>
      </c>
      <c r="I148" s="37"/>
      <c r="J148" s="37"/>
      <c r="K148" s="37" t="s">
        <v>1475</v>
      </c>
      <c r="L148" s="37" t="s">
        <v>1476</v>
      </c>
      <c r="M148" s="37" t="s">
        <v>1477</v>
      </c>
      <c r="N148" s="37" t="s">
        <v>118</v>
      </c>
      <c r="O148" s="37" t="s">
        <v>119</v>
      </c>
      <c r="P148" s="39">
        <v>0</v>
      </c>
      <c r="Q148" s="40">
        <v>1</v>
      </c>
      <c r="R148" s="40">
        <v>0.5</v>
      </c>
      <c r="S148" s="40">
        <v>0</v>
      </c>
      <c r="T148" s="40">
        <v>0.25</v>
      </c>
      <c r="U148" s="40">
        <v>0</v>
      </c>
      <c r="V148" s="40">
        <v>0.25</v>
      </c>
      <c r="W148" s="40">
        <v>0</v>
      </c>
      <c r="X148" s="40">
        <v>0.25</v>
      </c>
      <c r="Y148" s="40">
        <v>0</v>
      </c>
      <c r="Z148" s="40">
        <v>0.25</v>
      </c>
      <c r="AA148" s="40">
        <v>0</v>
      </c>
      <c r="AB148" s="40" t="s">
        <v>1478</v>
      </c>
      <c r="AC148" s="40" t="s">
        <v>563</v>
      </c>
      <c r="AD148" s="40">
        <v>0.25</v>
      </c>
      <c r="AE148" s="40">
        <v>0</v>
      </c>
      <c r="AF148" s="40">
        <v>0.25</v>
      </c>
      <c r="AG148" s="40">
        <v>0</v>
      </c>
      <c r="AH148" s="40">
        <v>0.25</v>
      </c>
      <c r="AI148" s="40" t="s">
        <v>1479</v>
      </c>
      <c r="AJ148" s="40" t="s">
        <v>1480</v>
      </c>
      <c r="AK148" s="40" t="s">
        <v>1453</v>
      </c>
      <c r="AL148" s="40">
        <v>0</v>
      </c>
      <c r="AM148" s="40" t="s">
        <v>1453</v>
      </c>
      <c r="AN148" s="40">
        <v>0.25</v>
      </c>
      <c r="AO148" s="40">
        <v>0</v>
      </c>
      <c r="AP148" s="40">
        <v>0</v>
      </c>
      <c r="AQ148" s="40">
        <v>0</v>
      </c>
      <c r="AR148" s="40">
        <v>0</v>
      </c>
      <c r="AS148" s="40"/>
      <c r="AT148" s="40"/>
      <c r="AU148" s="40"/>
      <c r="AV148" s="40">
        <v>0.25</v>
      </c>
      <c r="AW148" s="40">
        <v>0</v>
      </c>
      <c r="AX148" s="40">
        <v>0</v>
      </c>
      <c r="AY148" s="40">
        <v>0</v>
      </c>
      <c r="AZ148" s="42">
        <v>107885523</v>
      </c>
      <c r="BA148" s="43">
        <v>86806536</v>
      </c>
      <c r="BB148" s="43">
        <v>194692059</v>
      </c>
      <c r="BC148" s="42">
        <v>84225000</v>
      </c>
      <c r="BD148" s="44">
        <v>579127260</v>
      </c>
      <c r="BE148" s="44">
        <v>0</v>
      </c>
      <c r="BF148" s="45"/>
      <c r="BG148" s="44">
        <v>579120000</v>
      </c>
      <c r="BH148" s="44">
        <v>100000000</v>
      </c>
      <c r="BI148" s="44"/>
      <c r="BJ148" s="44">
        <v>0</v>
      </c>
      <c r="BK148" s="46">
        <v>0.5</v>
      </c>
      <c r="BL148" s="46">
        <v>0.25</v>
      </c>
      <c r="BM148" s="46">
        <v>1</v>
      </c>
      <c r="BN148" s="46">
        <v>0.25</v>
      </c>
      <c r="BO148" s="46">
        <v>1</v>
      </c>
      <c r="BP148" s="46">
        <v>0.25</v>
      </c>
      <c r="BQ148" s="46">
        <v>0</v>
      </c>
      <c r="BR148" s="46">
        <v>0.25</v>
      </c>
      <c r="BS148" s="46">
        <v>0</v>
      </c>
      <c r="BT148" s="46">
        <v>0</v>
      </c>
      <c r="BU148" s="46" t="s">
        <v>126</v>
      </c>
      <c r="BV148" s="46">
        <v>0.5</v>
      </c>
      <c r="BW148" s="46">
        <v>1</v>
      </c>
      <c r="BX148" s="46">
        <v>1</v>
      </c>
      <c r="BY148" s="46">
        <v>0</v>
      </c>
      <c r="BZ148" s="46">
        <v>0</v>
      </c>
      <c r="CA148" s="46" t="s">
        <v>126</v>
      </c>
      <c r="CB148" s="47">
        <v>0.22500000000000001</v>
      </c>
      <c r="CC148" s="47">
        <v>0.1125</v>
      </c>
      <c r="CD148" s="47">
        <v>5.6300000000000003E-2</v>
      </c>
      <c r="CE148" s="47">
        <v>5.6300000000000003E-2</v>
      </c>
      <c r="CF148" s="47">
        <v>5.6300000000000003E-2</v>
      </c>
      <c r="CG148" s="47">
        <v>5.6300000000000003E-2</v>
      </c>
      <c r="CH148" s="47">
        <v>5.6300000000000003E-2</v>
      </c>
      <c r="CI148" s="47">
        <v>5.62E-2</v>
      </c>
      <c r="CJ148" s="47">
        <v>5.6300000000000003E-2</v>
      </c>
      <c r="CK148" s="47">
        <v>0</v>
      </c>
      <c r="CL148" s="47">
        <v>0</v>
      </c>
      <c r="CM148" s="47">
        <v>5.6250000000000001E-2</v>
      </c>
      <c r="CN148" s="47">
        <v>0</v>
      </c>
      <c r="CO148" s="47">
        <v>0</v>
      </c>
      <c r="CP148" s="47">
        <v>0</v>
      </c>
      <c r="CQ148" s="47" t="s">
        <v>126</v>
      </c>
      <c r="CR148" s="47">
        <v>0</v>
      </c>
      <c r="CS148" s="45"/>
      <c r="CT148" s="45"/>
      <c r="CU148" s="45"/>
      <c r="CV148" s="45"/>
      <c r="CX148" s="48">
        <v>0.3</v>
      </c>
      <c r="CY148" s="1">
        <v>0</v>
      </c>
      <c r="CZ148" t="s">
        <v>126</v>
      </c>
    </row>
    <row r="149" spans="1:105" ht="18" hidden="1" customHeight="1" x14ac:dyDescent="0.25">
      <c r="A149" s="37" t="s">
        <v>1440</v>
      </c>
      <c r="B149" s="37" t="s">
        <v>1441</v>
      </c>
      <c r="C149" s="37" t="s">
        <v>107</v>
      </c>
      <c r="D149" s="37" t="s">
        <v>1425</v>
      </c>
      <c r="E149" s="37" t="s">
        <v>1426</v>
      </c>
      <c r="F149" s="37" t="s">
        <v>1454</v>
      </c>
      <c r="G149" s="37" t="s">
        <v>1455</v>
      </c>
      <c r="H149" s="37" t="s">
        <v>1481</v>
      </c>
      <c r="I149" s="37"/>
      <c r="J149" s="37"/>
      <c r="K149" s="37" t="s">
        <v>1482</v>
      </c>
      <c r="L149" s="37" t="s">
        <v>1483</v>
      </c>
      <c r="M149" s="37" t="s">
        <v>1484</v>
      </c>
      <c r="N149" s="37" t="s">
        <v>118</v>
      </c>
      <c r="O149" s="37" t="s">
        <v>119</v>
      </c>
      <c r="P149" s="39">
        <v>8</v>
      </c>
      <c r="Q149" s="40">
        <v>30</v>
      </c>
      <c r="R149" s="40">
        <v>14</v>
      </c>
      <c r="S149" s="40">
        <v>0</v>
      </c>
      <c r="T149" s="40">
        <v>4</v>
      </c>
      <c r="U149" s="40">
        <v>0</v>
      </c>
      <c r="V149" s="40">
        <v>4</v>
      </c>
      <c r="W149" s="40">
        <v>0</v>
      </c>
      <c r="X149" s="40">
        <v>5</v>
      </c>
      <c r="Y149" s="40">
        <v>0</v>
      </c>
      <c r="Z149" s="40">
        <v>5</v>
      </c>
      <c r="AA149" s="40" t="s">
        <v>1485</v>
      </c>
      <c r="AB149" s="40" t="s">
        <v>1486</v>
      </c>
      <c r="AC149" s="40" t="s">
        <v>1487</v>
      </c>
      <c r="AD149" s="40">
        <v>9</v>
      </c>
      <c r="AE149" s="40">
        <v>0</v>
      </c>
      <c r="AF149" s="40">
        <v>9</v>
      </c>
      <c r="AG149" s="40">
        <v>0</v>
      </c>
      <c r="AH149" s="40">
        <v>9</v>
      </c>
      <c r="AI149" s="40" t="s">
        <v>1488</v>
      </c>
      <c r="AJ149" s="40" t="s">
        <v>1489</v>
      </c>
      <c r="AK149" s="40" t="s">
        <v>1453</v>
      </c>
      <c r="AL149" s="40">
        <v>0</v>
      </c>
      <c r="AM149" s="40" t="s">
        <v>1453</v>
      </c>
      <c r="AN149" s="40">
        <v>8</v>
      </c>
      <c r="AO149" s="40">
        <v>0</v>
      </c>
      <c r="AP149" s="40">
        <v>0</v>
      </c>
      <c r="AQ149" s="40">
        <v>0</v>
      </c>
      <c r="AR149" s="40">
        <v>0</v>
      </c>
      <c r="AS149" s="40"/>
      <c r="AT149" s="40"/>
      <c r="AU149" s="40"/>
      <c r="AV149" s="40">
        <v>8</v>
      </c>
      <c r="AW149" s="40">
        <v>0</v>
      </c>
      <c r="AX149" s="40">
        <v>0</v>
      </c>
      <c r="AY149" s="40">
        <v>0</v>
      </c>
      <c r="AZ149" s="42">
        <v>87277650</v>
      </c>
      <c r="BA149" s="43">
        <v>0</v>
      </c>
      <c r="BB149" s="43">
        <v>87277650</v>
      </c>
      <c r="BC149" s="42">
        <v>85281899</v>
      </c>
      <c r="BD149" s="44">
        <v>100000000</v>
      </c>
      <c r="BE149" s="44">
        <v>0</v>
      </c>
      <c r="BF149" s="45"/>
      <c r="BG149" s="44">
        <v>78670900</v>
      </c>
      <c r="BH149" s="44">
        <v>100000000</v>
      </c>
      <c r="BI149" s="44"/>
      <c r="BJ149" s="44">
        <v>0</v>
      </c>
      <c r="BK149" s="46">
        <v>0.46666666666666667</v>
      </c>
      <c r="BL149" s="46">
        <v>0.1333</v>
      </c>
      <c r="BM149" s="46">
        <v>1.25</v>
      </c>
      <c r="BN149" s="46">
        <v>0.3</v>
      </c>
      <c r="BO149" s="46">
        <v>1</v>
      </c>
      <c r="BP149" s="46">
        <v>0.26666666666666666</v>
      </c>
      <c r="BQ149" s="46">
        <v>0</v>
      </c>
      <c r="BR149" s="46">
        <v>0.26666666666666666</v>
      </c>
      <c r="BS149" s="46">
        <v>0</v>
      </c>
      <c r="BT149" s="46">
        <v>0</v>
      </c>
      <c r="BU149" s="46" t="s">
        <v>126</v>
      </c>
      <c r="BV149" s="46">
        <v>0.46666666666666667</v>
      </c>
      <c r="BW149" s="46">
        <v>1</v>
      </c>
      <c r="BX149" s="46">
        <v>1</v>
      </c>
      <c r="BY149" s="46">
        <v>0</v>
      </c>
      <c r="BZ149" s="46">
        <v>0</v>
      </c>
      <c r="CA149" s="46" t="s">
        <v>126</v>
      </c>
      <c r="CB149" s="47">
        <v>0.22500000000000001</v>
      </c>
      <c r="CC149" s="47">
        <v>0.10500000000000001</v>
      </c>
      <c r="CD149" s="47">
        <v>3.7499999999999999E-2</v>
      </c>
      <c r="CE149" s="47">
        <v>3.7499999999999999E-2</v>
      </c>
      <c r="CF149" s="47">
        <v>3.7499999999999999E-2</v>
      </c>
      <c r="CG149" s="47">
        <v>6.7500000000000004E-2</v>
      </c>
      <c r="CH149" s="47">
        <v>6.7500000000000004E-2</v>
      </c>
      <c r="CI149" s="47">
        <v>6.7500000000000004E-2</v>
      </c>
      <c r="CJ149" s="47">
        <v>0.06</v>
      </c>
      <c r="CK149" s="47">
        <v>0</v>
      </c>
      <c r="CL149" s="47">
        <v>0</v>
      </c>
      <c r="CM149" s="47">
        <v>6.0000000000000005E-2</v>
      </c>
      <c r="CN149" s="47">
        <v>0</v>
      </c>
      <c r="CO149" s="47">
        <v>0</v>
      </c>
      <c r="CP149" s="47">
        <v>0</v>
      </c>
      <c r="CQ149" s="47" t="s">
        <v>126</v>
      </c>
      <c r="CR149" s="47">
        <v>0</v>
      </c>
      <c r="CS149" s="45"/>
      <c r="CT149" s="45"/>
      <c r="CU149" s="45"/>
      <c r="CV149" s="45"/>
      <c r="CX149" s="48">
        <v>5</v>
      </c>
      <c r="CY149" s="1">
        <v>0</v>
      </c>
      <c r="CZ149" t="s">
        <v>126</v>
      </c>
      <c r="DA149" s="62" t="s">
        <v>143</v>
      </c>
    </row>
    <row r="150" spans="1:105" ht="18" hidden="1" customHeight="1" x14ac:dyDescent="0.25">
      <c r="A150" s="37" t="s">
        <v>1440</v>
      </c>
      <c r="B150" s="37" t="s">
        <v>1441</v>
      </c>
      <c r="C150" s="37" t="s">
        <v>107</v>
      </c>
      <c r="D150" s="37" t="s">
        <v>1425</v>
      </c>
      <c r="E150" s="37" t="s">
        <v>1426</v>
      </c>
      <c r="F150" s="37" t="s">
        <v>1454</v>
      </c>
      <c r="G150" s="37" t="s">
        <v>1455</v>
      </c>
      <c r="H150" s="37" t="s">
        <v>1490</v>
      </c>
      <c r="I150" s="37"/>
      <c r="J150" s="37"/>
      <c r="K150" s="37" t="s">
        <v>1491</v>
      </c>
      <c r="L150" s="37" t="s">
        <v>1492</v>
      </c>
      <c r="M150" s="37" t="s">
        <v>1493</v>
      </c>
      <c r="N150" s="37" t="s">
        <v>118</v>
      </c>
      <c r="O150" s="37" t="s">
        <v>119</v>
      </c>
      <c r="P150" s="39">
        <v>117</v>
      </c>
      <c r="Q150" s="40">
        <v>117</v>
      </c>
      <c r="R150" s="40">
        <v>45</v>
      </c>
      <c r="S150" s="40" t="s">
        <v>4402</v>
      </c>
      <c r="T150" s="40">
        <v>15</v>
      </c>
      <c r="U150" s="40">
        <v>0</v>
      </c>
      <c r="V150" s="40">
        <v>15</v>
      </c>
      <c r="W150" s="40">
        <v>0</v>
      </c>
      <c r="X150" s="40">
        <v>15</v>
      </c>
      <c r="Y150" s="40">
        <v>0</v>
      </c>
      <c r="Z150" s="40">
        <v>15</v>
      </c>
      <c r="AA150" s="40" t="s">
        <v>1494</v>
      </c>
      <c r="AB150" s="40" t="s">
        <v>1495</v>
      </c>
      <c r="AC150" s="40" t="s">
        <v>1496</v>
      </c>
      <c r="AD150" s="40">
        <v>30</v>
      </c>
      <c r="AE150" s="40">
        <v>0</v>
      </c>
      <c r="AF150" s="40">
        <v>30</v>
      </c>
      <c r="AG150" s="40">
        <v>0</v>
      </c>
      <c r="AH150" s="40">
        <v>30</v>
      </c>
      <c r="AI150" s="40" t="s">
        <v>1497</v>
      </c>
      <c r="AJ150" s="40" t="s">
        <v>1498</v>
      </c>
      <c r="AK150" s="40" t="s">
        <v>1453</v>
      </c>
      <c r="AL150" s="40">
        <v>0</v>
      </c>
      <c r="AM150" s="40" t="s">
        <v>1453</v>
      </c>
      <c r="AN150" s="40">
        <v>40</v>
      </c>
      <c r="AO150" s="40">
        <v>0</v>
      </c>
      <c r="AP150" s="40">
        <v>0</v>
      </c>
      <c r="AQ150" s="40">
        <v>0</v>
      </c>
      <c r="AR150" s="40">
        <v>0</v>
      </c>
      <c r="AS150" s="40"/>
      <c r="AT150" s="40"/>
      <c r="AU150" s="40"/>
      <c r="AV150" s="40">
        <v>32</v>
      </c>
      <c r="AW150" s="40">
        <v>0</v>
      </c>
      <c r="AX150" s="40">
        <v>0</v>
      </c>
      <c r="AY150" s="40">
        <v>0</v>
      </c>
      <c r="AZ150" s="63"/>
      <c r="BA150" s="43">
        <v>35000000</v>
      </c>
      <c r="BB150" s="43">
        <v>35000000</v>
      </c>
      <c r="BC150" s="63"/>
      <c r="BD150" s="44">
        <v>100000000</v>
      </c>
      <c r="BE150" s="44">
        <v>0</v>
      </c>
      <c r="BF150" s="45"/>
      <c r="BG150" s="44">
        <v>95521896</v>
      </c>
      <c r="BH150" s="44">
        <v>100000000</v>
      </c>
      <c r="BI150" s="44"/>
      <c r="BJ150" s="44">
        <v>0</v>
      </c>
      <c r="BK150" s="46">
        <v>0.38461538461538464</v>
      </c>
      <c r="BL150" s="46">
        <v>0.12820000000000001</v>
      </c>
      <c r="BM150" s="46">
        <v>1</v>
      </c>
      <c r="BN150" s="46">
        <v>0.25641025641025639</v>
      </c>
      <c r="BO150" s="46">
        <v>1</v>
      </c>
      <c r="BP150" s="46">
        <v>0.34188034188034189</v>
      </c>
      <c r="BQ150" s="46">
        <v>0</v>
      </c>
      <c r="BR150" s="46">
        <v>0.27350427350427353</v>
      </c>
      <c r="BS150" s="46">
        <v>0</v>
      </c>
      <c r="BT150" s="46">
        <v>0</v>
      </c>
      <c r="BU150" s="46" t="s">
        <v>126</v>
      </c>
      <c r="BV150" s="46">
        <v>0.38461538461538464</v>
      </c>
      <c r="BW150" s="46">
        <v>1</v>
      </c>
      <c r="BX150" s="46">
        <v>1</v>
      </c>
      <c r="BY150" s="46">
        <v>0</v>
      </c>
      <c r="BZ150" s="46">
        <v>0</v>
      </c>
      <c r="CA150" s="46" t="s">
        <v>126</v>
      </c>
      <c r="CB150" s="47">
        <v>0.22500000000000001</v>
      </c>
      <c r="CC150" s="47">
        <v>8.653846153846155E-2</v>
      </c>
      <c r="CD150" s="47">
        <v>2.8799999999999999E-2</v>
      </c>
      <c r="CE150" s="47">
        <v>2.8799999999999999E-2</v>
      </c>
      <c r="CF150" s="47">
        <v>2.8899999999999999E-2</v>
      </c>
      <c r="CG150" s="47">
        <v>5.7700000000000001E-2</v>
      </c>
      <c r="CH150" s="47">
        <v>5.7700000000000001E-2</v>
      </c>
      <c r="CI150" s="47">
        <v>5.7638461538461555E-2</v>
      </c>
      <c r="CJ150" s="47">
        <v>7.6899999999999996E-2</v>
      </c>
      <c r="CK150" s="47">
        <v>0</v>
      </c>
      <c r="CL150" s="47">
        <v>0</v>
      </c>
      <c r="CM150" s="47">
        <v>6.1538461538461542E-2</v>
      </c>
      <c r="CN150" s="47">
        <v>0</v>
      </c>
      <c r="CO150" s="47">
        <v>0</v>
      </c>
      <c r="CP150" s="47">
        <v>0</v>
      </c>
      <c r="CQ150" s="47" t="s">
        <v>126</v>
      </c>
      <c r="CR150" s="47">
        <v>0</v>
      </c>
      <c r="CS150" s="45"/>
      <c r="CT150" s="45"/>
      <c r="CU150" s="45"/>
      <c r="CV150" s="45"/>
      <c r="CX150" s="48">
        <v>15</v>
      </c>
      <c r="CY150" s="1">
        <v>0</v>
      </c>
      <c r="CZ150" t="s">
        <v>126</v>
      </c>
      <c r="DA150" s="62" t="s">
        <v>143</v>
      </c>
    </row>
    <row r="151" spans="1:105" ht="18" hidden="1" customHeight="1" x14ac:dyDescent="0.25">
      <c r="A151" s="37" t="s">
        <v>1440</v>
      </c>
      <c r="B151" s="37" t="s">
        <v>1441</v>
      </c>
      <c r="C151" s="37" t="s">
        <v>107</v>
      </c>
      <c r="D151" s="37" t="s">
        <v>1425</v>
      </c>
      <c r="E151" s="37" t="s">
        <v>1426</v>
      </c>
      <c r="F151" s="37" t="s">
        <v>1454</v>
      </c>
      <c r="G151" s="37" t="s">
        <v>1455</v>
      </c>
      <c r="H151" s="37" t="s">
        <v>1499</v>
      </c>
      <c r="I151" s="37"/>
      <c r="J151" s="37"/>
      <c r="K151" s="37" t="s">
        <v>1500</v>
      </c>
      <c r="L151" s="37" t="s">
        <v>1501</v>
      </c>
      <c r="M151" s="37" t="s">
        <v>1502</v>
      </c>
      <c r="N151" s="37" t="s">
        <v>118</v>
      </c>
      <c r="O151" s="37" t="s">
        <v>119</v>
      </c>
      <c r="P151" s="39">
        <v>0</v>
      </c>
      <c r="Q151" s="40">
        <v>116</v>
      </c>
      <c r="R151" s="40">
        <v>84</v>
      </c>
      <c r="S151" s="40">
        <v>0</v>
      </c>
      <c r="T151" s="40">
        <v>15</v>
      </c>
      <c r="U151" s="40">
        <v>0</v>
      </c>
      <c r="V151" s="40">
        <v>15</v>
      </c>
      <c r="W151" s="40">
        <v>0</v>
      </c>
      <c r="X151" s="40">
        <v>15</v>
      </c>
      <c r="Y151" s="40">
        <v>0</v>
      </c>
      <c r="Z151" s="40">
        <v>15</v>
      </c>
      <c r="AA151" s="40" t="s">
        <v>1503</v>
      </c>
      <c r="AB151" s="40" t="s">
        <v>1504</v>
      </c>
      <c r="AC151" s="40" t="s">
        <v>1505</v>
      </c>
      <c r="AD151" s="40">
        <v>35</v>
      </c>
      <c r="AE151" s="40">
        <v>0</v>
      </c>
      <c r="AF151" s="40">
        <v>35</v>
      </c>
      <c r="AG151" s="40">
        <v>0</v>
      </c>
      <c r="AH151" s="40">
        <v>35</v>
      </c>
      <c r="AI151" s="40" t="s">
        <v>1506</v>
      </c>
      <c r="AJ151" s="40" t="s">
        <v>1507</v>
      </c>
      <c r="AK151" s="40" t="s">
        <v>1453</v>
      </c>
      <c r="AL151" s="40">
        <v>80000000</v>
      </c>
      <c r="AM151" s="40" t="s">
        <v>1508</v>
      </c>
      <c r="AN151" s="40">
        <v>50</v>
      </c>
      <c r="AO151" s="40">
        <v>0</v>
      </c>
      <c r="AP151" s="40">
        <v>34</v>
      </c>
      <c r="AQ151" s="40">
        <v>0</v>
      </c>
      <c r="AR151" s="40">
        <v>34</v>
      </c>
      <c r="AS151" s="40" t="s">
        <v>1509</v>
      </c>
      <c r="AT151" s="40" t="s">
        <v>1510</v>
      </c>
      <c r="AU151" s="40"/>
      <c r="AV151" s="40">
        <v>16</v>
      </c>
      <c r="AW151" s="40">
        <v>0</v>
      </c>
      <c r="AX151" s="40">
        <v>0</v>
      </c>
      <c r="AY151" s="40">
        <v>0</v>
      </c>
      <c r="AZ151" s="42">
        <v>1382162786</v>
      </c>
      <c r="BA151" s="43">
        <v>164091486</v>
      </c>
      <c r="BB151" s="43">
        <v>1546254272</v>
      </c>
      <c r="BC151" s="42">
        <v>1000634157</v>
      </c>
      <c r="BD151" s="44">
        <v>1600000000</v>
      </c>
      <c r="BE151" s="44">
        <v>80000000</v>
      </c>
      <c r="BF151" s="45"/>
      <c r="BG151" s="44">
        <v>1457763265</v>
      </c>
      <c r="BH151" s="44">
        <v>1892829531</v>
      </c>
      <c r="BI151" s="44"/>
      <c r="BJ151" s="44">
        <v>1592182500</v>
      </c>
      <c r="BK151" s="46">
        <v>0.72413793103448276</v>
      </c>
      <c r="BL151" s="46">
        <v>0.1293</v>
      </c>
      <c r="BM151" s="46">
        <v>1</v>
      </c>
      <c r="BN151" s="46">
        <v>0.30172413793103448</v>
      </c>
      <c r="BO151" s="46">
        <v>1</v>
      </c>
      <c r="BP151" s="46">
        <v>0.43103448275862066</v>
      </c>
      <c r="BQ151" s="46">
        <v>0.68</v>
      </c>
      <c r="BR151" s="46">
        <v>0.13793103448275862</v>
      </c>
      <c r="BS151" s="46">
        <v>0</v>
      </c>
      <c r="BT151" s="46">
        <v>0</v>
      </c>
      <c r="BU151" s="46" t="s">
        <v>126</v>
      </c>
      <c r="BV151" s="46">
        <v>0.72413793103448276</v>
      </c>
      <c r="BW151" s="46">
        <v>1</v>
      </c>
      <c r="BX151" s="46">
        <v>1</v>
      </c>
      <c r="BY151" s="46">
        <v>0.68</v>
      </c>
      <c r="BZ151" s="46">
        <v>0</v>
      </c>
      <c r="CA151" s="46" t="s">
        <v>126</v>
      </c>
      <c r="CB151" s="47">
        <v>0.22500000000000001</v>
      </c>
      <c r="CC151" s="47">
        <v>0.16293103448275861</v>
      </c>
      <c r="CD151" s="47">
        <v>2.9100000000000001E-2</v>
      </c>
      <c r="CE151" s="47">
        <v>2.9100000000000001E-2</v>
      </c>
      <c r="CF151" s="47">
        <v>2.9100000000000001E-2</v>
      </c>
      <c r="CG151" s="47">
        <v>6.7900000000000002E-2</v>
      </c>
      <c r="CH151" s="47">
        <v>6.7900000000000002E-2</v>
      </c>
      <c r="CI151" s="47">
        <v>6.7882758620689654E-2</v>
      </c>
      <c r="CJ151" s="47">
        <v>9.7000000000000003E-2</v>
      </c>
      <c r="CK151" s="47">
        <v>6.5960000000000005E-2</v>
      </c>
      <c r="CL151" s="47">
        <v>6.5948275862068972E-2</v>
      </c>
      <c r="CM151" s="47">
        <v>3.1034482758620689E-2</v>
      </c>
      <c r="CN151" s="47">
        <v>0</v>
      </c>
      <c r="CO151" s="47">
        <v>0</v>
      </c>
      <c r="CP151" s="47">
        <v>0</v>
      </c>
      <c r="CQ151" s="47" t="s">
        <v>126</v>
      </c>
      <c r="CR151" s="47">
        <v>0</v>
      </c>
      <c r="CS151" s="45"/>
      <c r="CT151" s="45"/>
      <c r="CU151" s="45"/>
      <c r="CV151" s="45"/>
      <c r="CX151" s="48">
        <v>20.8</v>
      </c>
      <c r="CY151" s="1">
        <v>60116000</v>
      </c>
      <c r="CZ151" t="s">
        <v>4403</v>
      </c>
      <c r="DA151" s="62" t="s">
        <v>143</v>
      </c>
    </row>
    <row r="152" spans="1:105" ht="18" hidden="1" customHeight="1" x14ac:dyDescent="0.25">
      <c r="A152" s="37" t="s">
        <v>168</v>
      </c>
      <c r="B152" s="37" t="s">
        <v>169</v>
      </c>
      <c r="C152" s="37" t="s">
        <v>107</v>
      </c>
      <c r="D152" s="37" t="s">
        <v>1425</v>
      </c>
      <c r="E152" s="37" t="s">
        <v>1511</v>
      </c>
      <c r="F152" s="37" t="s">
        <v>1512</v>
      </c>
      <c r="G152" s="37" t="s">
        <v>1513</v>
      </c>
      <c r="H152" s="37" t="s">
        <v>1514</v>
      </c>
      <c r="I152" s="37"/>
      <c r="J152" s="37"/>
      <c r="K152" s="37" t="s">
        <v>1515</v>
      </c>
      <c r="L152" s="37" t="s">
        <v>1516</v>
      </c>
      <c r="M152" s="37" t="s">
        <v>1517</v>
      </c>
      <c r="N152" s="37" t="s">
        <v>118</v>
      </c>
      <c r="O152" s="37" t="s">
        <v>119</v>
      </c>
      <c r="P152" s="39">
        <v>0</v>
      </c>
      <c r="Q152" s="40">
        <v>1</v>
      </c>
      <c r="R152" s="40">
        <v>0.75</v>
      </c>
      <c r="S152" s="40" t="s">
        <v>4404</v>
      </c>
      <c r="T152" s="40">
        <v>0.1</v>
      </c>
      <c r="U152" s="40">
        <v>0</v>
      </c>
      <c r="V152" s="40">
        <v>0.1</v>
      </c>
      <c r="W152" s="40">
        <v>0</v>
      </c>
      <c r="X152" s="40">
        <v>0.1</v>
      </c>
      <c r="Y152" s="40">
        <v>0</v>
      </c>
      <c r="Z152" s="40">
        <v>0.1</v>
      </c>
      <c r="AA152" s="40">
        <v>0</v>
      </c>
      <c r="AB152" s="40" t="s">
        <v>1518</v>
      </c>
      <c r="AC152" s="40" t="s">
        <v>1519</v>
      </c>
      <c r="AD152" s="40">
        <v>0.8</v>
      </c>
      <c r="AE152" s="40">
        <v>0</v>
      </c>
      <c r="AF152" s="40">
        <v>0.4</v>
      </c>
      <c r="AG152" s="40">
        <v>0</v>
      </c>
      <c r="AH152" s="40">
        <v>0.4</v>
      </c>
      <c r="AI152" s="40">
        <v>0</v>
      </c>
      <c r="AJ152" s="40" t="s">
        <v>1520</v>
      </c>
      <c r="AK152" s="40">
        <v>0</v>
      </c>
      <c r="AL152" s="40">
        <v>0</v>
      </c>
      <c r="AM152" s="40">
        <v>0</v>
      </c>
      <c r="AN152" s="40">
        <v>0.5</v>
      </c>
      <c r="AO152" s="40">
        <v>0</v>
      </c>
      <c r="AP152" s="40">
        <v>0.25</v>
      </c>
      <c r="AQ152" s="40">
        <v>0</v>
      </c>
      <c r="AR152" s="40">
        <v>0.25</v>
      </c>
      <c r="AS152" s="40" t="s">
        <v>1521</v>
      </c>
      <c r="AT152" s="40" t="s">
        <v>1522</v>
      </c>
      <c r="AU152" s="40"/>
      <c r="AV152" s="40">
        <v>0</v>
      </c>
      <c r="AW152" s="40">
        <v>0</v>
      </c>
      <c r="AX152" s="40">
        <v>0</v>
      </c>
      <c r="AY152" s="40">
        <v>0</v>
      </c>
      <c r="AZ152" s="42">
        <v>30000000</v>
      </c>
      <c r="BA152" s="43">
        <v>0</v>
      </c>
      <c r="BB152" s="43">
        <v>30000000</v>
      </c>
      <c r="BC152" s="42">
        <v>30000000</v>
      </c>
      <c r="BD152" s="44">
        <v>50000000</v>
      </c>
      <c r="BE152" s="44">
        <v>0</v>
      </c>
      <c r="BF152" s="45"/>
      <c r="BG152" s="44">
        <v>12233433</v>
      </c>
      <c r="BH152" s="44">
        <v>50000000</v>
      </c>
      <c r="BI152" s="44"/>
      <c r="BJ152" s="44">
        <v>0</v>
      </c>
      <c r="BK152" s="46">
        <v>0.75</v>
      </c>
      <c r="BL152" s="46">
        <v>0.1</v>
      </c>
      <c r="BM152" s="46">
        <v>1</v>
      </c>
      <c r="BN152" s="46">
        <v>0.8</v>
      </c>
      <c r="BO152" s="46">
        <v>0.5</v>
      </c>
      <c r="BP152" s="46">
        <v>0.5</v>
      </c>
      <c r="BQ152" s="46">
        <v>0.5</v>
      </c>
      <c r="BR152" s="46">
        <v>0</v>
      </c>
      <c r="BS152" s="46">
        <v>0</v>
      </c>
      <c r="BT152" s="46">
        <v>0</v>
      </c>
      <c r="BU152" s="46" t="s">
        <v>126</v>
      </c>
      <c r="BV152" s="46">
        <v>0.75</v>
      </c>
      <c r="BW152" s="46">
        <v>1</v>
      </c>
      <c r="BX152" s="46">
        <v>0.5</v>
      </c>
      <c r="BY152" s="46">
        <v>0.5</v>
      </c>
      <c r="BZ152" s="46">
        <v>0</v>
      </c>
      <c r="CA152" s="46" t="s">
        <v>126</v>
      </c>
      <c r="CB152" s="47">
        <v>0.22500000000000001</v>
      </c>
      <c r="CC152" s="47">
        <v>0.16875000000000001</v>
      </c>
      <c r="CD152" s="47">
        <v>2.2499999999999999E-2</v>
      </c>
      <c r="CE152" s="47">
        <v>2.2499999999999999E-2</v>
      </c>
      <c r="CF152" s="47">
        <v>2.2499999999999999E-2</v>
      </c>
      <c r="CG152" s="47">
        <v>0.18</v>
      </c>
      <c r="CH152" s="47">
        <v>0.09</v>
      </c>
      <c r="CI152" s="47">
        <v>0.09</v>
      </c>
      <c r="CJ152" s="47">
        <v>0.1125</v>
      </c>
      <c r="CK152" s="47">
        <v>5.6250000000000001E-2</v>
      </c>
      <c r="CL152" s="47">
        <v>5.6250000000000022E-2</v>
      </c>
      <c r="CM152" s="47">
        <v>0</v>
      </c>
      <c r="CN152" s="47">
        <v>0</v>
      </c>
      <c r="CO152" s="47">
        <v>0</v>
      </c>
      <c r="CP152" s="47">
        <v>0</v>
      </c>
      <c r="CQ152" s="47" t="s">
        <v>126</v>
      </c>
      <c r="CR152" s="47">
        <v>0</v>
      </c>
      <c r="CS152" s="45"/>
      <c r="CT152" s="45"/>
      <c r="CU152" s="45"/>
      <c r="CV152" s="45"/>
      <c r="CX152" s="48">
        <v>0.6</v>
      </c>
      <c r="CY152" s="1">
        <v>0</v>
      </c>
      <c r="CZ152">
        <v>0</v>
      </c>
    </row>
    <row r="153" spans="1:105" ht="18" hidden="1" customHeight="1" x14ac:dyDescent="0.25">
      <c r="A153" s="37" t="s">
        <v>168</v>
      </c>
      <c r="B153" s="37" t="s">
        <v>169</v>
      </c>
      <c r="C153" s="37" t="s">
        <v>107</v>
      </c>
      <c r="D153" s="37" t="s">
        <v>1425</v>
      </c>
      <c r="E153" s="37" t="s">
        <v>1511</v>
      </c>
      <c r="F153" s="37" t="s">
        <v>1512</v>
      </c>
      <c r="G153" s="37" t="s">
        <v>1513</v>
      </c>
      <c r="H153" s="37" t="s">
        <v>1523</v>
      </c>
      <c r="I153" s="37"/>
      <c r="J153" s="37"/>
      <c r="K153" s="37" t="s">
        <v>1524</v>
      </c>
      <c r="L153" s="37" t="s">
        <v>1525</v>
      </c>
      <c r="M153" s="37" t="s">
        <v>1526</v>
      </c>
      <c r="N153" s="37" t="s">
        <v>118</v>
      </c>
      <c r="O153" s="37" t="s">
        <v>119</v>
      </c>
      <c r="P153" s="39">
        <v>0</v>
      </c>
      <c r="Q153" s="40">
        <v>1</v>
      </c>
      <c r="R153" s="40">
        <v>1</v>
      </c>
      <c r="S153" s="40" t="s">
        <v>4405</v>
      </c>
      <c r="T153" s="40">
        <v>0.1</v>
      </c>
      <c r="U153" s="40">
        <v>0</v>
      </c>
      <c r="V153" s="40">
        <v>0.1</v>
      </c>
      <c r="W153" s="40">
        <v>0</v>
      </c>
      <c r="X153" s="40">
        <v>0.1</v>
      </c>
      <c r="Y153" s="40">
        <v>0</v>
      </c>
      <c r="Z153" s="40">
        <v>0.1</v>
      </c>
      <c r="AA153" s="40">
        <v>0</v>
      </c>
      <c r="AB153" s="40" t="s">
        <v>1527</v>
      </c>
      <c r="AC153" s="40" t="s">
        <v>1528</v>
      </c>
      <c r="AD153" s="40">
        <v>0.8</v>
      </c>
      <c r="AE153" s="40">
        <v>0</v>
      </c>
      <c r="AF153" s="40">
        <v>0.8</v>
      </c>
      <c r="AG153" s="40">
        <v>0</v>
      </c>
      <c r="AH153" s="40">
        <v>0.8</v>
      </c>
      <c r="AI153" s="40" t="s">
        <v>1529</v>
      </c>
      <c r="AJ153" s="40" t="s">
        <v>1530</v>
      </c>
      <c r="AK153" s="40">
        <v>0</v>
      </c>
      <c r="AL153" s="40">
        <v>0</v>
      </c>
      <c r="AM153" s="40">
        <v>0</v>
      </c>
      <c r="AN153" s="40">
        <v>0.1</v>
      </c>
      <c r="AO153" s="40">
        <v>0</v>
      </c>
      <c r="AP153" s="40">
        <v>0.1</v>
      </c>
      <c r="AQ153" s="40">
        <v>0</v>
      </c>
      <c r="AR153" s="40">
        <v>0.1</v>
      </c>
      <c r="AS153" s="40" t="s">
        <v>192</v>
      </c>
      <c r="AT153" s="40" t="s">
        <v>1531</v>
      </c>
      <c r="AU153" s="40"/>
      <c r="AV153" s="40">
        <v>0</v>
      </c>
      <c r="AW153" s="40">
        <v>0</v>
      </c>
      <c r="AX153" s="40">
        <v>0</v>
      </c>
      <c r="AY153" s="40">
        <v>0</v>
      </c>
      <c r="AZ153" s="63"/>
      <c r="BA153" s="43">
        <v>0</v>
      </c>
      <c r="BB153" s="43">
        <v>0</v>
      </c>
      <c r="BC153" s="63"/>
      <c r="BD153" s="44">
        <v>30000000</v>
      </c>
      <c r="BE153" s="44">
        <v>0</v>
      </c>
      <c r="BF153" s="45"/>
      <c r="BG153" s="44">
        <v>25434900</v>
      </c>
      <c r="BH153" s="44">
        <v>30000000</v>
      </c>
      <c r="BI153" s="44"/>
      <c r="BJ153" s="44">
        <v>0</v>
      </c>
      <c r="BK153" s="46">
        <v>1</v>
      </c>
      <c r="BL153" s="46">
        <v>0.1</v>
      </c>
      <c r="BM153" s="46">
        <v>1</v>
      </c>
      <c r="BN153" s="46">
        <v>0.8</v>
      </c>
      <c r="BO153" s="46">
        <v>1</v>
      </c>
      <c r="BP153" s="46">
        <v>0.1</v>
      </c>
      <c r="BQ153" s="46">
        <v>1</v>
      </c>
      <c r="BR153" s="46">
        <v>0</v>
      </c>
      <c r="BS153" s="46">
        <v>0</v>
      </c>
      <c r="BT153" s="46">
        <v>0</v>
      </c>
      <c r="BU153" s="46" t="s">
        <v>126</v>
      </c>
      <c r="BV153" s="46">
        <v>1</v>
      </c>
      <c r="BW153" s="46">
        <v>1</v>
      </c>
      <c r="BX153" s="46">
        <v>1</v>
      </c>
      <c r="BY153" s="46">
        <v>1</v>
      </c>
      <c r="BZ153" s="46">
        <v>0</v>
      </c>
      <c r="CA153" s="46" t="s">
        <v>126</v>
      </c>
      <c r="CB153" s="47">
        <v>0.22500000000000001</v>
      </c>
      <c r="CC153" s="47">
        <v>0.22500000000000001</v>
      </c>
      <c r="CD153" s="47">
        <v>2.2499999999999999E-2</v>
      </c>
      <c r="CE153" s="47">
        <v>2.2499999999999999E-2</v>
      </c>
      <c r="CF153" s="47">
        <v>2.2499999999999999E-2</v>
      </c>
      <c r="CG153" s="47">
        <v>0.18</v>
      </c>
      <c r="CH153" s="47">
        <v>0.18</v>
      </c>
      <c r="CI153" s="47">
        <v>0.18000000000000002</v>
      </c>
      <c r="CJ153" s="47">
        <v>2.2499999999999999E-2</v>
      </c>
      <c r="CK153" s="47">
        <v>2.2499999999999999E-2</v>
      </c>
      <c r="CL153" s="47">
        <v>2.2499999999999992E-2</v>
      </c>
      <c r="CM153" s="47">
        <v>0</v>
      </c>
      <c r="CN153" s="47">
        <v>0</v>
      </c>
      <c r="CO153" s="47">
        <v>0</v>
      </c>
      <c r="CP153" s="47">
        <v>0</v>
      </c>
      <c r="CQ153" s="47" t="s">
        <v>126</v>
      </c>
      <c r="CR153" s="47">
        <v>0</v>
      </c>
      <c r="CS153" s="45"/>
      <c r="CT153" s="45"/>
      <c r="CU153" s="45"/>
      <c r="CV153" s="45"/>
      <c r="CX153" s="48">
        <v>0.79999999999999993</v>
      </c>
      <c r="CY153" s="1">
        <v>0</v>
      </c>
      <c r="CZ153">
        <v>0</v>
      </c>
    </row>
    <row r="154" spans="1:105" s="59" customFormat="1" ht="18" hidden="1" customHeight="1" x14ac:dyDescent="0.25">
      <c r="A154" s="49" t="s">
        <v>1532</v>
      </c>
      <c r="B154" s="49" t="s">
        <v>1533</v>
      </c>
      <c r="C154" s="49" t="s">
        <v>107</v>
      </c>
      <c r="D154" s="49" t="s">
        <v>1534</v>
      </c>
      <c r="E154" s="49" t="s">
        <v>1535</v>
      </c>
      <c r="F154" s="49" t="s">
        <v>1536</v>
      </c>
      <c r="G154" s="49" t="s">
        <v>1537</v>
      </c>
      <c r="H154" s="49" t="s">
        <v>1538</v>
      </c>
      <c r="I154" s="49"/>
      <c r="J154" s="37"/>
      <c r="K154" s="50" t="s">
        <v>1539</v>
      </c>
      <c r="L154" s="49" t="s">
        <v>1540</v>
      </c>
      <c r="M154" s="49" t="s">
        <v>1541</v>
      </c>
      <c r="N154" s="49" t="s">
        <v>134</v>
      </c>
      <c r="O154" s="49" t="s">
        <v>119</v>
      </c>
      <c r="P154" s="51">
        <v>0</v>
      </c>
      <c r="Q154" s="52">
        <v>100</v>
      </c>
      <c r="R154" s="52">
        <v>75</v>
      </c>
      <c r="S154" s="52" t="s">
        <v>4406</v>
      </c>
      <c r="T154" s="52">
        <v>15</v>
      </c>
      <c r="U154" s="52">
        <v>0</v>
      </c>
      <c r="V154" s="52">
        <v>15</v>
      </c>
      <c r="W154" s="52">
        <v>0</v>
      </c>
      <c r="X154" s="52">
        <v>15</v>
      </c>
      <c r="Y154" s="52">
        <v>0</v>
      </c>
      <c r="Z154" s="52">
        <v>15</v>
      </c>
      <c r="AA154" s="52">
        <v>0</v>
      </c>
      <c r="AB154" s="52" t="s">
        <v>1542</v>
      </c>
      <c r="AC154" s="52">
        <v>0</v>
      </c>
      <c r="AD154" s="52">
        <v>35</v>
      </c>
      <c r="AE154" s="52">
        <v>0</v>
      </c>
      <c r="AF154" s="52">
        <v>35</v>
      </c>
      <c r="AG154" s="52">
        <v>0</v>
      </c>
      <c r="AH154" s="52">
        <v>35</v>
      </c>
      <c r="AI154" s="52">
        <v>0</v>
      </c>
      <c r="AJ154" s="52" t="s">
        <v>1543</v>
      </c>
      <c r="AK154" s="52">
        <v>0</v>
      </c>
      <c r="AL154" s="52">
        <v>0</v>
      </c>
      <c r="AM154" s="52">
        <v>0</v>
      </c>
      <c r="AN154" s="52">
        <v>45</v>
      </c>
      <c r="AO154" s="52">
        <v>0</v>
      </c>
      <c r="AP154" s="52">
        <v>25</v>
      </c>
      <c r="AQ154" s="52">
        <v>0</v>
      </c>
      <c r="AR154" s="52">
        <v>25</v>
      </c>
      <c r="AS154" s="52"/>
      <c r="AT154" s="52"/>
      <c r="AU154" s="52"/>
      <c r="AV154" s="52">
        <v>5</v>
      </c>
      <c r="AW154" s="52">
        <v>0</v>
      </c>
      <c r="AX154" s="52">
        <v>0</v>
      </c>
      <c r="AY154" s="52">
        <v>0</v>
      </c>
      <c r="AZ154" s="53">
        <v>52590000</v>
      </c>
      <c r="BA154" s="43">
        <v>0</v>
      </c>
      <c r="BB154" s="54">
        <v>52590000</v>
      </c>
      <c r="BC154" s="53">
        <v>52590000</v>
      </c>
      <c r="BD154" s="55">
        <v>445598000</v>
      </c>
      <c r="BE154" s="55">
        <v>0</v>
      </c>
      <c r="BF154" s="56"/>
      <c r="BG154" s="55">
        <v>445598000</v>
      </c>
      <c r="BH154" s="55">
        <v>854481654</v>
      </c>
      <c r="BI154" s="55"/>
      <c r="BJ154" s="55">
        <v>272118060</v>
      </c>
      <c r="BK154" s="57">
        <v>0.75</v>
      </c>
      <c r="BL154" s="57">
        <v>0.15</v>
      </c>
      <c r="BM154" s="57">
        <v>1</v>
      </c>
      <c r="BN154" s="57">
        <v>0.35</v>
      </c>
      <c r="BO154" s="57">
        <v>1</v>
      </c>
      <c r="BP154" s="57">
        <v>0.45</v>
      </c>
      <c r="BQ154" s="57">
        <v>0.55555555555555558</v>
      </c>
      <c r="BR154" s="57">
        <v>0.05</v>
      </c>
      <c r="BS154" s="57">
        <v>0</v>
      </c>
      <c r="BT154" s="57">
        <v>0</v>
      </c>
      <c r="BU154" s="57" t="s">
        <v>126</v>
      </c>
      <c r="BV154" s="57">
        <v>0.75</v>
      </c>
      <c r="BW154" s="57">
        <v>1</v>
      </c>
      <c r="BX154" s="57">
        <v>1</v>
      </c>
      <c r="BY154" s="57">
        <v>0.55555555555555558</v>
      </c>
      <c r="BZ154" s="57">
        <v>0</v>
      </c>
      <c r="CA154" s="57" t="s">
        <v>126</v>
      </c>
      <c r="CB154" s="58">
        <v>0.22500000000000001</v>
      </c>
      <c r="CC154" s="58">
        <v>0.16875000000000001</v>
      </c>
      <c r="CD154" s="58">
        <v>3.3799999999999997E-2</v>
      </c>
      <c r="CE154" s="58">
        <v>2.9999999999999997E-4</v>
      </c>
      <c r="CF154" s="58">
        <v>2.9999999999999997E-4</v>
      </c>
      <c r="CG154" s="92">
        <v>7.8799999999999995E-2</v>
      </c>
      <c r="CH154" s="58">
        <v>7.8750000000000001E-2</v>
      </c>
      <c r="CI154" s="58">
        <v>7.8750000000000001E-2</v>
      </c>
      <c r="CJ154" s="92">
        <v>0.1013</v>
      </c>
      <c r="CK154" s="58">
        <v>5.6277777777777781E-2</v>
      </c>
      <c r="CL154" s="58">
        <v>8.9700000000000016E-2</v>
      </c>
      <c r="CM154" s="58">
        <v>1.125E-2</v>
      </c>
      <c r="CN154" s="58">
        <v>0</v>
      </c>
      <c r="CO154" s="58">
        <v>0</v>
      </c>
      <c r="CP154" s="58">
        <v>0</v>
      </c>
      <c r="CQ154" s="58" t="s">
        <v>126</v>
      </c>
      <c r="CR154" s="58">
        <v>0</v>
      </c>
      <c r="CS154" s="56"/>
      <c r="CT154" s="56"/>
      <c r="CU154" s="56"/>
      <c r="CV154" s="56"/>
      <c r="CX154" s="60">
        <v>45</v>
      </c>
      <c r="CY154" s="65" t="s">
        <v>4407</v>
      </c>
      <c r="CZ154" s="59">
        <v>0</v>
      </c>
      <c r="DA154" s="61" t="s">
        <v>143</v>
      </c>
    </row>
    <row r="155" spans="1:105" s="59" customFormat="1" ht="18" hidden="1" customHeight="1" x14ac:dyDescent="0.25">
      <c r="A155" s="49" t="s">
        <v>1532</v>
      </c>
      <c r="B155" s="49" t="s">
        <v>1533</v>
      </c>
      <c r="C155" s="49" t="s">
        <v>107</v>
      </c>
      <c r="D155" s="49" t="s">
        <v>1534</v>
      </c>
      <c r="E155" s="49" t="s">
        <v>1535</v>
      </c>
      <c r="F155" s="49" t="s">
        <v>1536</v>
      </c>
      <c r="G155" s="49" t="s">
        <v>1537</v>
      </c>
      <c r="H155" s="49" t="s">
        <v>1544</v>
      </c>
      <c r="I155" s="49"/>
      <c r="J155" s="37"/>
      <c r="K155" s="50" t="s">
        <v>1545</v>
      </c>
      <c r="L155" s="49" t="s">
        <v>1546</v>
      </c>
      <c r="M155" s="49" t="s">
        <v>1547</v>
      </c>
      <c r="N155" s="49" t="s">
        <v>134</v>
      </c>
      <c r="O155" s="49" t="s">
        <v>119</v>
      </c>
      <c r="P155" s="51">
        <v>0</v>
      </c>
      <c r="Q155" s="52">
        <v>100</v>
      </c>
      <c r="R155" s="52">
        <v>75</v>
      </c>
      <c r="S155" s="52">
        <v>0</v>
      </c>
      <c r="T155" s="52">
        <v>0</v>
      </c>
      <c r="U155" s="52">
        <v>0</v>
      </c>
      <c r="V155" s="52">
        <v>0</v>
      </c>
      <c r="W155" s="52">
        <v>0</v>
      </c>
      <c r="X155" s="52">
        <v>0</v>
      </c>
      <c r="Y155" s="52">
        <v>0</v>
      </c>
      <c r="Z155" s="52">
        <v>0</v>
      </c>
      <c r="AA155" s="52"/>
      <c r="AB155" s="52"/>
      <c r="AC155" s="52"/>
      <c r="AD155" s="52">
        <v>50</v>
      </c>
      <c r="AE155" s="52">
        <v>0</v>
      </c>
      <c r="AF155" s="52">
        <v>50</v>
      </c>
      <c r="AG155" s="52">
        <v>0</v>
      </c>
      <c r="AH155" s="52">
        <v>50</v>
      </c>
      <c r="AI155" s="52">
        <v>0</v>
      </c>
      <c r="AJ155" s="52" t="s">
        <v>1548</v>
      </c>
      <c r="AK155" s="52" t="s">
        <v>1549</v>
      </c>
      <c r="AL155" s="52">
        <v>1436008920</v>
      </c>
      <c r="AM155" s="52" t="s">
        <v>1550</v>
      </c>
      <c r="AN155" s="52">
        <v>45</v>
      </c>
      <c r="AO155" s="52">
        <v>0</v>
      </c>
      <c r="AP155" s="52">
        <v>25</v>
      </c>
      <c r="AQ155" s="52">
        <v>0</v>
      </c>
      <c r="AR155" s="52">
        <v>25</v>
      </c>
      <c r="AS155" s="52"/>
      <c r="AT155" s="52"/>
      <c r="AU155" s="52"/>
      <c r="AV155" s="52">
        <v>5</v>
      </c>
      <c r="AW155" s="52">
        <v>0</v>
      </c>
      <c r="AX155" s="52">
        <v>0</v>
      </c>
      <c r="AY155" s="52">
        <v>0</v>
      </c>
      <c r="AZ155" s="93"/>
      <c r="BA155" s="43">
        <v>0</v>
      </c>
      <c r="BB155" s="54">
        <v>0</v>
      </c>
      <c r="BC155" s="93"/>
      <c r="BD155" s="55">
        <v>212622951</v>
      </c>
      <c r="BE155" s="55">
        <v>1436008920</v>
      </c>
      <c r="BF155" s="56"/>
      <c r="BG155" s="55">
        <v>212622951</v>
      </c>
      <c r="BH155" s="55">
        <v>1202784844</v>
      </c>
      <c r="BI155" s="55"/>
      <c r="BJ155" s="55">
        <v>312498000</v>
      </c>
      <c r="BK155" s="57">
        <v>0.75</v>
      </c>
      <c r="BL155" s="57">
        <v>0</v>
      </c>
      <c r="BM155" s="57" t="s">
        <v>126</v>
      </c>
      <c r="BN155" s="57">
        <v>0.5</v>
      </c>
      <c r="BO155" s="57">
        <v>1</v>
      </c>
      <c r="BP155" s="57">
        <v>0.45</v>
      </c>
      <c r="BQ155" s="57">
        <v>0.55555555555555558</v>
      </c>
      <c r="BR155" s="57">
        <v>0.05</v>
      </c>
      <c r="BS155" s="57">
        <v>0</v>
      </c>
      <c r="BT155" s="57">
        <v>0</v>
      </c>
      <c r="BU155" s="57" t="s">
        <v>126</v>
      </c>
      <c r="BV155" s="57">
        <v>0.75</v>
      </c>
      <c r="BW155" s="57" t="s">
        <v>126</v>
      </c>
      <c r="BX155" s="57">
        <v>1</v>
      </c>
      <c r="BY155" s="57">
        <v>0.55555555555555558</v>
      </c>
      <c r="BZ155" s="57">
        <v>0</v>
      </c>
      <c r="CA155" s="57" t="s">
        <v>126</v>
      </c>
      <c r="CB155" s="58">
        <v>0.22500000000000001</v>
      </c>
      <c r="CC155" s="58">
        <v>0.16875000000000001</v>
      </c>
      <c r="CD155" s="58">
        <v>0</v>
      </c>
      <c r="CE155" s="58" t="s">
        <v>126</v>
      </c>
      <c r="CF155" s="58">
        <v>0</v>
      </c>
      <c r="CG155" s="58">
        <v>0.1125</v>
      </c>
      <c r="CH155" s="58">
        <v>0.1125</v>
      </c>
      <c r="CI155" s="58">
        <v>0.1125</v>
      </c>
      <c r="CJ155" s="58">
        <v>0.1013</v>
      </c>
      <c r="CK155" s="58">
        <v>5.6277777777777781E-2</v>
      </c>
      <c r="CL155" s="58">
        <v>5.6250000000000008E-2</v>
      </c>
      <c r="CM155" s="58">
        <v>1.125E-2</v>
      </c>
      <c r="CN155" s="58">
        <v>0</v>
      </c>
      <c r="CO155" s="58">
        <v>0</v>
      </c>
      <c r="CP155" s="58">
        <v>0</v>
      </c>
      <c r="CQ155" s="58" t="s">
        <v>126</v>
      </c>
      <c r="CR155" s="58">
        <v>0</v>
      </c>
      <c r="CS155" s="56"/>
      <c r="CT155" s="56"/>
      <c r="CU155" s="56"/>
      <c r="CV155" s="56"/>
      <c r="CX155" s="60">
        <v>45</v>
      </c>
      <c r="CY155" s="65" t="s">
        <v>4407</v>
      </c>
      <c r="CZ155" s="59" t="s">
        <v>1550</v>
      </c>
      <c r="DA155" s="61" t="s">
        <v>143</v>
      </c>
    </row>
    <row r="156" spans="1:105" s="59" customFormat="1" ht="18" hidden="1" customHeight="1" x14ac:dyDescent="0.25">
      <c r="A156" s="49" t="s">
        <v>1532</v>
      </c>
      <c r="B156" s="49" t="s">
        <v>1533</v>
      </c>
      <c r="C156" s="49" t="s">
        <v>107</v>
      </c>
      <c r="D156" s="49" t="s">
        <v>1534</v>
      </c>
      <c r="E156" s="49" t="s">
        <v>1535</v>
      </c>
      <c r="F156" s="49" t="s">
        <v>1536</v>
      </c>
      <c r="G156" s="49" t="s">
        <v>1537</v>
      </c>
      <c r="H156" s="49" t="s">
        <v>1551</v>
      </c>
      <c r="I156" s="49"/>
      <c r="J156" s="37"/>
      <c r="K156" s="50" t="s">
        <v>1552</v>
      </c>
      <c r="L156" s="49" t="s">
        <v>1553</v>
      </c>
      <c r="M156" s="49" t="s">
        <v>1554</v>
      </c>
      <c r="N156" s="49" t="s">
        <v>118</v>
      </c>
      <c r="O156" s="49" t="s">
        <v>119</v>
      </c>
      <c r="P156" s="51">
        <v>15</v>
      </c>
      <c r="Q156" s="52">
        <v>15</v>
      </c>
      <c r="R156" s="52">
        <v>11</v>
      </c>
      <c r="S156" s="52" t="s">
        <v>4408</v>
      </c>
      <c r="T156" s="52">
        <v>1</v>
      </c>
      <c r="U156" s="52">
        <v>0</v>
      </c>
      <c r="V156" s="52">
        <v>1</v>
      </c>
      <c r="W156" s="52">
        <v>0</v>
      </c>
      <c r="X156" s="52">
        <v>1</v>
      </c>
      <c r="Y156" s="52">
        <v>0</v>
      </c>
      <c r="Z156" s="52">
        <v>1</v>
      </c>
      <c r="AA156" s="52">
        <v>0</v>
      </c>
      <c r="AB156" s="52" t="s">
        <v>1555</v>
      </c>
      <c r="AC156" s="52">
        <v>0</v>
      </c>
      <c r="AD156" s="52">
        <v>6</v>
      </c>
      <c r="AE156" s="52">
        <v>0</v>
      </c>
      <c r="AF156" s="52">
        <v>6</v>
      </c>
      <c r="AG156" s="52">
        <v>0</v>
      </c>
      <c r="AH156" s="52">
        <v>6</v>
      </c>
      <c r="AI156" s="52">
        <v>0</v>
      </c>
      <c r="AJ156" s="52" t="s">
        <v>1556</v>
      </c>
      <c r="AK156" s="52">
        <v>0</v>
      </c>
      <c r="AL156" s="52">
        <v>0</v>
      </c>
      <c r="AM156" s="52">
        <v>0</v>
      </c>
      <c r="AN156" s="52">
        <v>7</v>
      </c>
      <c r="AO156" s="52">
        <v>0</v>
      </c>
      <c r="AP156" s="52">
        <v>4</v>
      </c>
      <c r="AQ156" s="52">
        <v>0</v>
      </c>
      <c r="AR156" s="52">
        <v>4</v>
      </c>
      <c r="AS156" s="52"/>
      <c r="AT156" s="52"/>
      <c r="AU156" s="52"/>
      <c r="AV156" s="52">
        <v>1</v>
      </c>
      <c r="AW156" s="52">
        <v>0</v>
      </c>
      <c r="AX156" s="52">
        <v>0</v>
      </c>
      <c r="AY156" s="52">
        <v>0</v>
      </c>
      <c r="AZ156" s="53">
        <v>12930000</v>
      </c>
      <c r="BA156" s="43">
        <v>0</v>
      </c>
      <c r="BB156" s="54">
        <v>12930000</v>
      </c>
      <c r="BC156" s="53">
        <v>12930000</v>
      </c>
      <c r="BD156" s="55">
        <v>357476455</v>
      </c>
      <c r="BE156" s="55">
        <v>0</v>
      </c>
      <c r="BF156" s="56"/>
      <c r="BG156" s="55">
        <v>357476455</v>
      </c>
      <c r="BH156" s="55">
        <v>687520177</v>
      </c>
      <c r="BI156" s="55"/>
      <c r="BJ156" s="55">
        <v>147297060</v>
      </c>
      <c r="BK156" s="57">
        <v>0.73333333333333328</v>
      </c>
      <c r="BL156" s="57">
        <v>6.6699999999999995E-2</v>
      </c>
      <c r="BM156" s="57">
        <v>1</v>
      </c>
      <c r="BN156" s="57">
        <v>0.4</v>
      </c>
      <c r="BO156" s="57">
        <v>1</v>
      </c>
      <c r="BP156" s="57">
        <v>0.46666666666666667</v>
      </c>
      <c r="BQ156" s="57">
        <v>0.5714285714285714</v>
      </c>
      <c r="BR156" s="57">
        <v>6.6666666666666666E-2</v>
      </c>
      <c r="BS156" s="57">
        <v>0</v>
      </c>
      <c r="BT156" s="57">
        <v>0</v>
      </c>
      <c r="BU156" s="57" t="s">
        <v>126</v>
      </c>
      <c r="BV156" s="57">
        <v>0.73333333333333328</v>
      </c>
      <c r="BW156" s="57">
        <v>1</v>
      </c>
      <c r="BX156" s="57">
        <v>1</v>
      </c>
      <c r="BY156" s="57">
        <v>0.5714285714285714</v>
      </c>
      <c r="BZ156" s="57">
        <v>0</v>
      </c>
      <c r="CA156" s="57" t="s">
        <v>126</v>
      </c>
      <c r="CB156" s="58">
        <v>0.22500000000000001</v>
      </c>
      <c r="CC156" s="58">
        <v>0.16499999999999998</v>
      </c>
      <c r="CD156" s="58">
        <v>1.4999999999999999E-2</v>
      </c>
      <c r="CE156" s="58">
        <v>1.4999999999999999E-2</v>
      </c>
      <c r="CF156" s="58">
        <v>1.4999999999999999E-2</v>
      </c>
      <c r="CG156" s="58">
        <v>0.09</v>
      </c>
      <c r="CH156" s="58">
        <v>0.09</v>
      </c>
      <c r="CI156" s="58">
        <v>9.0000000000000011E-2</v>
      </c>
      <c r="CJ156" s="58">
        <v>0.105</v>
      </c>
      <c r="CK156" s="58">
        <v>0.06</v>
      </c>
      <c r="CL156" s="58">
        <v>5.9999999999999956E-2</v>
      </c>
      <c r="CM156" s="58">
        <v>1.5000000000000001E-2</v>
      </c>
      <c r="CN156" s="58">
        <v>0</v>
      </c>
      <c r="CO156" s="58">
        <v>0</v>
      </c>
      <c r="CP156" s="58">
        <v>0</v>
      </c>
      <c r="CQ156" s="58" t="s">
        <v>126</v>
      </c>
      <c r="CR156" s="58">
        <v>0</v>
      </c>
      <c r="CS156" s="56"/>
      <c r="CT156" s="56"/>
      <c r="CU156" s="56"/>
      <c r="CV156" s="56"/>
      <c r="CX156" s="60">
        <v>5</v>
      </c>
      <c r="CY156" s="65">
        <v>0</v>
      </c>
      <c r="CZ156" s="59">
        <v>0</v>
      </c>
      <c r="DA156" s="61" t="s">
        <v>143</v>
      </c>
    </row>
    <row r="157" spans="1:105" s="59" customFormat="1" ht="18" hidden="1" customHeight="1" x14ac:dyDescent="0.25">
      <c r="A157" s="49" t="s">
        <v>325</v>
      </c>
      <c r="B157" s="49" t="s">
        <v>326</v>
      </c>
      <c r="C157" s="49" t="s">
        <v>107</v>
      </c>
      <c r="D157" s="49" t="s">
        <v>1534</v>
      </c>
      <c r="E157" s="49" t="s">
        <v>1535</v>
      </c>
      <c r="F157" s="49" t="s">
        <v>1536</v>
      </c>
      <c r="G157" s="49" t="s">
        <v>1537</v>
      </c>
      <c r="H157" s="49" t="s">
        <v>1557</v>
      </c>
      <c r="I157" s="49"/>
      <c r="J157" s="49"/>
      <c r="K157" s="50" t="s">
        <v>1558</v>
      </c>
      <c r="L157" s="49" t="s">
        <v>1559</v>
      </c>
      <c r="M157" s="49" t="s">
        <v>1560</v>
      </c>
      <c r="N157" s="49" t="s">
        <v>118</v>
      </c>
      <c r="O157" s="49" t="s">
        <v>119</v>
      </c>
      <c r="P157" s="51">
        <v>40</v>
      </c>
      <c r="Q157" s="52">
        <v>40</v>
      </c>
      <c r="R157" s="52">
        <v>21</v>
      </c>
      <c r="S157" s="52" t="s">
        <v>4409</v>
      </c>
      <c r="T157" s="52">
        <v>5</v>
      </c>
      <c r="U157" s="52">
        <v>0</v>
      </c>
      <c r="V157" s="52">
        <v>5</v>
      </c>
      <c r="W157" s="52">
        <v>0</v>
      </c>
      <c r="X157" s="52">
        <v>7</v>
      </c>
      <c r="Y157" s="52">
        <v>0</v>
      </c>
      <c r="Z157" s="52">
        <v>7</v>
      </c>
      <c r="AA157" s="52">
        <v>0</v>
      </c>
      <c r="AB157" s="52" t="s">
        <v>1561</v>
      </c>
      <c r="AC157" s="52">
        <v>0</v>
      </c>
      <c r="AD157" s="52">
        <v>12</v>
      </c>
      <c r="AE157" s="52">
        <v>0</v>
      </c>
      <c r="AF157" s="52">
        <v>14</v>
      </c>
      <c r="AG157" s="52">
        <v>0</v>
      </c>
      <c r="AH157" s="52">
        <v>14</v>
      </c>
      <c r="AI157" s="52">
        <v>0</v>
      </c>
      <c r="AJ157" s="52" t="s">
        <v>1562</v>
      </c>
      <c r="AK157" s="52">
        <v>0</v>
      </c>
      <c r="AL157" s="52"/>
      <c r="AM157" s="52"/>
      <c r="AN157" s="52">
        <v>10</v>
      </c>
      <c r="AO157" s="52">
        <v>0</v>
      </c>
      <c r="AP157" s="52">
        <v>0</v>
      </c>
      <c r="AQ157" s="52">
        <v>0</v>
      </c>
      <c r="AR157" s="52">
        <v>0</v>
      </c>
      <c r="AS157" s="52"/>
      <c r="AT157" s="52"/>
      <c r="AU157" s="52"/>
      <c r="AV157" s="52">
        <v>11</v>
      </c>
      <c r="AW157" s="52">
        <v>0</v>
      </c>
      <c r="AX157" s="52">
        <v>0</v>
      </c>
      <c r="AY157" s="52">
        <v>0</v>
      </c>
      <c r="AZ157" s="53">
        <v>212085085</v>
      </c>
      <c r="BA157" s="43">
        <v>0</v>
      </c>
      <c r="BB157" s="54">
        <v>212085085</v>
      </c>
      <c r="BC157" s="53">
        <v>79978296</v>
      </c>
      <c r="BD157" s="55">
        <v>87000000</v>
      </c>
      <c r="BE157" s="55"/>
      <c r="BF157" s="56"/>
      <c r="BG157" s="55">
        <v>48651409</v>
      </c>
      <c r="BH157" s="55">
        <v>52500000</v>
      </c>
      <c r="BI157" s="55"/>
      <c r="BJ157" s="55">
        <v>0</v>
      </c>
      <c r="BK157" s="57">
        <v>0.52500000000000002</v>
      </c>
      <c r="BL157" s="57">
        <v>0.125</v>
      </c>
      <c r="BM157" s="57">
        <v>1.4</v>
      </c>
      <c r="BN157" s="57">
        <v>0.3</v>
      </c>
      <c r="BO157" s="57">
        <v>1.1666666666666667</v>
      </c>
      <c r="BP157" s="57">
        <v>0.25</v>
      </c>
      <c r="BQ157" s="57">
        <v>0</v>
      </c>
      <c r="BR157" s="57">
        <v>0.27500000000000002</v>
      </c>
      <c r="BS157" s="57">
        <v>0</v>
      </c>
      <c r="BT157" s="57">
        <v>0</v>
      </c>
      <c r="BU157" s="57" t="s">
        <v>126</v>
      </c>
      <c r="BV157" s="57">
        <v>0.52500000000000002</v>
      </c>
      <c r="BW157" s="57">
        <v>1</v>
      </c>
      <c r="BX157" s="57" t="s">
        <v>4283</v>
      </c>
      <c r="BY157" s="57">
        <v>0</v>
      </c>
      <c r="BZ157" s="57">
        <v>0</v>
      </c>
      <c r="CA157" s="57" t="s">
        <v>126</v>
      </c>
      <c r="CB157" s="58">
        <v>0.22500000000000001</v>
      </c>
      <c r="CC157" s="58">
        <v>0.11812500000000001</v>
      </c>
      <c r="CD157" s="58">
        <v>2.81E-2</v>
      </c>
      <c r="CE157" s="58">
        <v>2.81E-2</v>
      </c>
      <c r="CF157" s="58">
        <v>3.9399999999999998E-2</v>
      </c>
      <c r="CG157" s="58">
        <v>6.7500000000000004E-2</v>
      </c>
      <c r="CH157" s="58">
        <v>6.7500000000000004E-2</v>
      </c>
      <c r="CI157" s="58">
        <v>7.8725000000000017E-2</v>
      </c>
      <c r="CJ157" s="58">
        <v>5.6300000000000003E-2</v>
      </c>
      <c r="CK157" s="58">
        <v>0</v>
      </c>
      <c r="CL157" s="58">
        <v>0</v>
      </c>
      <c r="CM157" s="58">
        <v>6.1874999999999999E-2</v>
      </c>
      <c r="CN157" s="58">
        <v>0</v>
      </c>
      <c r="CO157" s="58">
        <v>0</v>
      </c>
      <c r="CP157" s="58">
        <v>0</v>
      </c>
      <c r="CQ157" s="58" t="s">
        <v>126</v>
      </c>
      <c r="CR157" s="58">
        <v>0</v>
      </c>
      <c r="CS157" s="56"/>
      <c r="CT157" s="56"/>
      <c r="CU157" s="56"/>
      <c r="CV157" s="56"/>
      <c r="CX157" s="60">
        <v>9</v>
      </c>
      <c r="CY157" s="65"/>
      <c r="DA157" s="61" t="s">
        <v>143</v>
      </c>
    </row>
    <row r="158" spans="1:105" s="59" customFormat="1" ht="18" hidden="1" customHeight="1" x14ac:dyDescent="0.25">
      <c r="A158" s="49" t="s">
        <v>1423</v>
      </c>
      <c r="B158" s="49" t="s">
        <v>1424</v>
      </c>
      <c r="C158" s="49" t="s">
        <v>107</v>
      </c>
      <c r="D158" s="49" t="s">
        <v>1534</v>
      </c>
      <c r="E158" s="49" t="s">
        <v>1535</v>
      </c>
      <c r="F158" s="49" t="s">
        <v>1536</v>
      </c>
      <c r="G158" s="49" t="s">
        <v>1537</v>
      </c>
      <c r="H158" s="49" t="s">
        <v>1563</v>
      </c>
      <c r="I158" s="49"/>
      <c r="J158" s="49"/>
      <c r="K158" s="49" t="s">
        <v>1564</v>
      </c>
      <c r="L158" s="49" t="s">
        <v>1565</v>
      </c>
      <c r="M158" s="49" t="s">
        <v>1554</v>
      </c>
      <c r="N158" s="49" t="s">
        <v>118</v>
      </c>
      <c r="O158" s="49" t="s">
        <v>119</v>
      </c>
      <c r="P158" s="51">
        <v>3</v>
      </c>
      <c r="Q158" s="52">
        <v>12</v>
      </c>
      <c r="R158" s="52">
        <v>4</v>
      </c>
      <c r="S158" s="52" t="s">
        <v>4410</v>
      </c>
      <c r="T158" s="52">
        <v>0</v>
      </c>
      <c r="U158" s="52">
        <v>0</v>
      </c>
      <c r="V158" s="52">
        <v>0</v>
      </c>
      <c r="W158" s="52">
        <v>0</v>
      </c>
      <c r="X158" s="52">
        <v>0</v>
      </c>
      <c r="Y158" s="52">
        <v>0</v>
      </c>
      <c r="Z158" s="52">
        <v>0</v>
      </c>
      <c r="AA158" s="52">
        <v>0</v>
      </c>
      <c r="AB158" s="52" t="s">
        <v>1566</v>
      </c>
      <c r="AC158" s="52" t="s">
        <v>1567</v>
      </c>
      <c r="AD158" s="52">
        <v>3</v>
      </c>
      <c r="AE158" s="52">
        <v>0</v>
      </c>
      <c r="AF158" s="52">
        <v>3</v>
      </c>
      <c r="AG158" s="52">
        <v>0</v>
      </c>
      <c r="AH158" s="52">
        <v>3</v>
      </c>
      <c r="AI158" s="52" t="s">
        <v>1568</v>
      </c>
      <c r="AJ158" s="52" t="s">
        <v>1569</v>
      </c>
      <c r="AK158" s="52" t="s">
        <v>588</v>
      </c>
      <c r="AL158" s="52"/>
      <c r="AM158" s="52"/>
      <c r="AN158" s="52">
        <v>5</v>
      </c>
      <c r="AO158" s="52">
        <v>0</v>
      </c>
      <c r="AP158" s="52">
        <v>1</v>
      </c>
      <c r="AQ158" s="52">
        <v>0</v>
      </c>
      <c r="AR158" s="52">
        <v>1</v>
      </c>
      <c r="AS158" s="52" t="s">
        <v>1570</v>
      </c>
      <c r="AT158" s="52" t="s">
        <v>1571</v>
      </c>
      <c r="AU158" s="52"/>
      <c r="AV158" s="52">
        <v>4</v>
      </c>
      <c r="AW158" s="52">
        <v>0</v>
      </c>
      <c r="AX158" s="52">
        <v>0</v>
      </c>
      <c r="AY158" s="52">
        <v>0</v>
      </c>
      <c r="AZ158" s="53">
        <v>8960016</v>
      </c>
      <c r="BA158" s="43">
        <v>0</v>
      </c>
      <c r="BB158" s="54">
        <v>8960016</v>
      </c>
      <c r="BC158" s="53">
        <v>8960016</v>
      </c>
      <c r="BD158" s="55">
        <v>100000000</v>
      </c>
      <c r="BE158" s="55"/>
      <c r="BF158" s="56"/>
      <c r="BG158" s="55">
        <v>99999900</v>
      </c>
      <c r="BH158" s="55">
        <v>100000000</v>
      </c>
      <c r="BI158" s="55"/>
      <c r="BJ158" s="55">
        <v>0</v>
      </c>
      <c r="BK158" s="57">
        <v>0.33333333333333331</v>
      </c>
      <c r="BL158" s="57">
        <v>0</v>
      </c>
      <c r="BM158" s="57" t="s">
        <v>126</v>
      </c>
      <c r="BN158" s="57">
        <v>0.25</v>
      </c>
      <c r="BO158" s="57">
        <v>1</v>
      </c>
      <c r="BP158" s="57">
        <v>0.41666666666666669</v>
      </c>
      <c r="BQ158" s="57">
        <v>0.2</v>
      </c>
      <c r="BR158" s="57">
        <v>0.33333333333333331</v>
      </c>
      <c r="BS158" s="57">
        <v>0</v>
      </c>
      <c r="BT158" s="57">
        <v>0</v>
      </c>
      <c r="BU158" s="57" t="s">
        <v>126</v>
      </c>
      <c r="BV158" s="57">
        <v>0.33333333333333331</v>
      </c>
      <c r="BW158" s="57" t="s">
        <v>126</v>
      </c>
      <c r="BX158" s="57">
        <v>1</v>
      </c>
      <c r="BY158" s="57">
        <v>0.2</v>
      </c>
      <c r="BZ158" s="57">
        <v>0</v>
      </c>
      <c r="CA158" s="57" t="s">
        <v>126</v>
      </c>
      <c r="CB158" s="58">
        <v>0.22500000000000001</v>
      </c>
      <c r="CC158" s="58">
        <v>7.4999999999999997E-2</v>
      </c>
      <c r="CD158" s="58">
        <v>0</v>
      </c>
      <c r="CE158" s="58" t="s">
        <v>126</v>
      </c>
      <c r="CF158" s="58">
        <v>0</v>
      </c>
      <c r="CG158" s="58">
        <v>5.6300000000000003E-2</v>
      </c>
      <c r="CH158" s="58">
        <v>5.6300000000000003E-2</v>
      </c>
      <c r="CI158" s="58">
        <v>5.6250000000000001E-2</v>
      </c>
      <c r="CJ158" s="58">
        <v>9.3799999999999994E-2</v>
      </c>
      <c r="CK158" s="58">
        <v>1.8759999999999999E-2</v>
      </c>
      <c r="CL158" s="58">
        <v>1.8749999999999996E-2</v>
      </c>
      <c r="CM158" s="58">
        <v>7.4999999999999997E-2</v>
      </c>
      <c r="CN158" s="58">
        <v>0</v>
      </c>
      <c r="CO158" s="58">
        <v>0</v>
      </c>
      <c r="CP158" s="58">
        <v>0</v>
      </c>
      <c r="CQ158" s="58" t="s">
        <v>126</v>
      </c>
      <c r="CR158" s="58">
        <v>0</v>
      </c>
      <c r="CS158" s="56"/>
      <c r="CT158" s="56"/>
      <c r="CU158" s="56"/>
      <c r="CV158" s="56"/>
      <c r="CX158" s="60">
        <v>0</v>
      </c>
      <c r="CY158" s="65">
        <v>0</v>
      </c>
      <c r="CZ158" s="59">
        <v>0</v>
      </c>
      <c r="DA158" s="61" t="s">
        <v>143</v>
      </c>
    </row>
    <row r="159" spans="1:105" s="59" customFormat="1" ht="18" hidden="1" customHeight="1" x14ac:dyDescent="0.25">
      <c r="A159" s="49" t="s">
        <v>1423</v>
      </c>
      <c r="B159" s="49" t="s">
        <v>1424</v>
      </c>
      <c r="C159" s="49" t="s">
        <v>107</v>
      </c>
      <c r="D159" s="49" t="s">
        <v>1534</v>
      </c>
      <c r="E159" s="49" t="s">
        <v>1535</v>
      </c>
      <c r="F159" s="49" t="s">
        <v>1536</v>
      </c>
      <c r="G159" s="49" t="s">
        <v>1537</v>
      </c>
      <c r="H159" s="49" t="s">
        <v>1572</v>
      </c>
      <c r="I159" s="49"/>
      <c r="J159" s="49"/>
      <c r="K159" s="49" t="s">
        <v>1573</v>
      </c>
      <c r="L159" s="49" t="s">
        <v>1574</v>
      </c>
      <c r="M159" s="49" t="s">
        <v>1575</v>
      </c>
      <c r="N159" s="49" t="s">
        <v>134</v>
      </c>
      <c r="O159" s="49" t="s">
        <v>135</v>
      </c>
      <c r="P159" s="51">
        <v>100</v>
      </c>
      <c r="Q159" s="52">
        <v>100</v>
      </c>
      <c r="R159" s="52">
        <v>100</v>
      </c>
      <c r="S159" s="52" t="s">
        <v>4411</v>
      </c>
      <c r="T159" s="52">
        <v>0</v>
      </c>
      <c r="U159" s="52">
        <v>100</v>
      </c>
      <c r="V159" s="52">
        <v>0</v>
      </c>
      <c r="W159" s="52">
        <v>100</v>
      </c>
      <c r="X159" s="52" t="s">
        <v>126</v>
      </c>
      <c r="Y159" s="52">
        <v>100</v>
      </c>
      <c r="Z159" s="52">
        <v>100</v>
      </c>
      <c r="AA159" s="52" t="s">
        <v>1080</v>
      </c>
      <c r="AB159" s="52" t="s">
        <v>1576</v>
      </c>
      <c r="AC159" s="52" t="s">
        <v>1577</v>
      </c>
      <c r="AD159" s="52">
        <v>0</v>
      </c>
      <c r="AE159" s="52">
        <v>100</v>
      </c>
      <c r="AF159" s="52">
        <v>0</v>
      </c>
      <c r="AG159" s="52">
        <v>100</v>
      </c>
      <c r="AH159" s="52">
        <v>100</v>
      </c>
      <c r="AI159" s="52" t="s">
        <v>1578</v>
      </c>
      <c r="AJ159" s="52" t="s">
        <v>1579</v>
      </c>
      <c r="AK159" s="52" t="s">
        <v>588</v>
      </c>
      <c r="AL159" s="52"/>
      <c r="AM159" s="52"/>
      <c r="AN159" s="52">
        <v>0</v>
      </c>
      <c r="AO159" s="52">
        <v>100</v>
      </c>
      <c r="AP159" s="52" t="s">
        <v>126</v>
      </c>
      <c r="AQ159" s="52">
        <v>100</v>
      </c>
      <c r="AR159" s="52">
        <v>100</v>
      </c>
      <c r="AS159" s="52" t="s">
        <v>1580</v>
      </c>
      <c r="AT159" s="52" t="s">
        <v>1581</v>
      </c>
      <c r="AU159" s="52"/>
      <c r="AV159" s="52">
        <v>0</v>
      </c>
      <c r="AW159" s="52">
        <v>100</v>
      </c>
      <c r="AX159" s="52">
        <v>0</v>
      </c>
      <c r="AY159" s="52">
        <v>0</v>
      </c>
      <c r="AZ159" s="53">
        <v>27626716</v>
      </c>
      <c r="BA159" s="43">
        <v>0</v>
      </c>
      <c r="BB159" s="54">
        <v>27626716</v>
      </c>
      <c r="BC159" s="53">
        <v>27626716</v>
      </c>
      <c r="BD159" s="55">
        <v>91700000</v>
      </c>
      <c r="BE159" s="55"/>
      <c r="BF159" s="56"/>
      <c r="BG159" s="55">
        <v>85750503</v>
      </c>
      <c r="BH159" s="55">
        <v>75000000</v>
      </c>
      <c r="BI159" s="55"/>
      <c r="BJ159" s="55">
        <v>71556800</v>
      </c>
      <c r="BK159" s="57">
        <v>0.75</v>
      </c>
      <c r="BL159" s="57">
        <v>0.25</v>
      </c>
      <c r="BM159" s="57">
        <v>1</v>
      </c>
      <c r="BN159" s="57">
        <v>0.25</v>
      </c>
      <c r="BO159" s="57">
        <v>1</v>
      </c>
      <c r="BP159" s="57">
        <v>0.25</v>
      </c>
      <c r="BQ159" s="57">
        <v>1</v>
      </c>
      <c r="BR159" s="57">
        <v>0.25</v>
      </c>
      <c r="BS159" s="57">
        <v>0</v>
      </c>
      <c r="BT159" s="57">
        <v>0</v>
      </c>
      <c r="BU159" s="57" t="s">
        <v>126</v>
      </c>
      <c r="BV159" s="57">
        <v>0.75</v>
      </c>
      <c r="BW159" s="57">
        <v>1</v>
      </c>
      <c r="BX159" s="57">
        <v>1</v>
      </c>
      <c r="BY159" s="57">
        <v>1</v>
      </c>
      <c r="BZ159" s="57">
        <v>0</v>
      </c>
      <c r="CA159" s="57" t="s">
        <v>126</v>
      </c>
      <c r="CB159" s="58">
        <v>0.22500000000000001</v>
      </c>
      <c r="CC159" s="58">
        <v>0.16875000000000001</v>
      </c>
      <c r="CD159" s="58">
        <v>5.6300000000000003E-2</v>
      </c>
      <c r="CE159" s="58">
        <v>5.6300000000000003E-2</v>
      </c>
      <c r="CF159" s="58">
        <v>5.6300000000000003E-2</v>
      </c>
      <c r="CG159" s="58">
        <v>5.6300000000000003E-2</v>
      </c>
      <c r="CH159" s="58">
        <v>5.6300000000000003E-2</v>
      </c>
      <c r="CI159" s="58">
        <v>5.62E-2</v>
      </c>
      <c r="CJ159" s="58">
        <v>5.6300000000000003E-2</v>
      </c>
      <c r="CK159" s="58">
        <v>5.6300000000000003E-2</v>
      </c>
      <c r="CL159" s="58">
        <v>5.6250000000000008E-2</v>
      </c>
      <c r="CM159" s="58">
        <v>5.6300000000000003E-2</v>
      </c>
      <c r="CN159" s="58">
        <v>0</v>
      </c>
      <c r="CO159" s="58">
        <v>0</v>
      </c>
      <c r="CP159" s="58">
        <v>0</v>
      </c>
      <c r="CQ159" s="58" t="s">
        <v>126</v>
      </c>
      <c r="CR159" s="58">
        <v>0</v>
      </c>
      <c r="CS159" s="56">
        <v>1</v>
      </c>
      <c r="CT159" s="56">
        <v>1</v>
      </c>
      <c r="CU159" s="56">
        <v>1</v>
      </c>
      <c r="CV159" s="56">
        <v>1</v>
      </c>
      <c r="CW159" s="59">
        <v>4</v>
      </c>
      <c r="CX159" s="60">
        <v>100</v>
      </c>
      <c r="CY159" s="65">
        <v>0</v>
      </c>
      <c r="CZ159" s="59">
        <v>0</v>
      </c>
      <c r="DA159" s="61" t="s">
        <v>143</v>
      </c>
    </row>
    <row r="160" spans="1:105" s="59" customFormat="1" ht="18" hidden="1" customHeight="1" x14ac:dyDescent="0.25">
      <c r="A160" s="49" t="s">
        <v>1423</v>
      </c>
      <c r="B160" s="49" t="s">
        <v>1424</v>
      </c>
      <c r="C160" s="49" t="s">
        <v>107</v>
      </c>
      <c r="D160" s="49" t="s">
        <v>1534</v>
      </c>
      <c r="E160" s="49" t="s">
        <v>1535</v>
      </c>
      <c r="F160" s="49" t="s">
        <v>1536</v>
      </c>
      <c r="G160" s="49" t="s">
        <v>1537</v>
      </c>
      <c r="H160" s="49" t="s">
        <v>1582</v>
      </c>
      <c r="I160" s="49"/>
      <c r="J160" s="49"/>
      <c r="K160" s="49" t="s">
        <v>1583</v>
      </c>
      <c r="L160" s="49" t="s">
        <v>1584</v>
      </c>
      <c r="M160" s="49" t="s">
        <v>133</v>
      </c>
      <c r="N160" s="49" t="s">
        <v>134</v>
      </c>
      <c r="O160" s="49" t="s">
        <v>135</v>
      </c>
      <c r="P160" s="51">
        <v>100</v>
      </c>
      <c r="Q160" s="52">
        <v>100</v>
      </c>
      <c r="R160" s="52">
        <v>100</v>
      </c>
      <c r="S160" s="52" t="s">
        <v>4412</v>
      </c>
      <c r="T160" s="52">
        <v>0</v>
      </c>
      <c r="U160" s="52">
        <v>100</v>
      </c>
      <c r="V160" s="52">
        <v>0</v>
      </c>
      <c r="W160" s="52">
        <v>100</v>
      </c>
      <c r="X160" s="52" t="s">
        <v>126</v>
      </c>
      <c r="Y160" s="52">
        <v>100</v>
      </c>
      <c r="Z160" s="52">
        <v>100</v>
      </c>
      <c r="AA160" s="52" t="s">
        <v>1585</v>
      </c>
      <c r="AB160" s="52" t="s">
        <v>1586</v>
      </c>
      <c r="AC160" s="52">
        <v>0</v>
      </c>
      <c r="AD160" s="52">
        <v>0</v>
      </c>
      <c r="AE160" s="52">
        <v>100</v>
      </c>
      <c r="AF160" s="52">
        <v>0</v>
      </c>
      <c r="AG160" s="52">
        <v>100</v>
      </c>
      <c r="AH160" s="52">
        <v>100</v>
      </c>
      <c r="AI160" s="52" t="s">
        <v>1587</v>
      </c>
      <c r="AJ160" s="52" t="s">
        <v>1588</v>
      </c>
      <c r="AK160" s="52" t="s">
        <v>588</v>
      </c>
      <c r="AL160" s="52"/>
      <c r="AM160" s="52"/>
      <c r="AN160" s="52">
        <v>0</v>
      </c>
      <c r="AO160" s="52">
        <v>100</v>
      </c>
      <c r="AP160" s="52" t="s">
        <v>126</v>
      </c>
      <c r="AQ160" s="52">
        <v>100</v>
      </c>
      <c r="AR160" s="52">
        <v>100</v>
      </c>
      <c r="AS160" s="52" t="s">
        <v>1589</v>
      </c>
      <c r="AT160" s="52" t="s">
        <v>1590</v>
      </c>
      <c r="AU160" s="52"/>
      <c r="AV160" s="52">
        <v>0</v>
      </c>
      <c r="AW160" s="52">
        <v>100</v>
      </c>
      <c r="AX160" s="52">
        <v>0</v>
      </c>
      <c r="AY160" s="52">
        <v>0</v>
      </c>
      <c r="AZ160" s="53">
        <v>39000000</v>
      </c>
      <c r="BA160" s="43">
        <v>0</v>
      </c>
      <c r="BB160" s="54">
        <v>39000000</v>
      </c>
      <c r="BC160" s="53">
        <v>38951419</v>
      </c>
      <c r="BD160" s="55">
        <v>200000000</v>
      </c>
      <c r="BE160" s="55"/>
      <c r="BF160" s="56"/>
      <c r="BG160" s="55">
        <v>194961091</v>
      </c>
      <c r="BH160" s="55">
        <v>200000000</v>
      </c>
      <c r="BI160" s="55"/>
      <c r="BJ160" s="55">
        <v>0</v>
      </c>
      <c r="BK160" s="57">
        <v>0.75</v>
      </c>
      <c r="BL160" s="57">
        <v>0.25</v>
      </c>
      <c r="BM160" s="57">
        <v>1</v>
      </c>
      <c r="BN160" s="57">
        <v>0.25</v>
      </c>
      <c r="BO160" s="57">
        <v>1</v>
      </c>
      <c r="BP160" s="57">
        <v>0.25</v>
      </c>
      <c r="BQ160" s="57">
        <v>1</v>
      </c>
      <c r="BR160" s="57">
        <v>0.25</v>
      </c>
      <c r="BS160" s="57">
        <v>0</v>
      </c>
      <c r="BT160" s="57">
        <v>0</v>
      </c>
      <c r="BU160" s="57" t="s">
        <v>126</v>
      </c>
      <c r="BV160" s="57">
        <v>0.75</v>
      </c>
      <c r="BW160" s="57">
        <v>1</v>
      </c>
      <c r="BX160" s="57">
        <v>1</v>
      </c>
      <c r="BY160" s="57">
        <v>1</v>
      </c>
      <c r="BZ160" s="57">
        <v>0</v>
      </c>
      <c r="CA160" s="57" t="s">
        <v>126</v>
      </c>
      <c r="CB160" s="58">
        <v>0.22500000000000001</v>
      </c>
      <c r="CC160" s="58">
        <v>0.16875000000000001</v>
      </c>
      <c r="CD160" s="58">
        <v>5.6300000000000003E-2</v>
      </c>
      <c r="CE160" s="58">
        <v>5.6300000000000003E-2</v>
      </c>
      <c r="CF160" s="58">
        <v>5.6300000000000003E-2</v>
      </c>
      <c r="CG160" s="58">
        <v>5.6300000000000003E-2</v>
      </c>
      <c r="CH160" s="58">
        <v>5.6300000000000003E-2</v>
      </c>
      <c r="CI160" s="58">
        <v>5.62E-2</v>
      </c>
      <c r="CJ160" s="58">
        <v>5.6300000000000003E-2</v>
      </c>
      <c r="CK160" s="58">
        <v>5.6300000000000003E-2</v>
      </c>
      <c r="CL160" s="58">
        <v>5.6250000000000008E-2</v>
      </c>
      <c r="CM160" s="58">
        <v>5.6300000000000003E-2</v>
      </c>
      <c r="CN160" s="58">
        <v>0</v>
      </c>
      <c r="CO160" s="58">
        <v>0</v>
      </c>
      <c r="CP160" s="58">
        <v>0</v>
      </c>
      <c r="CQ160" s="58" t="s">
        <v>126</v>
      </c>
      <c r="CR160" s="58">
        <v>0</v>
      </c>
      <c r="CS160" s="56">
        <v>1</v>
      </c>
      <c r="CT160" s="56">
        <v>1</v>
      </c>
      <c r="CU160" s="56">
        <v>1</v>
      </c>
      <c r="CV160" s="56">
        <v>1</v>
      </c>
      <c r="CW160" s="59">
        <v>4</v>
      </c>
      <c r="CX160" s="60">
        <v>100</v>
      </c>
      <c r="CY160" s="65">
        <v>0</v>
      </c>
      <c r="CZ160" s="59">
        <v>0</v>
      </c>
      <c r="DA160" s="61" t="s">
        <v>143</v>
      </c>
    </row>
    <row r="161" spans="1:105" s="59" customFormat="1" ht="18" hidden="1" customHeight="1" x14ac:dyDescent="0.25">
      <c r="A161" s="49" t="s">
        <v>1423</v>
      </c>
      <c r="B161" s="49" t="s">
        <v>1424</v>
      </c>
      <c r="C161" s="49" t="s">
        <v>107</v>
      </c>
      <c r="D161" s="49" t="s">
        <v>1534</v>
      </c>
      <c r="E161" s="49" t="s">
        <v>1535</v>
      </c>
      <c r="F161" s="49" t="s">
        <v>1536</v>
      </c>
      <c r="G161" s="49" t="s">
        <v>1537</v>
      </c>
      <c r="H161" s="49" t="s">
        <v>1591</v>
      </c>
      <c r="I161" s="49"/>
      <c r="J161" s="49"/>
      <c r="K161" s="49" t="s">
        <v>1592</v>
      </c>
      <c r="L161" s="49" t="s">
        <v>1593</v>
      </c>
      <c r="M161" s="49" t="s">
        <v>1594</v>
      </c>
      <c r="N161" s="49" t="s">
        <v>134</v>
      </c>
      <c r="O161" s="49" t="s">
        <v>135</v>
      </c>
      <c r="P161" s="51">
        <v>100</v>
      </c>
      <c r="Q161" s="52">
        <v>100</v>
      </c>
      <c r="R161" s="52">
        <v>88.866666666666674</v>
      </c>
      <c r="S161" s="52" t="s">
        <v>4413</v>
      </c>
      <c r="T161" s="52">
        <v>0</v>
      </c>
      <c r="U161" s="52">
        <v>100</v>
      </c>
      <c r="V161" s="52">
        <v>0</v>
      </c>
      <c r="W161" s="52">
        <v>100</v>
      </c>
      <c r="X161" s="52" t="s">
        <v>126</v>
      </c>
      <c r="Y161" s="52">
        <v>66.599999999999994</v>
      </c>
      <c r="Z161" s="52">
        <v>66.599999999999994</v>
      </c>
      <c r="AA161" s="52" t="s">
        <v>1080</v>
      </c>
      <c r="AB161" s="52" t="s">
        <v>1595</v>
      </c>
      <c r="AC161" s="52" t="s">
        <v>1596</v>
      </c>
      <c r="AD161" s="52">
        <v>0</v>
      </c>
      <c r="AE161" s="52">
        <v>100</v>
      </c>
      <c r="AF161" s="52">
        <v>0</v>
      </c>
      <c r="AG161" s="52">
        <v>100</v>
      </c>
      <c r="AH161" s="52">
        <v>100</v>
      </c>
      <c r="AI161" s="52" t="s">
        <v>1568</v>
      </c>
      <c r="AJ161" s="52" t="s">
        <v>1597</v>
      </c>
      <c r="AK161" s="52" t="s">
        <v>588</v>
      </c>
      <c r="AL161" s="52"/>
      <c r="AM161" s="52"/>
      <c r="AN161" s="52">
        <v>0</v>
      </c>
      <c r="AO161" s="52">
        <v>100</v>
      </c>
      <c r="AP161" s="52" t="s">
        <v>126</v>
      </c>
      <c r="AQ161" s="52">
        <v>100</v>
      </c>
      <c r="AR161" s="52">
        <v>100</v>
      </c>
      <c r="AS161" s="52" t="s">
        <v>1598</v>
      </c>
      <c r="AT161" s="52" t="s">
        <v>1599</v>
      </c>
      <c r="AU161" s="52"/>
      <c r="AV161" s="52">
        <v>0</v>
      </c>
      <c r="AW161" s="52">
        <v>100</v>
      </c>
      <c r="AX161" s="52">
        <v>0</v>
      </c>
      <c r="AY161" s="52">
        <v>0</v>
      </c>
      <c r="AZ161" s="53">
        <v>11200020</v>
      </c>
      <c r="BA161" s="43">
        <v>0</v>
      </c>
      <c r="BB161" s="54">
        <v>11200020</v>
      </c>
      <c r="BC161" s="53">
        <v>11200020</v>
      </c>
      <c r="BD161" s="55">
        <v>513200000</v>
      </c>
      <c r="BE161" s="55"/>
      <c r="BF161" s="56"/>
      <c r="BG161" s="55">
        <v>481602118</v>
      </c>
      <c r="BH161" s="55">
        <v>250000000</v>
      </c>
      <c r="BI161" s="55"/>
      <c r="BJ161" s="55">
        <v>64337602</v>
      </c>
      <c r="BK161" s="57">
        <v>0.66649999999999998</v>
      </c>
      <c r="BL161" s="57">
        <v>0.25</v>
      </c>
      <c r="BM161" s="57">
        <v>0.66600000000000004</v>
      </c>
      <c r="BN161" s="57">
        <v>0.25</v>
      </c>
      <c r="BO161" s="57">
        <v>1</v>
      </c>
      <c r="BP161" s="57">
        <v>0.25</v>
      </c>
      <c r="BQ161" s="57">
        <v>1</v>
      </c>
      <c r="BR161" s="57">
        <v>0.25</v>
      </c>
      <c r="BS161" s="57">
        <v>0</v>
      </c>
      <c r="BT161" s="57">
        <v>0</v>
      </c>
      <c r="BU161" s="57" t="s">
        <v>126</v>
      </c>
      <c r="BV161" s="57">
        <v>0.66649999999999998</v>
      </c>
      <c r="BW161" s="57">
        <v>0.66600000000000004</v>
      </c>
      <c r="BX161" s="57">
        <v>1</v>
      </c>
      <c r="BY161" s="57">
        <v>1</v>
      </c>
      <c r="BZ161" s="57">
        <v>0</v>
      </c>
      <c r="CA161" s="57" t="s">
        <v>126</v>
      </c>
      <c r="CB161" s="58">
        <v>0.22500000000000001</v>
      </c>
      <c r="CC161" s="58">
        <v>0.1499625</v>
      </c>
      <c r="CD161" s="58">
        <v>5.6300000000000003E-2</v>
      </c>
      <c r="CE161" s="58">
        <v>3.7499999999999999E-2</v>
      </c>
      <c r="CF161" s="58">
        <v>3.7499999999999999E-2</v>
      </c>
      <c r="CG161" s="58">
        <v>5.6300000000000003E-2</v>
      </c>
      <c r="CH161" s="58">
        <v>5.6300000000000003E-2</v>
      </c>
      <c r="CI161" s="58">
        <v>5.6212500000000006E-2</v>
      </c>
      <c r="CJ161" s="58">
        <v>5.6300000000000003E-2</v>
      </c>
      <c r="CK161" s="58">
        <v>5.6300000000000003E-2</v>
      </c>
      <c r="CL161" s="58">
        <v>5.6249999999999988E-2</v>
      </c>
      <c r="CM161" s="58">
        <v>5.6300000000000003E-2</v>
      </c>
      <c r="CN161" s="58">
        <v>0</v>
      </c>
      <c r="CO161" s="58">
        <v>0</v>
      </c>
      <c r="CP161" s="58">
        <v>0</v>
      </c>
      <c r="CQ161" s="58" t="s">
        <v>126</v>
      </c>
      <c r="CR161" s="58">
        <v>0</v>
      </c>
      <c r="CS161" s="56">
        <v>1</v>
      </c>
      <c r="CT161" s="56">
        <v>1</v>
      </c>
      <c r="CU161" s="56">
        <v>1</v>
      </c>
      <c r="CV161" s="56">
        <v>1</v>
      </c>
      <c r="CW161" s="59">
        <v>4</v>
      </c>
      <c r="CX161" s="60">
        <v>88.866666666666674</v>
      </c>
      <c r="CY161" s="65">
        <v>13200000</v>
      </c>
      <c r="CZ161" s="59" t="s">
        <v>4414</v>
      </c>
      <c r="DA161" s="61" t="s">
        <v>143</v>
      </c>
    </row>
    <row r="162" spans="1:105" s="104" customFormat="1" ht="18" hidden="1" customHeight="1" x14ac:dyDescent="0.25">
      <c r="A162" s="94" t="s">
        <v>1423</v>
      </c>
      <c r="B162" s="94" t="s">
        <v>1424</v>
      </c>
      <c r="C162" s="94" t="s">
        <v>107</v>
      </c>
      <c r="D162" s="94" t="s">
        <v>1534</v>
      </c>
      <c r="E162" s="94" t="s">
        <v>1535</v>
      </c>
      <c r="F162" s="94" t="s">
        <v>1536</v>
      </c>
      <c r="G162" s="94" t="s">
        <v>1537</v>
      </c>
      <c r="H162" s="94" t="s">
        <v>1600</v>
      </c>
      <c r="I162" s="94"/>
      <c r="J162" s="94"/>
      <c r="K162" s="94" t="s">
        <v>1601</v>
      </c>
      <c r="L162" s="94" t="s">
        <v>1602</v>
      </c>
      <c r="M162" s="94" t="s">
        <v>1603</v>
      </c>
      <c r="N162" s="94" t="s">
        <v>134</v>
      </c>
      <c r="O162" s="94" t="s">
        <v>135</v>
      </c>
      <c r="P162" s="95">
        <v>100</v>
      </c>
      <c r="Q162" s="96">
        <v>100</v>
      </c>
      <c r="R162" s="52">
        <v>73.333333333333329</v>
      </c>
      <c r="S162" s="96" t="s">
        <v>4415</v>
      </c>
      <c r="T162" s="96">
        <v>20</v>
      </c>
      <c r="U162" s="96">
        <v>0</v>
      </c>
      <c r="V162" s="96">
        <v>20</v>
      </c>
      <c r="W162" s="96">
        <v>20</v>
      </c>
      <c r="X162" s="96">
        <v>20</v>
      </c>
      <c r="Y162" s="96">
        <v>20</v>
      </c>
      <c r="Z162" s="96">
        <v>20</v>
      </c>
      <c r="AA162" s="96" t="s">
        <v>1604</v>
      </c>
      <c r="AB162" s="96" t="s">
        <v>1605</v>
      </c>
      <c r="AC162" s="96">
        <v>0</v>
      </c>
      <c r="AD162" s="96">
        <v>0</v>
      </c>
      <c r="AE162" s="96">
        <v>100</v>
      </c>
      <c r="AF162" s="96">
        <v>0</v>
      </c>
      <c r="AG162" s="96">
        <v>100</v>
      </c>
      <c r="AH162" s="96">
        <v>100</v>
      </c>
      <c r="AI162" s="96" t="s">
        <v>1606</v>
      </c>
      <c r="AJ162" s="96" t="s">
        <v>1607</v>
      </c>
      <c r="AK162" s="96">
        <v>0</v>
      </c>
      <c r="AL162" s="96"/>
      <c r="AM162" s="96"/>
      <c r="AN162" s="96">
        <v>0</v>
      </c>
      <c r="AO162" s="96">
        <v>100</v>
      </c>
      <c r="AP162" s="96" t="s">
        <v>126</v>
      </c>
      <c r="AQ162" s="96">
        <v>100</v>
      </c>
      <c r="AR162" s="96">
        <v>100</v>
      </c>
      <c r="AS162" s="96" t="s">
        <v>1608</v>
      </c>
      <c r="AT162" s="96" t="s">
        <v>1609</v>
      </c>
      <c r="AU162" s="96"/>
      <c r="AV162" s="96">
        <v>0</v>
      </c>
      <c r="AW162" s="96">
        <v>100</v>
      </c>
      <c r="AX162" s="96">
        <v>0</v>
      </c>
      <c r="AY162" s="96">
        <v>0</v>
      </c>
      <c r="AZ162" s="97">
        <v>50000000</v>
      </c>
      <c r="BA162" s="43">
        <v>0</v>
      </c>
      <c r="BB162" s="98">
        <v>50000000</v>
      </c>
      <c r="BC162" s="97">
        <v>36073360</v>
      </c>
      <c r="BD162" s="55">
        <v>397780383</v>
      </c>
      <c r="BE162" s="99"/>
      <c r="BF162" s="100"/>
      <c r="BG162" s="55">
        <v>388024741</v>
      </c>
      <c r="BH162" s="55">
        <v>350000000</v>
      </c>
      <c r="BI162" s="55"/>
      <c r="BJ162" s="55">
        <v>120801812</v>
      </c>
      <c r="BK162" s="101">
        <v>0.75</v>
      </c>
      <c r="BL162" s="57">
        <v>0.25</v>
      </c>
      <c r="BM162" s="101">
        <v>1</v>
      </c>
      <c r="BN162" s="101">
        <v>0.25</v>
      </c>
      <c r="BO162" s="101">
        <v>1</v>
      </c>
      <c r="BP162" s="57">
        <v>0.25</v>
      </c>
      <c r="BQ162" s="101">
        <v>1</v>
      </c>
      <c r="BR162" s="101">
        <v>0.25</v>
      </c>
      <c r="BS162" s="101">
        <v>0</v>
      </c>
      <c r="BT162" s="101">
        <v>0</v>
      </c>
      <c r="BU162" s="101" t="s">
        <v>126</v>
      </c>
      <c r="BV162" s="101">
        <v>0.75</v>
      </c>
      <c r="BW162" s="101">
        <v>1</v>
      </c>
      <c r="BX162" s="101">
        <v>1</v>
      </c>
      <c r="BY162" s="57">
        <v>1</v>
      </c>
      <c r="BZ162" s="101">
        <v>0</v>
      </c>
      <c r="CA162" s="101" t="s">
        <v>126</v>
      </c>
      <c r="CB162" s="102">
        <v>0.22500000000000001</v>
      </c>
      <c r="CC162" s="102">
        <v>0.16875000000000001</v>
      </c>
      <c r="CD162" s="102">
        <v>1.41E-2</v>
      </c>
      <c r="CE162" s="102">
        <v>1.41E-2</v>
      </c>
      <c r="CF162" s="102">
        <v>5.6300000000000003E-2</v>
      </c>
      <c r="CG162" s="102">
        <v>7.0300000000000001E-2</v>
      </c>
      <c r="CH162" s="102">
        <v>7.0300000000000001E-2</v>
      </c>
      <c r="CI162" s="102">
        <v>0.06</v>
      </c>
      <c r="CJ162" s="102">
        <v>7.0300000000000001E-2</v>
      </c>
      <c r="CK162" s="102">
        <v>7.0300000000000001E-2</v>
      </c>
      <c r="CL162" s="102">
        <v>5.2450000000000011E-2</v>
      </c>
      <c r="CM162" s="102">
        <v>0.06</v>
      </c>
      <c r="CN162" s="102">
        <v>0</v>
      </c>
      <c r="CO162" s="102">
        <v>0</v>
      </c>
      <c r="CP162" s="102">
        <v>0</v>
      </c>
      <c r="CQ162" s="102" t="s">
        <v>126</v>
      </c>
      <c r="CR162" s="102">
        <v>0</v>
      </c>
      <c r="CS162" s="100">
        <v>1</v>
      </c>
      <c r="CT162" s="56">
        <v>1</v>
      </c>
      <c r="CU162" s="56">
        <v>1</v>
      </c>
      <c r="CV162" s="56">
        <v>1</v>
      </c>
      <c r="CW162" s="59">
        <v>4</v>
      </c>
      <c r="CX162" s="60">
        <v>73.333333333333329</v>
      </c>
      <c r="CY162" s="103">
        <v>0</v>
      </c>
      <c r="CZ162" s="104">
        <v>0</v>
      </c>
      <c r="DA162" s="61" t="s">
        <v>143</v>
      </c>
    </row>
    <row r="163" spans="1:105" ht="18" hidden="1" customHeight="1" x14ac:dyDescent="0.25">
      <c r="A163" s="37" t="s">
        <v>105</v>
      </c>
      <c r="B163" s="37" t="s">
        <v>106</v>
      </c>
      <c r="C163" s="37" t="s">
        <v>107</v>
      </c>
      <c r="D163" s="37" t="s">
        <v>1534</v>
      </c>
      <c r="E163" s="37" t="s">
        <v>1535</v>
      </c>
      <c r="F163" s="37" t="s">
        <v>1536</v>
      </c>
      <c r="G163" s="37" t="s">
        <v>1537</v>
      </c>
      <c r="H163" s="37" t="s">
        <v>1610</v>
      </c>
      <c r="I163" s="37"/>
      <c r="J163" s="38" t="s">
        <v>1611</v>
      </c>
      <c r="K163" s="37" t="s">
        <v>1612</v>
      </c>
      <c r="L163" s="37" t="s">
        <v>1613</v>
      </c>
      <c r="M163" s="37" t="s">
        <v>1614</v>
      </c>
      <c r="N163" s="37" t="s">
        <v>118</v>
      </c>
      <c r="O163" s="37" t="s">
        <v>119</v>
      </c>
      <c r="P163" s="39">
        <v>0</v>
      </c>
      <c r="Q163" s="40">
        <v>6</v>
      </c>
      <c r="R163" s="40">
        <v>3</v>
      </c>
      <c r="S163" s="40" t="s">
        <v>4416</v>
      </c>
      <c r="T163" s="40">
        <v>1</v>
      </c>
      <c r="U163" s="40">
        <v>0</v>
      </c>
      <c r="V163" s="40">
        <v>1</v>
      </c>
      <c r="W163" s="40">
        <v>0</v>
      </c>
      <c r="X163" s="40">
        <v>1</v>
      </c>
      <c r="Y163" s="40">
        <v>0</v>
      </c>
      <c r="Z163" s="40">
        <v>1</v>
      </c>
      <c r="AA163" s="40" t="s">
        <v>1615</v>
      </c>
      <c r="AB163" s="40" t="s">
        <v>1616</v>
      </c>
      <c r="AC163" s="40" t="s">
        <v>1617</v>
      </c>
      <c r="AD163" s="40">
        <v>2</v>
      </c>
      <c r="AE163" s="40">
        <v>0</v>
      </c>
      <c r="AF163" s="40">
        <v>2</v>
      </c>
      <c r="AG163" s="40">
        <v>0</v>
      </c>
      <c r="AH163" s="40">
        <v>2</v>
      </c>
      <c r="AI163" s="40" t="s">
        <v>1618</v>
      </c>
      <c r="AJ163" s="40" t="s">
        <v>1619</v>
      </c>
      <c r="AK163" s="40" t="s">
        <v>124</v>
      </c>
      <c r="AL163" s="40">
        <v>0</v>
      </c>
      <c r="AM163" s="40" t="s">
        <v>124</v>
      </c>
      <c r="AN163" s="40">
        <v>2</v>
      </c>
      <c r="AO163" s="40">
        <v>0</v>
      </c>
      <c r="AP163" s="40">
        <v>0</v>
      </c>
      <c r="AQ163" s="40">
        <v>0</v>
      </c>
      <c r="AR163" s="40">
        <v>0</v>
      </c>
      <c r="AS163" s="40" t="s">
        <v>1618</v>
      </c>
      <c r="AT163" s="40" t="s">
        <v>1620</v>
      </c>
      <c r="AU163" s="40" t="s">
        <v>124</v>
      </c>
      <c r="AV163" s="40">
        <v>1</v>
      </c>
      <c r="AW163" s="40">
        <v>0</v>
      </c>
      <c r="AX163" s="40">
        <v>0</v>
      </c>
      <c r="AY163" s="40">
        <v>0</v>
      </c>
      <c r="AZ163" s="42">
        <v>466259449</v>
      </c>
      <c r="BA163" s="43">
        <v>0</v>
      </c>
      <c r="BB163" s="43">
        <v>466259449</v>
      </c>
      <c r="BC163" s="42">
        <v>448828397</v>
      </c>
      <c r="BD163" s="44">
        <v>1111101906</v>
      </c>
      <c r="BE163" s="44">
        <v>0</v>
      </c>
      <c r="BF163" s="45"/>
      <c r="BG163" s="44">
        <v>706547406</v>
      </c>
      <c r="BH163" s="44">
        <v>1051005190</v>
      </c>
      <c r="BI163" s="44"/>
      <c r="BJ163" s="44">
        <v>890604056</v>
      </c>
      <c r="BK163" s="46">
        <v>0.5</v>
      </c>
      <c r="BL163" s="46">
        <v>0.16669999999999999</v>
      </c>
      <c r="BM163" s="46">
        <v>1</v>
      </c>
      <c r="BN163" s="46">
        <v>0.33333333333333331</v>
      </c>
      <c r="BO163" s="46">
        <v>1</v>
      </c>
      <c r="BP163" s="46">
        <v>0.33333333333333331</v>
      </c>
      <c r="BQ163" s="46">
        <v>0</v>
      </c>
      <c r="BR163" s="46">
        <v>0.16666666666666666</v>
      </c>
      <c r="BS163" s="46">
        <v>0</v>
      </c>
      <c r="BT163" s="46">
        <v>0</v>
      </c>
      <c r="BU163" s="46" t="s">
        <v>126</v>
      </c>
      <c r="BV163" s="46">
        <v>0.5</v>
      </c>
      <c r="BW163" s="46">
        <v>1</v>
      </c>
      <c r="BX163" s="46">
        <v>1</v>
      </c>
      <c r="BY163" s="46">
        <v>0</v>
      </c>
      <c r="BZ163" s="46">
        <v>0</v>
      </c>
      <c r="CA163" s="46" t="s">
        <v>126</v>
      </c>
      <c r="CB163" s="47">
        <v>0.22500000000000001</v>
      </c>
      <c r="CC163" s="47">
        <v>0.1125</v>
      </c>
      <c r="CD163" s="47">
        <v>3.7499999999999999E-2</v>
      </c>
      <c r="CE163" s="47">
        <v>3.7499999999999999E-2</v>
      </c>
      <c r="CF163" s="47">
        <v>3.7499999999999999E-2</v>
      </c>
      <c r="CG163" s="47">
        <v>7.4999999999999997E-2</v>
      </c>
      <c r="CH163" s="47">
        <v>7.4999999999999997E-2</v>
      </c>
      <c r="CI163" s="47">
        <v>7.5000000000000011E-2</v>
      </c>
      <c r="CJ163" s="47">
        <v>7.4999999999999997E-2</v>
      </c>
      <c r="CK163" s="47">
        <v>0</v>
      </c>
      <c r="CL163" s="47">
        <v>0</v>
      </c>
      <c r="CM163" s="47">
        <v>3.7499999999999999E-2</v>
      </c>
      <c r="CN163" s="47">
        <v>0</v>
      </c>
      <c r="CO163" s="47">
        <v>0</v>
      </c>
      <c r="CP163" s="47">
        <v>0</v>
      </c>
      <c r="CQ163" s="47" t="s">
        <v>126</v>
      </c>
      <c r="CR163" s="47">
        <v>0</v>
      </c>
      <c r="CS163" s="45"/>
      <c r="CT163" s="45"/>
      <c r="CU163" s="45"/>
      <c r="CV163" s="45"/>
      <c r="CX163" s="48">
        <v>3</v>
      </c>
      <c r="CY163" s="1">
        <v>0</v>
      </c>
      <c r="CZ163" t="s">
        <v>124</v>
      </c>
      <c r="DA163" s="62" t="s">
        <v>143</v>
      </c>
    </row>
    <row r="164" spans="1:105" ht="72.599999999999994" hidden="1" customHeight="1" x14ac:dyDescent="0.25">
      <c r="A164" s="37" t="s">
        <v>1287</v>
      </c>
      <c r="B164" s="37" t="s">
        <v>1288</v>
      </c>
      <c r="C164" s="37" t="s">
        <v>107</v>
      </c>
      <c r="D164" s="37" t="s">
        <v>1534</v>
      </c>
      <c r="E164" s="37" t="s">
        <v>1621</v>
      </c>
      <c r="F164" s="37" t="s">
        <v>1622</v>
      </c>
      <c r="G164" s="37" t="s">
        <v>1623</v>
      </c>
      <c r="H164" s="37" t="s">
        <v>1624</v>
      </c>
      <c r="I164" s="37" t="s">
        <v>1393</v>
      </c>
      <c r="J164" s="37"/>
      <c r="K164" s="37" t="s">
        <v>1625</v>
      </c>
      <c r="L164" s="37" t="s">
        <v>1626</v>
      </c>
      <c r="M164" s="37" t="s">
        <v>1627</v>
      </c>
      <c r="N164" s="37" t="s">
        <v>118</v>
      </c>
      <c r="O164" s="37" t="s">
        <v>135</v>
      </c>
      <c r="P164" s="39">
        <v>1500</v>
      </c>
      <c r="Q164" s="40">
        <v>650</v>
      </c>
      <c r="R164" s="39">
        <v>1072</v>
      </c>
      <c r="S164" s="40" t="s">
        <v>4417</v>
      </c>
      <c r="T164" s="40">
        <v>0</v>
      </c>
      <c r="U164" s="40">
        <v>1500</v>
      </c>
      <c r="V164" s="40">
        <v>0</v>
      </c>
      <c r="W164" s="40">
        <v>1500</v>
      </c>
      <c r="X164" s="40" t="s">
        <v>126</v>
      </c>
      <c r="Y164" s="40">
        <v>1365</v>
      </c>
      <c r="Z164" s="40">
        <v>1365</v>
      </c>
      <c r="AA164" s="40" t="s">
        <v>1628</v>
      </c>
      <c r="AB164" s="40" t="s">
        <v>1629</v>
      </c>
      <c r="AC164" s="40" t="s">
        <v>1630</v>
      </c>
      <c r="AD164" s="40">
        <v>0</v>
      </c>
      <c r="AE164" s="40">
        <v>1500</v>
      </c>
      <c r="AF164" s="40" t="s">
        <v>126</v>
      </c>
      <c r="AG164" s="40">
        <v>1349</v>
      </c>
      <c r="AH164" s="40">
        <v>1349</v>
      </c>
      <c r="AI164" s="40" t="s">
        <v>1631</v>
      </c>
      <c r="AJ164" s="40" t="s">
        <v>1632</v>
      </c>
      <c r="AK164" s="40" t="s">
        <v>1398</v>
      </c>
      <c r="AL164" s="40">
        <v>1346165200</v>
      </c>
      <c r="AM164" s="40" t="s">
        <v>1301</v>
      </c>
      <c r="AN164" s="40">
        <v>0</v>
      </c>
      <c r="AO164" s="40">
        <v>650</v>
      </c>
      <c r="AP164" s="40" t="s">
        <v>126</v>
      </c>
      <c r="AQ164" s="40">
        <v>502</v>
      </c>
      <c r="AR164" s="40">
        <v>502</v>
      </c>
      <c r="AS164" s="40" t="s">
        <v>1633</v>
      </c>
      <c r="AT164" s="64" t="s">
        <v>1634</v>
      </c>
      <c r="AU164" s="40" t="s">
        <v>1635</v>
      </c>
      <c r="AV164" s="40">
        <v>0</v>
      </c>
      <c r="AW164" s="40">
        <v>650</v>
      </c>
      <c r="AX164" s="40">
        <v>0</v>
      </c>
      <c r="AY164" s="40">
        <v>0</v>
      </c>
      <c r="AZ164" s="42">
        <v>1560437718</v>
      </c>
      <c r="BA164" s="43">
        <v>3077242000</v>
      </c>
      <c r="BB164" s="43">
        <v>4637679718</v>
      </c>
      <c r="BC164" s="42">
        <v>1560437718</v>
      </c>
      <c r="BD164" s="44">
        <v>36922925712</v>
      </c>
      <c r="BE164" s="44">
        <v>1346165200</v>
      </c>
      <c r="BF164" s="45"/>
      <c r="BG164" s="44">
        <v>28372786703</v>
      </c>
      <c r="BH164" s="44">
        <v>21000000000</v>
      </c>
      <c r="BI164" s="44"/>
      <c r="BJ164" s="44">
        <v>9215629444</v>
      </c>
      <c r="BK164" s="46">
        <v>0.6454102564102564</v>
      </c>
      <c r="BL164" s="46">
        <v>0.25</v>
      </c>
      <c r="BM164" s="46">
        <v>0.91</v>
      </c>
      <c r="BN164" s="46">
        <v>0.25</v>
      </c>
      <c r="BO164" s="46">
        <v>0.89933333333333332</v>
      </c>
      <c r="BP164" s="46">
        <v>0.25</v>
      </c>
      <c r="BQ164" s="46">
        <v>0.77230769230769236</v>
      </c>
      <c r="BR164" s="46">
        <v>0.25</v>
      </c>
      <c r="BS164" s="46">
        <v>0</v>
      </c>
      <c r="BT164" s="46">
        <v>0</v>
      </c>
      <c r="BU164" s="46" t="s">
        <v>126</v>
      </c>
      <c r="BV164" s="46">
        <v>0.6454102564102564</v>
      </c>
      <c r="BW164" s="46">
        <v>0.91</v>
      </c>
      <c r="BX164" s="46">
        <v>0.89933333333333332</v>
      </c>
      <c r="BY164" s="46">
        <v>0.77230769230769236</v>
      </c>
      <c r="BZ164" s="46">
        <v>0</v>
      </c>
      <c r="CA164" s="46" t="s">
        <v>126</v>
      </c>
      <c r="CB164" s="47">
        <v>0.22500000000000001</v>
      </c>
      <c r="CC164" s="47">
        <v>0.1452173076923077</v>
      </c>
      <c r="CD164" s="47">
        <v>7.85E-2</v>
      </c>
      <c r="CE164" s="47">
        <v>7.1400000000000005E-2</v>
      </c>
      <c r="CF164" s="47">
        <v>5.1200000000000002E-2</v>
      </c>
      <c r="CG164" s="47">
        <v>7.85E-2</v>
      </c>
      <c r="CH164" s="47">
        <v>7.059766666666667E-2</v>
      </c>
      <c r="CI164" s="47">
        <v>5.0575000000000002E-2</v>
      </c>
      <c r="CJ164" s="47">
        <v>3.4000000000000002E-2</v>
      </c>
      <c r="CK164" s="47">
        <v>2.6258461538461543E-2</v>
      </c>
      <c r="CL164" s="47">
        <v>4.3442307692307704E-2</v>
      </c>
      <c r="CM164" s="47">
        <v>5.6300000000000003E-2</v>
      </c>
      <c r="CN164" s="47">
        <v>0</v>
      </c>
      <c r="CO164" s="47">
        <v>0</v>
      </c>
      <c r="CP164" s="47">
        <v>0</v>
      </c>
      <c r="CQ164" s="47" t="s">
        <v>126</v>
      </c>
      <c r="CR164" s="47">
        <v>0</v>
      </c>
      <c r="CS164" s="45">
        <v>1</v>
      </c>
      <c r="CT164" s="45">
        <v>1</v>
      </c>
      <c r="CU164" s="45">
        <v>1</v>
      </c>
      <c r="CV164" s="45">
        <v>1</v>
      </c>
      <c r="CW164">
        <v>4</v>
      </c>
      <c r="CX164" s="48">
        <v>1072</v>
      </c>
      <c r="CY164" s="1">
        <v>0</v>
      </c>
      <c r="CZ164" t="s">
        <v>1301</v>
      </c>
      <c r="DA164" s="62" t="s">
        <v>143</v>
      </c>
    </row>
    <row r="165" spans="1:105" ht="18" hidden="1" customHeight="1" x14ac:dyDescent="0.25">
      <c r="A165" s="37" t="s">
        <v>283</v>
      </c>
      <c r="B165" s="37" t="s">
        <v>284</v>
      </c>
      <c r="C165" s="37" t="s">
        <v>107</v>
      </c>
      <c r="D165" s="37" t="s">
        <v>1534</v>
      </c>
      <c r="E165" s="37" t="s">
        <v>1621</v>
      </c>
      <c r="F165" s="37" t="s">
        <v>1622</v>
      </c>
      <c r="G165" s="37" t="s">
        <v>1623</v>
      </c>
      <c r="H165" s="37" t="s">
        <v>1636</v>
      </c>
      <c r="I165" s="37"/>
      <c r="J165" s="37"/>
      <c r="K165" s="37" t="s">
        <v>1637</v>
      </c>
      <c r="L165" s="37" t="s">
        <v>1638</v>
      </c>
      <c r="M165" s="37" t="s">
        <v>1639</v>
      </c>
      <c r="N165" s="37" t="s">
        <v>118</v>
      </c>
      <c r="O165" s="37" t="s">
        <v>119</v>
      </c>
      <c r="P165" s="39">
        <v>0</v>
      </c>
      <c r="Q165" s="40">
        <v>6</v>
      </c>
      <c r="R165" s="40">
        <v>2</v>
      </c>
      <c r="S165" s="40" t="s">
        <v>4418</v>
      </c>
      <c r="T165" s="40">
        <v>1</v>
      </c>
      <c r="U165" s="40">
        <v>0</v>
      </c>
      <c r="V165" s="40">
        <v>1</v>
      </c>
      <c r="W165" s="40">
        <v>0</v>
      </c>
      <c r="X165" s="40">
        <v>1</v>
      </c>
      <c r="Y165" s="40">
        <v>0</v>
      </c>
      <c r="Z165" s="40">
        <v>1</v>
      </c>
      <c r="AA165" s="40" t="s">
        <v>1360</v>
      </c>
      <c r="AB165" s="40" t="s">
        <v>1640</v>
      </c>
      <c r="AC165" s="40" t="s">
        <v>1641</v>
      </c>
      <c r="AD165" s="40">
        <v>2</v>
      </c>
      <c r="AE165" s="40">
        <v>0</v>
      </c>
      <c r="AF165" s="40">
        <v>1</v>
      </c>
      <c r="AG165" s="40">
        <v>0</v>
      </c>
      <c r="AH165" s="40">
        <v>1</v>
      </c>
      <c r="AI165" s="40" t="s">
        <v>1642</v>
      </c>
      <c r="AJ165" s="40" t="s">
        <v>1643</v>
      </c>
      <c r="AK165" s="40">
        <v>0</v>
      </c>
      <c r="AL165" s="40">
        <v>0</v>
      </c>
      <c r="AM165" s="40">
        <v>0</v>
      </c>
      <c r="AN165" s="40">
        <v>4</v>
      </c>
      <c r="AO165" s="40">
        <v>0</v>
      </c>
      <c r="AP165" s="40">
        <v>0</v>
      </c>
      <c r="AQ165" s="40">
        <v>0</v>
      </c>
      <c r="AR165" s="40">
        <v>0</v>
      </c>
      <c r="AS165" s="40"/>
      <c r="AT165" s="40"/>
      <c r="AU165" s="40"/>
      <c r="AV165" s="40">
        <v>0</v>
      </c>
      <c r="AW165" s="40">
        <v>0</v>
      </c>
      <c r="AX165" s="40">
        <v>0</v>
      </c>
      <c r="AY165" s="40">
        <v>0</v>
      </c>
      <c r="AZ165" s="42">
        <v>20000000</v>
      </c>
      <c r="BA165" s="43">
        <v>0</v>
      </c>
      <c r="BB165" s="43">
        <v>20000000</v>
      </c>
      <c r="BC165" s="42">
        <v>20000000</v>
      </c>
      <c r="BD165" s="44">
        <v>44000000</v>
      </c>
      <c r="BE165" s="1">
        <v>0</v>
      </c>
      <c r="BF165" s="1"/>
      <c r="BG165" s="44">
        <v>24000000</v>
      </c>
      <c r="BH165" s="44">
        <v>203063546</v>
      </c>
      <c r="BI165" s="44"/>
      <c r="BJ165" s="44">
        <v>0</v>
      </c>
      <c r="BK165" s="46">
        <v>0.33333333333333331</v>
      </c>
      <c r="BL165" s="46">
        <v>0.16669999999999999</v>
      </c>
      <c r="BM165" s="46">
        <v>1</v>
      </c>
      <c r="BN165" s="46">
        <v>0.33333333333333331</v>
      </c>
      <c r="BO165" s="46">
        <v>0.5</v>
      </c>
      <c r="BP165" s="46">
        <v>0.66666666666666663</v>
      </c>
      <c r="BQ165" s="46">
        <v>0</v>
      </c>
      <c r="BR165" s="46">
        <v>0</v>
      </c>
      <c r="BS165" s="46">
        <v>0</v>
      </c>
      <c r="BT165" s="46">
        <v>0</v>
      </c>
      <c r="BU165" s="46" t="s">
        <v>126</v>
      </c>
      <c r="BV165" s="46">
        <v>0.33333333333333331</v>
      </c>
      <c r="BW165" s="46">
        <v>1</v>
      </c>
      <c r="BX165" s="46">
        <v>0.5</v>
      </c>
      <c r="BY165" s="46">
        <v>0</v>
      </c>
      <c r="BZ165" s="46">
        <v>0</v>
      </c>
      <c r="CA165" s="46" t="s">
        <v>126</v>
      </c>
      <c r="CB165" s="47">
        <v>0.22500000000000001</v>
      </c>
      <c r="CC165" s="47">
        <v>7.4999999999999997E-2</v>
      </c>
      <c r="CD165" s="47">
        <v>3.7499999999999999E-2</v>
      </c>
      <c r="CE165" s="47">
        <v>3.7499999999999999E-2</v>
      </c>
      <c r="CF165" s="47">
        <v>3.7499999999999999E-2</v>
      </c>
      <c r="CG165" s="47">
        <v>7.4999999999999997E-2</v>
      </c>
      <c r="CH165" s="47">
        <v>3.7499999999999999E-2</v>
      </c>
      <c r="CI165" s="47">
        <v>3.7499999999999999E-2</v>
      </c>
      <c r="CJ165" s="47">
        <v>0.15</v>
      </c>
      <c r="CK165" s="47">
        <v>0</v>
      </c>
      <c r="CL165" s="47">
        <v>0</v>
      </c>
      <c r="CM165" s="47">
        <v>0</v>
      </c>
      <c r="CN165" s="47">
        <v>0</v>
      </c>
      <c r="CO165" s="47">
        <v>0</v>
      </c>
      <c r="CP165" s="47">
        <v>0</v>
      </c>
      <c r="CQ165" s="47" t="s">
        <v>126</v>
      </c>
      <c r="CR165" s="47">
        <v>0</v>
      </c>
      <c r="CS165" s="45"/>
      <c r="CT165" s="45"/>
      <c r="CU165" s="45"/>
      <c r="CV165" s="45"/>
      <c r="CX165" s="48">
        <v>1</v>
      </c>
      <c r="CY165" s="1">
        <v>0</v>
      </c>
      <c r="CZ165">
        <v>0</v>
      </c>
    </row>
    <row r="166" spans="1:105" ht="18" hidden="1" customHeight="1" x14ac:dyDescent="0.25">
      <c r="A166" s="37" t="s">
        <v>325</v>
      </c>
      <c r="B166" s="37" t="s">
        <v>326</v>
      </c>
      <c r="C166" s="37" t="s">
        <v>107</v>
      </c>
      <c r="D166" s="37" t="s">
        <v>1534</v>
      </c>
      <c r="E166" s="37" t="s">
        <v>1621</v>
      </c>
      <c r="F166" s="37" t="s">
        <v>1622</v>
      </c>
      <c r="G166" s="37" t="s">
        <v>1623</v>
      </c>
      <c r="H166" s="37" t="s">
        <v>1644</v>
      </c>
      <c r="I166" s="37" t="s">
        <v>113</v>
      </c>
      <c r="J166" s="37"/>
      <c r="K166" s="37" t="s">
        <v>1645</v>
      </c>
      <c r="L166" s="37" t="s">
        <v>1646</v>
      </c>
      <c r="M166" s="37" t="s">
        <v>1647</v>
      </c>
      <c r="N166" s="37" t="s">
        <v>118</v>
      </c>
      <c r="O166" s="37" t="s">
        <v>135</v>
      </c>
      <c r="P166" s="39">
        <v>10</v>
      </c>
      <c r="Q166" s="40">
        <v>13</v>
      </c>
      <c r="R166" s="40">
        <v>9.6666666666666661</v>
      </c>
      <c r="S166" s="40" t="s">
        <v>4419</v>
      </c>
      <c r="T166" s="40">
        <v>13</v>
      </c>
      <c r="U166" s="40">
        <v>0</v>
      </c>
      <c r="V166" s="40"/>
      <c r="W166" s="105">
        <v>13</v>
      </c>
      <c r="X166" s="40"/>
      <c r="Y166" s="105">
        <v>6</v>
      </c>
      <c r="Z166" s="105">
        <v>6</v>
      </c>
      <c r="AA166" s="40">
        <v>0</v>
      </c>
      <c r="AB166" s="40" t="s">
        <v>1648</v>
      </c>
      <c r="AC166" s="40">
        <v>0</v>
      </c>
      <c r="AD166" s="40">
        <v>0</v>
      </c>
      <c r="AE166" s="40">
        <v>13</v>
      </c>
      <c r="AF166" s="40">
        <v>0</v>
      </c>
      <c r="AG166" s="40">
        <v>17</v>
      </c>
      <c r="AH166" s="40">
        <v>17</v>
      </c>
      <c r="AI166" s="40">
        <v>0</v>
      </c>
      <c r="AJ166" s="40" t="s">
        <v>1649</v>
      </c>
      <c r="AK166" s="40">
        <v>0</v>
      </c>
      <c r="AL166" s="40"/>
      <c r="AM166" s="40"/>
      <c r="AN166" s="40">
        <v>0</v>
      </c>
      <c r="AO166" s="40">
        <v>13</v>
      </c>
      <c r="AP166" s="40" t="s">
        <v>126</v>
      </c>
      <c r="AQ166" s="40">
        <v>6</v>
      </c>
      <c r="AR166" s="40">
        <v>6</v>
      </c>
      <c r="AS166" s="40"/>
      <c r="AT166" s="40" t="s">
        <v>1650</v>
      </c>
      <c r="AU166" s="40"/>
      <c r="AV166" s="40">
        <v>0</v>
      </c>
      <c r="AW166" s="40">
        <v>13</v>
      </c>
      <c r="AX166" s="40">
        <v>0</v>
      </c>
      <c r="AY166" s="40">
        <v>0</v>
      </c>
      <c r="AZ166" s="42">
        <v>92085085</v>
      </c>
      <c r="BA166" s="43">
        <v>0</v>
      </c>
      <c r="BB166" s="43">
        <v>92085085</v>
      </c>
      <c r="BC166" s="42">
        <v>77226908</v>
      </c>
      <c r="BD166" s="44">
        <v>113670000</v>
      </c>
      <c r="BE166" s="44"/>
      <c r="BF166" s="45"/>
      <c r="BG166" s="44">
        <v>36379793</v>
      </c>
      <c r="BH166" s="44">
        <v>169485500</v>
      </c>
      <c r="BI166" s="44"/>
      <c r="BJ166" s="44">
        <v>67068000</v>
      </c>
      <c r="BK166" s="46">
        <v>0.36537500000000001</v>
      </c>
      <c r="BL166" s="46">
        <v>0.25</v>
      </c>
      <c r="BM166" s="46">
        <v>0.46150000000000002</v>
      </c>
      <c r="BN166" s="46">
        <v>0.25</v>
      </c>
      <c r="BO166" s="46">
        <v>1</v>
      </c>
      <c r="BP166" s="46">
        <v>0.25</v>
      </c>
      <c r="BQ166" s="46">
        <v>0.46153846153846156</v>
      </c>
      <c r="BR166" s="46">
        <v>1</v>
      </c>
      <c r="BS166" s="46">
        <v>0</v>
      </c>
      <c r="BT166" s="46">
        <v>0</v>
      </c>
      <c r="BU166" s="46" t="s">
        <v>126</v>
      </c>
      <c r="BV166" s="46">
        <v>0.36537500000000001</v>
      </c>
      <c r="BW166" s="46">
        <v>0.46150000000000002</v>
      </c>
      <c r="BX166" s="46">
        <v>1</v>
      </c>
      <c r="BY166" s="46">
        <v>0.46153846153846156</v>
      </c>
      <c r="BZ166" s="46">
        <v>0</v>
      </c>
      <c r="CA166" s="46" t="s">
        <v>126</v>
      </c>
      <c r="CB166" s="47">
        <v>0.22500000000000001</v>
      </c>
      <c r="CC166" s="47">
        <v>8.2209375000000001E-2</v>
      </c>
      <c r="CD166" s="47">
        <v>5.6300000000000003E-2</v>
      </c>
      <c r="CE166" s="47">
        <v>2.5999999999999999E-2</v>
      </c>
      <c r="CF166" s="47">
        <v>2.5999999999999999E-2</v>
      </c>
      <c r="CG166" s="47">
        <v>5.6300000000000003E-2</v>
      </c>
      <c r="CH166" s="47">
        <v>5.6300000000000003E-2</v>
      </c>
      <c r="CI166" s="47">
        <v>5.6300000000000003E-2</v>
      </c>
      <c r="CJ166" s="47">
        <v>5.6300000000000003E-2</v>
      </c>
      <c r="CK166" s="47">
        <v>2.5984615384615387E-2</v>
      </c>
      <c r="CL166" s="47">
        <v>-9.0624999999996958E-5</v>
      </c>
      <c r="CM166" s="47">
        <v>5.6000000000000001E-2</v>
      </c>
      <c r="CN166" s="47">
        <v>0</v>
      </c>
      <c r="CO166" s="47">
        <v>0</v>
      </c>
      <c r="CP166" s="47">
        <v>0</v>
      </c>
      <c r="CQ166" s="47" t="s">
        <v>126</v>
      </c>
      <c r="CR166" s="47">
        <v>0</v>
      </c>
      <c r="CS166" s="106">
        <v>1</v>
      </c>
      <c r="CT166" s="45">
        <v>1</v>
      </c>
      <c r="CU166" s="45">
        <v>1</v>
      </c>
      <c r="CV166" s="45">
        <v>1</v>
      </c>
      <c r="CW166">
        <v>4</v>
      </c>
      <c r="CX166" s="48">
        <v>9.6666666666666661</v>
      </c>
      <c r="CY166" s="1"/>
    </row>
    <row r="167" spans="1:105" ht="18" hidden="1" customHeight="1" x14ac:dyDescent="0.25">
      <c r="A167" s="37" t="s">
        <v>168</v>
      </c>
      <c r="B167" s="37" t="s">
        <v>169</v>
      </c>
      <c r="C167" s="37" t="s">
        <v>107</v>
      </c>
      <c r="D167" s="37" t="s">
        <v>1534</v>
      </c>
      <c r="E167" s="37" t="s">
        <v>1621</v>
      </c>
      <c r="F167" s="37" t="s">
        <v>1622</v>
      </c>
      <c r="G167" s="37" t="s">
        <v>1623</v>
      </c>
      <c r="H167" s="37" t="s">
        <v>1651</v>
      </c>
      <c r="I167" s="37" t="s">
        <v>1393</v>
      </c>
      <c r="J167" s="37"/>
      <c r="K167" s="37" t="s">
        <v>1652</v>
      </c>
      <c r="L167" s="37" t="s">
        <v>1653</v>
      </c>
      <c r="M167" s="37" t="s">
        <v>1654</v>
      </c>
      <c r="N167" s="37" t="s">
        <v>118</v>
      </c>
      <c r="O167" s="37" t="s">
        <v>135</v>
      </c>
      <c r="P167" s="39">
        <v>116</v>
      </c>
      <c r="Q167" s="40">
        <v>116</v>
      </c>
      <c r="R167" s="39">
        <v>111.33333333333333</v>
      </c>
      <c r="S167" s="40" t="s">
        <v>4420</v>
      </c>
      <c r="T167" s="40">
        <v>0</v>
      </c>
      <c r="U167" s="40">
        <v>116</v>
      </c>
      <c r="V167" s="40">
        <v>0</v>
      </c>
      <c r="W167" s="40">
        <v>116</v>
      </c>
      <c r="X167" s="40" t="s">
        <v>126</v>
      </c>
      <c r="Y167" s="40">
        <v>116</v>
      </c>
      <c r="Z167" s="40">
        <v>116</v>
      </c>
      <c r="AA167" s="40" t="s">
        <v>1655</v>
      </c>
      <c r="AB167" s="40" t="s">
        <v>1656</v>
      </c>
      <c r="AC167" s="40">
        <v>0</v>
      </c>
      <c r="AD167" s="40">
        <v>0</v>
      </c>
      <c r="AE167" s="40">
        <v>116</v>
      </c>
      <c r="AF167" s="40">
        <v>0</v>
      </c>
      <c r="AG167" s="40">
        <v>102</v>
      </c>
      <c r="AH167" s="40">
        <v>102</v>
      </c>
      <c r="AI167" s="40">
        <v>0</v>
      </c>
      <c r="AJ167" s="40" t="s">
        <v>1657</v>
      </c>
      <c r="AK167" s="40">
        <v>0</v>
      </c>
      <c r="AL167" s="40">
        <v>0</v>
      </c>
      <c r="AM167" s="40">
        <v>0</v>
      </c>
      <c r="AN167" s="40">
        <v>0</v>
      </c>
      <c r="AO167" s="40">
        <v>116</v>
      </c>
      <c r="AP167" s="40" t="s">
        <v>126</v>
      </c>
      <c r="AQ167" s="40">
        <v>116</v>
      </c>
      <c r="AR167" s="40">
        <v>116</v>
      </c>
      <c r="AS167" s="40" t="s">
        <v>1371</v>
      </c>
      <c r="AT167" s="40" t="s">
        <v>1658</v>
      </c>
      <c r="AU167" s="40"/>
      <c r="AV167" s="40">
        <v>0</v>
      </c>
      <c r="AW167" s="40">
        <v>116</v>
      </c>
      <c r="AX167" s="40">
        <v>0</v>
      </c>
      <c r="AY167" s="40">
        <v>0</v>
      </c>
      <c r="AZ167" s="42">
        <v>29400000</v>
      </c>
      <c r="BA167" s="43">
        <v>0</v>
      </c>
      <c r="BB167" s="43">
        <v>29400000</v>
      </c>
      <c r="BC167" s="42">
        <v>20566665</v>
      </c>
      <c r="BD167" s="44">
        <v>47243600</v>
      </c>
      <c r="BE167" s="44">
        <v>0</v>
      </c>
      <c r="BF167" s="45"/>
      <c r="BG167" s="44">
        <v>45536000</v>
      </c>
      <c r="BH167" s="44">
        <v>60328072</v>
      </c>
      <c r="BI167" s="44"/>
      <c r="BJ167" s="44">
        <v>60328072</v>
      </c>
      <c r="BK167" s="46">
        <v>0.46982758620689657</v>
      </c>
      <c r="BL167" s="46">
        <v>0.25</v>
      </c>
      <c r="BM167" s="46">
        <v>1</v>
      </c>
      <c r="BN167" s="46">
        <v>0.25</v>
      </c>
      <c r="BO167" s="46">
        <v>0.87931034482758619</v>
      </c>
      <c r="BP167" s="46">
        <v>0.25</v>
      </c>
      <c r="BQ167" s="46">
        <v>1</v>
      </c>
      <c r="BR167" s="46">
        <v>0.25</v>
      </c>
      <c r="BS167" s="46">
        <v>0</v>
      </c>
      <c r="BT167" s="46">
        <v>0</v>
      </c>
      <c r="BU167" s="46" t="s">
        <v>126</v>
      </c>
      <c r="BV167" s="46">
        <v>0.46982758620689657</v>
      </c>
      <c r="BW167" s="46">
        <v>1</v>
      </c>
      <c r="BX167" s="46">
        <v>0.87931034482758619</v>
      </c>
      <c r="BY167" s="46">
        <v>1</v>
      </c>
      <c r="BZ167" s="46">
        <v>0</v>
      </c>
      <c r="CA167" s="46" t="s">
        <v>126</v>
      </c>
      <c r="CB167" s="47">
        <v>0.22500000000000001</v>
      </c>
      <c r="CC167" s="47">
        <v>0.10571120689655174</v>
      </c>
      <c r="CD167" s="47">
        <v>5.6300000000000003E-2</v>
      </c>
      <c r="CE167" s="47">
        <v>5.6300000000000003E-2</v>
      </c>
      <c r="CF167" s="47">
        <v>5.6300000000000003E-2</v>
      </c>
      <c r="CG167" s="47">
        <v>5.6300000000000003E-2</v>
      </c>
      <c r="CH167" s="47">
        <v>4.9505172413793104E-2</v>
      </c>
      <c r="CI167" s="47">
        <v>4.9411206896551735E-2</v>
      </c>
      <c r="CJ167" s="47">
        <v>5.6300000000000003E-2</v>
      </c>
      <c r="CK167" s="47">
        <v>5.6300000000000003E-2</v>
      </c>
      <c r="CL167" s="47">
        <v>0</v>
      </c>
      <c r="CM167" s="47">
        <v>5.6300000000000003E-2</v>
      </c>
      <c r="CN167" s="47">
        <v>0</v>
      </c>
      <c r="CO167" s="47">
        <v>0</v>
      </c>
      <c r="CP167" s="47">
        <v>0</v>
      </c>
      <c r="CQ167" s="47" t="s">
        <v>126</v>
      </c>
      <c r="CR167" s="47">
        <v>0</v>
      </c>
      <c r="CS167" s="45">
        <v>1</v>
      </c>
      <c r="CT167" s="45">
        <v>1</v>
      </c>
      <c r="CU167" s="45">
        <v>1</v>
      </c>
      <c r="CV167" s="45">
        <v>1</v>
      </c>
      <c r="CW167">
        <v>4</v>
      </c>
      <c r="CX167" s="48">
        <v>111.33333333333333</v>
      </c>
      <c r="CY167" s="1">
        <v>0</v>
      </c>
      <c r="CZ167">
        <v>0</v>
      </c>
    </row>
    <row r="168" spans="1:105" ht="18" hidden="1" customHeight="1" x14ac:dyDescent="0.25">
      <c r="A168" s="37" t="s">
        <v>168</v>
      </c>
      <c r="B168" s="37" t="s">
        <v>169</v>
      </c>
      <c r="C168" s="37" t="s">
        <v>107</v>
      </c>
      <c r="D168" s="37" t="s">
        <v>1534</v>
      </c>
      <c r="E168" s="37" t="s">
        <v>1621</v>
      </c>
      <c r="F168" s="37" t="s">
        <v>1622</v>
      </c>
      <c r="G168" s="37" t="s">
        <v>1623</v>
      </c>
      <c r="H168" s="37" t="s">
        <v>1659</v>
      </c>
      <c r="I168" s="37" t="s">
        <v>1393</v>
      </c>
      <c r="J168" s="37"/>
      <c r="K168" s="37" t="s">
        <v>1660</v>
      </c>
      <c r="L168" s="37" t="s">
        <v>1661</v>
      </c>
      <c r="M168" s="37" t="s">
        <v>1662</v>
      </c>
      <c r="N168" s="37" t="s">
        <v>118</v>
      </c>
      <c r="O168" s="37" t="s">
        <v>135</v>
      </c>
      <c r="P168" s="39">
        <v>2000</v>
      </c>
      <c r="Q168" s="40">
        <v>2500</v>
      </c>
      <c r="R168" s="39">
        <v>2049.6666666666665</v>
      </c>
      <c r="S168" s="40" t="s">
        <v>4421</v>
      </c>
      <c r="T168" s="40">
        <v>0</v>
      </c>
      <c r="U168" s="40">
        <v>2000</v>
      </c>
      <c r="V168" s="40">
        <v>0</v>
      </c>
      <c r="W168" s="40">
        <v>2000</v>
      </c>
      <c r="X168" s="40" t="s">
        <v>126</v>
      </c>
      <c r="Y168" s="40">
        <v>1970</v>
      </c>
      <c r="Z168" s="40">
        <v>1970</v>
      </c>
      <c r="AA168" s="40" t="s">
        <v>1663</v>
      </c>
      <c r="AB168" s="40" t="s">
        <v>1664</v>
      </c>
      <c r="AC168" s="40" t="s">
        <v>1665</v>
      </c>
      <c r="AD168" s="40">
        <v>0</v>
      </c>
      <c r="AE168" s="40">
        <v>2500</v>
      </c>
      <c r="AF168" s="40">
        <v>0</v>
      </c>
      <c r="AG168" s="40">
        <v>1892</v>
      </c>
      <c r="AH168" s="40">
        <v>1892</v>
      </c>
      <c r="AI168" s="40" t="s">
        <v>1666</v>
      </c>
      <c r="AJ168" s="40" t="s">
        <v>1667</v>
      </c>
      <c r="AK168" s="40">
        <v>0</v>
      </c>
      <c r="AL168" s="40">
        <v>0</v>
      </c>
      <c r="AM168" s="40">
        <v>0</v>
      </c>
      <c r="AN168" s="40">
        <v>0</v>
      </c>
      <c r="AO168" s="40">
        <v>2500</v>
      </c>
      <c r="AP168" s="40" t="s">
        <v>126</v>
      </c>
      <c r="AQ168" s="40">
        <v>2287</v>
      </c>
      <c r="AR168" s="40">
        <v>2287</v>
      </c>
      <c r="AS168" s="40" t="s">
        <v>1668</v>
      </c>
      <c r="AT168" s="40" t="s">
        <v>1669</v>
      </c>
      <c r="AU168" s="40"/>
      <c r="AV168" s="40">
        <v>0</v>
      </c>
      <c r="AW168" s="40">
        <v>2500</v>
      </c>
      <c r="AX168" s="40">
        <v>0</v>
      </c>
      <c r="AY168" s="40">
        <v>0</v>
      </c>
      <c r="AZ168" s="42">
        <v>698802356</v>
      </c>
      <c r="BA168" s="43">
        <v>0</v>
      </c>
      <c r="BB168" s="43">
        <v>698802356</v>
      </c>
      <c r="BC168" s="42">
        <v>349401178</v>
      </c>
      <c r="BD168" s="44">
        <v>1651181962</v>
      </c>
      <c r="BE168" s="44">
        <v>0</v>
      </c>
      <c r="BF168" s="45"/>
      <c r="BG168" s="44">
        <v>1617725693</v>
      </c>
      <c r="BH168" s="44">
        <v>1060000000</v>
      </c>
      <c r="BI168" s="44"/>
      <c r="BJ168" s="44">
        <v>1014105939</v>
      </c>
      <c r="BK168" s="46">
        <v>0.66415000000000002</v>
      </c>
      <c r="BL168" s="46">
        <v>0.25</v>
      </c>
      <c r="BM168" s="46">
        <v>0.98499999999999999</v>
      </c>
      <c r="BN168" s="46">
        <v>0.25</v>
      </c>
      <c r="BO168" s="46">
        <v>0.75680000000000003</v>
      </c>
      <c r="BP168" s="46">
        <v>0.25</v>
      </c>
      <c r="BQ168" s="46">
        <v>0.91479999999999995</v>
      </c>
      <c r="BR168" s="46">
        <v>0.25</v>
      </c>
      <c r="BS168" s="46">
        <v>0</v>
      </c>
      <c r="BT168" s="46">
        <v>0</v>
      </c>
      <c r="BU168" s="46" t="s">
        <v>126</v>
      </c>
      <c r="BV168" s="46">
        <v>0.66415000000000002</v>
      </c>
      <c r="BW168" s="46">
        <v>0.98499999999999999</v>
      </c>
      <c r="BX168" s="46">
        <v>0.75680000000000003</v>
      </c>
      <c r="BY168" s="46">
        <v>0.91479999999999995</v>
      </c>
      <c r="BZ168" s="46">
        <v>0</v>
      </c>
      <c r="CA168" s="46" t="s">
        <v>126</v>
      </c>
      <c r="CB168" s="47">
        <v>0.22500000000000001</v>
      </c>
      <c r="CC168" s="47">
        <v>0.14943375</v>
      </c>
      <c r="CD168" s="47">
        <v>4.7399999999999998E-2</v>
      </c>
      <c r="CE168" s="47">
        <v>4.6699999999999998E-2</v>
      </c>
      <c r="CF168" s="47">
        <v>5.5399999999999998E-2</v>
      </c>
      <c r="CG168" s="47">
        <v>5.9200000000000003E-2</v>
      </c>
      <c r="CH168" s="47">
        <v>4.4802560000000005E-2</v>
      </c>
      <c r="CI168" s="47">
        <v>4.2576250000000003E-2</v>
      </c>
      <c r="CJ168" s="47">
        <v>5.9200000000000003E-2</v>
      </c>
      <c r="CK168" s="47">
        <v>5.4156160000000002E-2</v>
      </c>
      <c r="CL168" s="47">
        <v>5.1457499999999996E-2</v>
      </c>
      <c r="CM168" s="47">
        <v>5.6300000000000003E-2</v>
      </c>
      <c r="CN168" s="47">
        <v>0</v>
      </c>
      <c r="CO168" s="47">
        <v>0</v>
      </c>
      <c r="CP168" s="47">
        <v>0</v>
      </c>
      <c r="CQ168" s="47" t="s">
        <v>126</v>
      </c>
      <c r="CR168" s="47">
        <v>0</v>
      </c>
      <c r="CS168" s="45">
        <v>1</v>
      </c>
      <c r="CT168" s="45">
        <v>1</v>
      </c>
      <c r="CU168" s="45">
        <v>1</v>
      </c>
      <c r="CV168" s="45">
        <v>1</v>
      </c>
      <c r="CW168">
        <v>4</v>
      </c>
      <c r="CX168" s="48">
        <v>2049.6666666666665</v>
      </c>
      <c r="CY168" s="1">
        <v>0</v>
      </c>
      <c r="CZ168">
        <v>0</v>
      </c>
    </row>
    <row r="169" spans="1:105" ht="18" hidden="1" customHeight="1" x14ac:dyDescent="0.25">
      <c r="A169" s="37" t="s">
        <v>168</v>
      </c>
      <c r="B169" s="37" t="s">
        <v>169</v>
      </c>
      <c r="C169" s="37" t="s">
        <v>107</v>
      </c>
      <c r="D169" s="37" t="s">
        <v>1534</v>
      </c>
      <c r="E169" s="37" t="s">
        <v>1621</v>
      </c>
      <c r="F169" s="37" t="s">
        <v>1622</v>
      </c>
      <c r="G169" s="37" t="s">
        <v>1623</v>
      </c>
      <c r="H169" s="37" t="s">
        <v>1670</v>
      </c>
      <c r="I169" s="37" t="s">
        <v>1393</v>
      </c>
      <c r="J169" s="37"/>
      <c r="K169" s="37" t="s">
        <v>1671</v>
      </c>
      <c r="L169" s="37" t="s">
        <v>1672</v>
      </c>
      <c r="M169" s="37" t="s">
        <v>1673</v>
      </c>
      <c r="N169" s="37" t="s">
        <v>118</v>
      </c>
      <c r="O169" s="37" t="s">
        <v>119</v>
      </c>
      <c r="P169" s="39">
        <v>0</v>
      </c>
      <c r="Q169" s="40">
        <v>15</v>
      </c>
      <c r="R169" s="40">
        <v>1</v>
      </c>
      <c r="S169" s="40">
        <v>0</v>
      </c>
      <c r="T169" s="40">
        <v>1</v>
      </c>
      <c r="U169" s="40">
        <v>0</v>
      </c>
      <c r="V169" s="40">
        <v>1</v>
      </c>
      <c r="W169" s="40">
        <v>0</v>
      </c>
      <c r="X169" s="40">
        <v>0</v>
      </c>
      <c r="Y169" s="40">
        <v>0</v>
      </c>
      <c r="Z169" s="40">
        <v>0</v>
      </c>
      <c r="AA169" s="40">
        <v>0</v>
      </c>
      <c r="AB169" s="40" t="s">
        <v>1674</v>
      </c>
      <c r="AC169" s="40">
        <v>0</v>
      </c>
      <c r="AD169" s="40">
        <v>0</v>
      </c>
      <c r="AE169" s="40">
        <v>0</v>
      </c>
      <c r="AF169" s="40">
        <v>0</v>
      </c>
      <c r="AG169" s="40">
        <v>0</v>
      </c>
      <c r="AH169" s="40">
        <v>0</v>
      </c>
      <c r="AI169" s="40">
        <v>0</v>
      </c>
      <c r="AJ169" s="40" t="s">
        <v>1675</v>
      </c>
      <c r="AK169" s="40">
        <v>0</v>
      </c>
      <c r="AL169" s="40">
        <v>0</v>
      </c>
      <c r="AM169" s="40">
        <v>0</v>
      </c>
      <c r="AN169" s="40">
        <v>8</v>
      </c>
      <c r="AO169" s="40">
        <v>0</v>
      </c>
      <c r="AP169" s="40">
        <v>1</v>
      </c>
      <c r="AQ169" s="40">
        <v>0</v>
      </c>
      <c r="AR169" s="40">
        <v>1</v>
      </c>
      <c r="AS169" s="40" t="s">
        <v>1676</v>
      </c>
      <c r="AT169" s="40" t="s">
        <v>1677</v>
      </c>
      <c r="AU169" s="40"/>
      <c r="AV169" s="40">
        <v>7</v>
      </c>
      <c r="AW169" s="40">
        <v>0</v>
      </c>
      <c r="AX169" s="40">
        <v>0</v>
      </c>
      <c r="AY169" s="40">
        <v>0</v>
      </c>
      <c r="AZ169" s="63"/>
      <c r="BA169" s="43">
        <v>0</v>
      </c>
      <c r="BB169" s="43">
        <v>0</v>
      </c>
      <c r="BC169" s="63"/>
      <c r="BD169" s="44">
        <v>20127500</v>
      </c>
      <c r="BE169" s="44">
        <v>0</v>
      </c>
      <c r="BF169" s="45"/>
      <c r="BG169" s="44">
        <v>19400000</v>
      </c>
      <c r="BH169" s="44">
        <v>20560700000</v>
      </c>
      <c r="BI169" s="44"/>
      <c r="BJ169" s="44">
        <v>34312000</v>
      </c>
      <c r="BK169" s="46">
        <v>6.6666666666666666E-2</v>
      </c>
      <c r="BL169" s="46">
        <v>6.6699999999999995E-2</v>
      </c>
      <c r="BM169" s="46">
        <v>0</v>
      </c>
      <c r="BN169" s="46">
        <v>0</v>
      </c>
      <c r="BO169" s="46" t="s">
        <v>126</v>
      </c>
      <c r="BP169" s="46">
        <v>0.53333333333333333</v>
      </c>
      <c r="BQ169" s="46">
        <v>0.125</v>
      </c>
      <c r="BR169" s="46">
        <v>0.46666666666666667</v>
      </c>
      <c r="BS169" s="46">
        <v>0</v>
      </c>
      <c r="BT169" s="46">
        <v>0</v>
      </c>
      <c r="BU169" s="46" t="s">
        <v>126</v>
      </c>
      <c r="BV169" s="46">
        <v>6.6666666666666666E-2</v>
      </c>
      <c r="BW169" s="46">
        <v>0</v>
      </c>
      <c r="BX169" s="46" t="s">
        <v>126</v>
      </c>
      <c r="BY169" s="46">
        <v>0.125</v>
      </c>
      <c r="BZ169" s="46">
        <v>0</v>
      </c>
      <c r="CA169" s="46" t="s">
        <v>126</v>
      </c>
      <c r="CB169" s="47">
        <v>0.22500000000000001</v>
      </c>
      <c r="CC169" s="47">
        <v>1.4999999999999999E-2</v>
      </c>
      <c r="CD169" s="47">
        <v>0</v>
      </c>
      <c r="CE169" s="47" t="s">
        <v>126</v>
      </c>
      <c r="CF169" s="47">
        <v>0</v>
      </c>
      <c r="CG169" s="47">
        <v>0</v>
      </c>
      <c r="CH169" s="47" t="s">
        <v>126</v>
      </c>
      <c r="CI169" s="47">
        <v>0</v>
      </c>
      <c r="CJ169" s="47">
        <v>0.12</v>
      </c>
      <c r="CK169" s="47">
        <v>1.4999999999999999E-2</v>
      </c>
      <c r="CL169" s="47">
        <v>1.4999999999999999E-2</v>
      </c>
      <c r="CM169" s="47">
        <v>0.105</v>
      </c>
      <c r="CN169" s="47">
        <v>0</v>
      </c>
      <c r="CO169" s="47">
        <v>0</v>
      </c>
      <c r="CP169" s="47">
        <v>0</v>
      </c>
      <c r="CQ169" s="47" t="s">
        <v>126</v>
      </c>
      <c r="CR169" s="47">
        <v>0</v>
      </c>
      <c r="CS169" s="45"/>
      <c r="CT169" s="45"/>
      <c r="CU169" s="45"/>
      <c r="CV169" s="45"/>
      <c r="CX169" s="48">
        <v>0</v>
      </c>
      <c r="CY169" s="1">
        <v>0</v>
      </c>
      <c r="CZ169">
        <v>0</v>
      </c>
    </row>
    <row r="170" spans="1:105" ht="18" hidden="1" customHeight="1" x14ac:dyDescent="0.25">
      <c r="A170" s="37" t="s">
        <v>168</v>
      </c>
      <c r="B170" s="37" t="s">
        <v>169</v>
      </c>
      <c r="C170" s="37" t="s">
        <v>107</v>
      </c>
      <c r="D170" s="37" t="s">
        <v>1534</v>
      </c>
      <c r="E170" s="37" t="s">
        <v>1621</v>
      </c>
      <c r="F170" s="37" t="s">
        <v>1622</v>
      </c>
      <c r="G170" s="37" t="s">
        <v>1623</v>
      </c>
      <c r="H170" s="37" t="s">
        <v>1678</v>
      </c>
      <c r="I170" s="37" t="s">
        <v>1393</v>
      </c>
      <c r="J170" s="37"/>
      <c r="K170" s="37" t="s">
        <v>1679</v>
      </c>
      <c r="L170" s="37" t="s">
        <v>1680</v>
      </c>
      <c r="M170" s="37" t="s">
        <v>1681</v>
      </c>
      <c r="N170" s="37" t="s">
        <v>118</v>
      </c>
      <c r="O170" s="37" t="s">
        <v>119</v>
      </c>
      <c r="P170" s="39">
        <v>15</v>
      </c>
      <c r="Q170" s="40">
        <v>15</v>
      </c>
      <c r="R170" s="40">
        <v>21</v>
      </c>
      <c r="S170" s="40">
        <v>0</v>
      </c>
      <c r="T170" s="40">
        <v>3</v>
      </c>
      <c r="U170" s="40">
        <v>0</v>
      </c>
      <c r="V170" s="40">
        <v>0</v>
      </c>
      <c r="W170" s="40">
        <v>0</v>
      </c>
      <c r="X170" s="40">
        <v>0</v>
      </c>
      <c r="Y170" s="40">
        <v>0</v>
      </c>
      <c r="Z170" s="40">
        <v>0</v>
      </c>
      <c r="AA170" s="40">
        <v>0</v>
      </c>
      <c r="AB170" s="40" t="s">
        <v>1682</v>
      </c>
      <c r="AC170" s="40" t="s">
        <v>1683</v>
      </c>
      <c r="AD170" s="40">
        <v>5</v>
      </c>
      <c r="AE170" s="40">
        <v>0</v>
      </c>
      <c r="AF170" s="40">
        <v>6</v>
      </c>
      <c r="AG170" s="40">
        <v>0</v>
      </c>
      <c r="AH170" s="40">
        <v>6</v>
      </c>
      <c r="AI170" s="40" t="s">
        <v>1684</v>
      </c>
      <c r="AJ170" s="40" t="s">
        <v>1685</v>
      </c>
      <c r="AK170" s="40">
        <v>0</v>
      </c>
      <c r="AL170" s="40">
        <v>0</v>
      </c>
      <c r="AM170" s="40">
        <v>0</v>
      </c>
      <c r="AN170" s="40">
        <v>7</v>
      </c>
      <c r="AO170" s="40">
        <v>0</v>
      </c>
      <c r="AP170" s="40">
        <v>15</v>
      </c>
      <c r="AQ170" s="40">
        <v>0</v>
      </c>
      <c r="AR170" s="40">
        <v>15</v>
      </c>
      <c r="AS170" s="40" t="s">
        <v>1686</v>
      </c>
      <c r="AT170" s="40" t="s">
        <v>1687</v>
      </c>
      <c r="AU170" s="40"/>
      <c r="AV170" s="40">
        <v>2</v>
      </c>
      <c r="AW170" s="40">
        <v>0</v>
      </c>
      <c r="AX170" s="40">
        <v>0</v>
      </c>
      <c r="AY170" s="40">
        <v>0</v>
      </c>
      <c r="AZ170" s="42">
        <v>2186800</v>
      </c>
      <c r="BA170" s="43">
        <v>0</v>
      </c>
      <c r="BB170" s="43">
        <v>2186800</v>
      </c>
      <c r="BC170" s="42">
        <v>2186800</v>
      </c>
      <c r="BD170" s="44">
        <v>295000000</v>
      </c>
      <c r="BE170" s="44">
        <v>0</v>
      </c>
      <c r="BF170" s="45"/>
      <c r="BG170" s="44">
        <v>271597582</v>
      </c>
      <c r="BH170" s="44">
        <v>197500000</v>
      </c>
      <c r="BI170" s="44"/>
      <c r="BJ170" s="44">
        <v>50999998</v>
      </c>
      <c r="BK170" s="46">
        <v>1.4</v>
      </c>
      <c r="BL170" s="46">
        <v>0</v>
      </c>
      <c r="BM170" s="46" t="s">
        <v>126</v>
      </c>
      <c r="BN170" s="46">
        <v>0.33333333333333331</v>
      </c>
      <c r="BO170" s="46">
        <v>1.2</v>
      </c>
      <c r="BP170" s="46">
        <v>0.46666666666666667</v>
      </c>
      <c r="BQ170" s="46">
        <v>2.1428571428571428</v>
      </c>
      <c r="BR170" s="46">
        <v>0.13333333333333333</v>
      </c>
      <c r="BS170" s="46">
        <v>0</v>
      </c>
      <c r="BT170" s="46">
        <v>0</v>
      </c>
      <c r="BU170" s="46" t="s">
        <v>126</v>
      </c>
      <c r="BV170" s="46" t="s">
        <v>4283</v>
      </c>
      <c r="BW170" s="46" t="s">
        <v>126</v>
      </c>
      <c r="BX170" s="46" t="s">
        <v>4283</v>
      </c>
      <c r="BY170" s="46" t="s">
        <v>4283</v>
      </c>
      <c r="BZ170" s="46">
        <v>0</v>
      </c>
      <c r="CA170" s="46" t="s">
        <v>126</v>
      </c>
      <c r="CB170" s="47">
        <v>0.22500000000000001</v>
      </c>
      <c r="CC170" s="47">
        <v>0.22500000000000001</v>
      </c>
      <c r="CD170" s="47">
        <v>0</v>
      </c>
      <c r="CE170" s="47" t="s">
        <v>126</v>
      </c>
      <c r="CF170" s="47">
        <v>0</v>
      </c>
      <c r="CG170" s="47">
        <v>7.4999999999999997E-2</v>
      </c>
      <c r="CH170" s="47">
        <v>7.4999999999999997E-2</v>
      </c>
      <c r="CI170" s="47">
        <v>9.0000000000000011E-2</v>
      </c>
      <c r="CJ170" s="47">
        <v>0.105</v>
      </c>
      <c r="CK170" s="47">
        <v>0.105</v>
      </c>
      <c r="CL170" s="47">
        <v>0.13500000000000001</v>
      </c>
      <c r="CM170" s="47">
        <v>3.0000000000000002E-2</v>
      </c>
      <c r="CN170" s="47">
        <v>0</v>
      </c>
      <c r="CO170" s="47">
        <v>0</v>
      </c>
      <c r="CP170" s="47">
        <v>0</v>
      </c>
      <c r="CQ170" s="47" t="s">
        <v>126</v>
      </c>
      <c r="CR170" s="47">
        <v>0</v>
      </c>
      <c r="CS170" s="45"/>
      <c r="CT170" s="45"/>
      <c r="CU170" s="45"/>
      <c r="CV170" s="45"/>
      <c r="CX170" s="48">
        <v>0</v>
      </c>
      <c r="CY170" s="1">
        <v>0</v>
      </c>
      <c r="CZ170">
        <v>0</v>
      </c>
    </row>
    <row r="171" spans="1:105" ht="18" hidden="1" customHeight="1" x14ac:dyDescent="0.25">
      <c r="A171" s="37" t="s">
        <v>168</v>
      </c>
      <c r="B171" s="37" t="s">
        <v>169</v>
      </c>
      <c r="C171" s="37" t="s">
        <v>107</v>
      </c>
      <c r="D171" s="37" t="s">
        <v>1534</v>
      </c>
      <c r="E171" s="37" t="s">
        <v>1621</v>
      </c>
      <c r="F171" s="37" t="s">
        <v>1622</v>
      </c>
      <c r="G171" s="37" t="s">
        <v>1623</v>
      </c>
      <c r="H171" s="37" t="s">
        <v>1688</v>
      </c>
      <c r="I171" s="37" t="s">
        <v>1689</v>
      </c>
      <c r="J171" s="37"/>
      <c r="K171" s="37" t="s">
        <v>1690</v>
      </c>
      <c r="L171" s="37" t="s">
        <v>1691</v>
      </c>
      <c r="M171" s="37" t="s">
        <v>1692</v>
      </c>
      <c r="N171" s="37" t="s">
        <v>118</v>
      </c>
      <c r="O171" s="37" t="s">
        <v>119</v>
      </c>
      <c r="P171" s="39">
        <v>1</v>
      </c>
      <c r="Q171" s="40">
        <v>1</v>
      </c>
      <c r="R171" s="40">
        <v>1.1000000000000001</v>
      </c>
      <c r="S171" s="40">
        <v>0</v>
      </c>
      <c r="T171" s="40">
        <v>0</v>
      </c>
      <c r="U171" s="40">
        <v>0</v>
      </c>
      <c r="V171" s="40">
        <v>0.1</v>
      </c>
      <c r="W171" s="40">
        <v>0</v>
      </c>
      <c r="X171" s="40">
        <v>0.1</v>
      </c>
      <c r="Y171" s="40">
        <v>0</v>
      </c>
      <c r="Z171" s="40">
        <v>0.1</v>
      </c>
      <c r="AA171" s="40">
        <v>0</v>
      </c>
      <c r="AB171" s="40" t="s">
        <v>1693</v>
      </c>
      <c r="AC171" s="40">
        <v>0</v>
      </c>
      <c r="AD171" s="40">
        <v>0.7</v>
      </c>
      <c r="AE171" s="40">
        <v>0</v>
      </c>
      <c r="AF171" s="40">
        <v>0.9</v>
      </c>
      <c r="AG171" s="40">
        <v>0</v>
      </c>
      <c r="AH171" s="40">
        <v>0.9</v>
      </c>
      <c r="AI171" s="40" t="s">
        <v>1694</v>
      </c>
      <c r="AJ171" s="40" t="s">
        <v>1695</v>
      </c>
      <c r="AK171" s="40">
        <v>0</v>
      </c>
      <c r="AL171" s="40">
        <v>0</v>
      </c>
      <c r="AM171" s="40">
        <v>0</v>
      </c>
      <c r="AN171" s="40">
        <v>0.1</v>
      </c>
      <c r="AO171" s="40">
        <v>1</v>
      </c>
      <c r="AP171" s="40">
        <v>0.1</v>
      </c>
      <c r="AQ171" s="40">
        <v>0</v>
      </c>
      <c r="AR171" s="40">
        <v>0.1</v>
      </c>
      <c r="AS171" s="40"/>
      <c r="AT171" s="40" t="s">
        <v>1696</v>
      </c>
      <c r="AU171" s="40"/>
      <c r="AV171" s="40">
        <v>0.1</v>
      </c>
      <c r="AW171" s="40">
        <v>1</v>
      </c>
      <c r="AX171" s="40">
        <v>0</v>
      </c>
      <c r="AY171" s="40">
        <v>0</v>
      </c>
      <c r="AZ171" s="63"/>
      <c r="BA171" s="43">
        <v>0</v>
      </c>
      <c r="BB171" s="43">
        <v>0</v>
      </c>
      <c r="BC171" s="63"/>
      <c r="BD171" s="44">
        <v>15000000</v>
      </c>
      <c r="BE171" s="44">
        <v>0</v>
      </c>
      <c r="BF171" s="45"/>
      <c r="BG171" s="44">
        <v>15000000</v>
      </c>
      <c r="BH171" s="44">
        <v>30000000</v>
      </c>
      <c r="BI171" s="44"/>
      <c r="BJ171" s="44">
        <v>15000000</v>
      </c>
      <c r="BK171" s="46">
        <v>1.1000000000000001</v>
      </c>
      <c r="BL171" s="46">
        <v>0.1</v>
      </c>
      <c r="BM171" s="46">
        <v>1</v>
      </c>
      <c r="BN171" s="46">
        <v>0.7</v>
      </c>
      <c r="BO171" s="46">
        <v>1.2857142857142858</v>
      </c>
      <c r="BP171" s="46">
        <v>0.1</v>
      </c>
      <c r="BQ171" s="46">
        <v>1</v>
      </c>
      <c r="BR171" s="46">
        <v>0.1</v>
      </c>
      <c r="BS171" s="46">
        <v>0</v>
      </c>
      <c r="BT171" s="46">
        <v>0</v>
      </c>
      <c r="BU171" s="46" t="s">
        <v>126</v>
      </c>
      <c r="BV171" s="46" t="s">
        <v>4283</v>
      </c>
      <c r="BW171" s="46">
        <v>1</v>
      </c>
      <c r="BX171" s="46" t="s">
        <v>4283</v>
      </c>
      <c r="BY171" s="46">
        <v>1</v>
      </c>
      <c r="BZ171" s="46">
        <v>0</v>
      </c>
      <c r="CA171" s="46" t="s">
        <v>126</v>
      </c>
      <c r="CB171" s="47">
        <v>0.22500000000000001</v>
      </c>
      <c r="CC171" s="47">
        <v>0.22500000000000001</v>
      </c>
      <c r="CD171" s="47">
        <v>2.2499999999999999E-2</v>
      </c>
      <c r="CE171" s="47">
        <v>2.2499999999999999E-2</v>
      </c>
      <c r="CF171" s="47">
        <v>2.2499999999999999E-2</v>
      </c>
      <c r="CG171" s="47">
        <v>0.1575</v>
      </c>
      <c r="CH171" s="47">
        <v>0.1575</v>
      </c>
      <c r="CI171" s="47">
        <v>0.20250000000000001</v>
      </c>
      <c r="CJ171" s="47">
        <v>2.2499999999999999E-2</v>
      </c>
      <c r="CK171" s="47">
        <v>2.2499999999999999E-2</v>
      </c>
      <c r="CL171" s="47">
        <v>0</v>
      </c>
      <c r="CM171" s="47">
        <v>2.2500000000000003E-2</v>
      </c>
      <c r="CN171" s="47">
        <v>0</v>
      </c>
      <c r="CO171" s="47">
        <v>0</v>
      </c>
      <c r="CP171" s="47">
        <v>0</v>
      </c>
      <c r="CQ171" s="47" t="s">
        <v>126</v>
      </c>
      <c r="CR171" s="47">
        <v>0</v>
      </c>
      <c r="CS171" s="45"/>
      <c r="CT171" s="45"/>
      <c r="CU171" s="45"/>
      <c r="CV171" s="45"/>
      <c r="CX171" s="48">
        <v>0.6</v>
      </c>
      <c r="CY171" s="1">
        <v>0</v>
      </c>
      <c r="CZ171">
        <v>0</v>
      </c>
      <c r="DA171" s="62" t="s">
        <v>143</v>
      </c>
    </row>
    <row r="172" spans="1:105" ht="18" hidden="1" customHeight="1" x14ac:dyDescent="0.25">
      <c r="A172" s="37" t="s">
        <v>168</v>
      </c>
      <c r="B172" s="37" t="s">
        <v>169</v>
      </c>
      <c r="C172" s="37" t="s">
        <v>107</v>
      </c>
      <c r="D172" s="37" t="s">
        <v>1534</v>
      </c>
      <c r="E172" s="37" t="s">
        <v>1621</v>
      </c>
      <c r="F172" s="37" t="s">
        <v>1622</v>
      </c>
      <c r="G172" s="37" t="s">
        <v>1623</v>
      </c>
      <c r="H172" s="37" t="s">
        <v>1697</v>
      </c>
      <c r="I172" s="37" t="s">
        <v>1393</v>
      </c>
      <c r="J172" s="37"/>
      <c r="K172" s="37" t="s">
        <v>1698</v>
      </c>
      <c r="L172" s="37" t="s">
        <v>1699</v>
      </c>
      <c r="M172" s="37" t="s">
        <v>1700</v>
      </c>
      <c r="N172" s="37" t="s">
        <v>134</v>
      </c>
      <c r="O172" s="37" t="s">
        <v>135</v>
      </c>
      <c r="P172" s="39">
        <v>70</v>
      </c>
      <c r="Q172" s="40">
        <v>90</v>
      </c>
      <c r="R172" s="40">
        <v>90</v>
      </c>
      <c r="S172" s="40" t="s">
        <v>4422</v>
      </c>
      <c r="T172" s="40">
        <v>0</v>
      </c>
      <c r="U172" s="40">
        <v>90</v>
      </c>
      <c r="V172" s="40">
        <v>0</v>
      </c>
      <c r="W172" s="40">
        <v>90</v>
      </c>
      <c r="X172" s="40" t="s">
        <v>126</v>
      </c>
      <c r="Y172" s="40">
        <v>90</v>
      </c>
      <c r="Z172" s="40">
        <v>90</v>
      </c>
      <c r="AA172" s="40">
        <v>0</v>
      </c>
      <c r="AB172" s="40" t="s">
        <v>1701</v>
      </c>
      <c r="AC172" s="40">
        <v>0</v>
      </c>
      <c r="AD172" s="40">
        <v>0</v>
      </c>
      <c r="AE172" s="40">
        <v>90</v>
      </c>
      <c r="AF172" s="40">
        <v>0</v>
      </c>
      <c r="AG172" s="40">
        <v>90</v>
      </c>
      <c r="AH172" s="40">
        <v>90</v>
      </c>
      <c r="AI172" s="40" t="s">
        <v>1702</v>
      </c>
      <c r="AJ172" s="40" t="s">
        <v>1703</v>
      </c>
      <c r="AK172" s="40">
        <v>0</v>
      </c>
      <c r="AL172" s="40">
        <v>0</v>
      </c>
      <c r="AM172" s="40">
        <v>0</v>
      </c>
      <c r="AN172" s="40">
        <v>0</v>
      </c>
      <c r="AO172" s="40">
        <v>90</v>
      </c>
      <c r="AP172" s="40" t="s">
        <v>126</v>
      </c>
      <c r="AQ172" s="40">
        <v>90</v>
      </c>
      <c r="AR172" s="40">
        <v>90</v>
      </c>
      <c r="AS172" s="40" t="s">
        <v>1704</v>
      </c>
      <c r="AT172" s="40" t="s">
        <v>1705</v>
      </c>
      <c r="AU172" s="40"/>
      <c r="AV172" s="40">
        <v>0</v>
      </c>
      <c r="AW172" s="40">
        <v>90</v>
      </c>
      <c r="AX172" s="40">
        <v>0</v>
      </c>
      <c r="AY172" s="40">
        <v>0</v>
      </c>
      <c r="AZ172" s="42">
        <v>20343000</v>
      </c>
      <c r="BA172" s="43">
        <v>0</v>
      </c>
      <c r="BB172" s="43">
        <v>20343000</v>
      </c>
      <c r="BC172" s="42">
        <v>3884000</v>
      </c>
      <c r="BD172" s="44">
        <v>142943341</v>
      </c>
      <c r="BE172" s="44">
        <v>0</v>
      </c>
      <c r="BF172" s="45"/>
      <c r="BG172" s="44">
        <v>138138941</v>
      </c>
      <c r="BH172" s="44">
        <v>88900000</v>
      </c>
      <c r="BI172" s="44"/>
      <c r="BJ172" s="44">
        <v>67012000</v>
      </c>
      <c r="BK172" s="46">
        <v>0.75</v>
      </c>
      <c r="BL172" s="46">
        <v>0.25</v>
      </c>
      <c r="BM172" s="46">
        <v>1</v>
      </c>
      <c r="BN172" s="46">
        <v>0.25</v>
      </c>
      <c r="BO172" s="46">
        <v>1</v>
      </c>
      <c r="BP172" s="46">
        <v>0.25</v>
      </c>
      <c r="BQ172" s="46">
        <v>1</v>
      </c>
      <c r="BR172" s="46">
        <v>0.25</v>
      </c>
      <c r="BS172" s="46">
        <v>0</v>
      </c>
      <c r="BT172" s="46">
        <v>0</v>
      </c>
      <c r="BU172" s="46" t="s">
        <v>126</v>
      </c>
      <c r="BV172" s="46">
        <v>0.75</v>
      </c>
      <c r="BW172" s="46">
        <v>1</v>
      </c>
      <c r="BX172" s="46">
        <v>1</v>
      </c>
      <c r="BY172" s="46">
        <v>1</v>
      </c>
      <c r="BZ172" s="46">
        <v>0</v>
      </c>
      <c r="CA172" s="46" t="s">
        <v>126</v>
      </c>
      <c r="CB172" s="47">
        <v>0.22500000000000001</v>
      </c>
      <c r="CC172" s="47">
        <v>0.16875000000000001</v>
      </c>
      <c r="CD172" s="47">
        <v>5.6300000000000003E-2</v>
      </c>
      <c r="CE172" s="47">
        <v>5.6300000000000003E-2</v>
      </c>
      <c r="CF172" s="47">
        <v>5.6300000000000003E-2</v>
      </c>
      <c r="CG172" s="47">
        <v>5.6300000000000003E-2</v>
      </c>
      <c r="CH172" s="47">
        <v>5.6300000000000003E-2</v>
      </c>
      <c r="CI172" s="47">
        <v>5.62E-2</v>
      </c>
      <c r="CJ172" s="47">
        <v>5.6300000000000003E-2</v>
      </c>
      <c r="CK172" s="47">
        <v>5.6300000000000003E-2</v>
      </c>
      <c r="CL172" s="47">
        <v>5.6250000000000008E-2</v>
      </c>
      <c r="CM172" s="47">
        <v>5.6300000000000003E-2</v>
      </c>
      <c r="CN172" s="47">
        <v>0</v>
      </c>
      <c r="CO172" s="47">
        <v>0</v>
      </c>
      <c r="CP172" s="47">
        <v>0</v>
      </c>
      <c r="CQ172" s="47" t="s">
        <v>126</v>
      </c>
      <c r="CR172" s="47">
        <v>0</v>
      </c>
      <c r="CS172" s="45">
        <v>1</v>
      </c>
      <c r="CT172" s="45">
        <v>1</v>
      </c>
      <c r="CU172" s="45">
        <v>1</v>
      </c>
      <c r="CV172" s="45">
        <v>1</v>
      </c>
      <c r="CW172">
        <v>4</v>
      </c>
      <c r="CX172" s="48">
        <v>90</v>
      </c>
      <c r="CY172" s="1">
        <v>0</v>
      </c>
      <c r="CZ172" t="s">
        <v>4423</v>
      </c>
    </row>
    <row r="173" spans="1:105" ht="18" hidden="1" customHeight="1" x14ac:dyDescent="0.25">
      <c r="A173" s="37" t="s">
        <v>168</v>
      </c>
      <c r="B173" s="37" t="s">
        <v>169</v>
      </c>
      <c r="C173" s="37" t="s">
        <v>107</v>
      </c>
      <c r="D173" s="37" t="s">
        <v>1534</v>
      </c>
      <c r="E173" s="37" t="s">
        <v>1621</v>
      </c>
      <c r="F173" s="37" t="s">
        <v>1622</v>
      </c>
      <c r="G173" s="37" t="s">
        <v>1623</v>
      </c>
      <c r="H173" s="37" t="s">
        <v>1706</v>
      </c>
      <c r="I173" s="37" t="s">
        <v>1689</v>
      </c>
      <c r="J173" s="37"/>
      <c r="K173" s="37" t="s">
        <v>1707</v>
      </c>
      <c r="L173" s="37" t="s">
        <v>1708</v>
      </c>
      <c r="M173" s="37" t="s">
        <v>1709</v>
      </c>
      <c r="N173" s="37" t="s">
        <v>118</v>
      </c>
      <c r="O173" s="37" t="s">
        <v>119</v>
      </c>
      <c r="P173" s="39">
        <v>15</v>
      </c>
      <c r="Q173" s="40">
        <v>15</v>
      </c>
      <c r="R173" s="40">
        <v>8.5</v>
      </c>
      <c r="S173" s="40" t="s">
        <v>4424</v>
      </c>
      <c r="T173" s="40">
        <v>5</v>
      </c>
      <c r="U173" s="40">
        <v>0</v>
      </c>
      <c r="V173" s="40">
        <v>2</v>
      </c>
      <c r="W173" s="40">
        <v>0</v>
      </c>
      <c r="X173" s="40">
        <v>0.5</v>
      </c>
      <c r="Y173" s="40">
        <v>0</v>
      </c>
      <c r="Z173" s="40">
        <v>0.5</v>
      </c>
      <c r="AA173" s="40" t="s">
        <v>1710</v>
      </c>
      <c r="AB173" s="40" t="s">
        <v>1711</v>
      </c>
      <c r="AC173" s="40" t="s">
        <v>1712</v>
      </c>
      <c r="AD173" s="40">
        <v>5.5</v>
      </c>
      <c r="AE173" s="40">
        <v>0</v>
      </c>
      <c r="AF173" s="40">
        <v>4</v>
      </c>
      <c r="AG173" s="40">
        <v>0</v>
      </c>
      <c r="AH173" s="40">
        <v>4</v>
      </c>
      <c r="AI173" s="40">
        <v>0</v>
      </c>
      <c r="AJ173" s="40" t="s">
        <v>1713</v>
      </c>
      <c r="AK173" s="40">
        <v>0</v>
      </c>
      <c r="AL173" s="40">
        <v>0</v>
      </c>
      <c r="AM173" s="40">
        <v>0</v>
      </c>
      <c r="AN173" s="40">
        <v>5</v>
      </c>
      <c r="AO173" s="40">
        <v>0</v>
      </c>
      <c r="AP173" s="40">
        <v>4</v>
      </c>
      <c r="AQ173" s="40">
        <v>0</v>
      </c>
      <c r="AR173" s="40">
        <v>4</v>
      </c>
      <c r="AS173" s="40" t="s">
        <v>1339</v>
      </c>
      <c r="AT173" s="40" t="s">
        <v>1714</v>
      </c>
      <c r="AU173" s="40"/>
      <c r="AV173" s="40">
        <v>4</v>
      </c>
      <c r="AW173" s="40">
        <v>0</v>
      </c>
      <c r="AX173" s="40">
        <v>0</v>
      </c>
      <c r="AY173" s="40">
        <v>0</v>
      </c>
      <c r="AZ173" s="42">
        <v>44572200</v>
      </c>
      <c r="BA173" s="43">
        <v>0</v>
      </c>
      <c r="BB173" s="43">
        <v>44572200</v>
      </c>
      <c r="BC173" s="42">
        <v>4475000</v>
      </c>
      <c r="BD173" s="44">
        <v>109403318</v>
      </c>
      <c r="BE173" s="44">
        <v>0</v>
      </c>
      <c r="BF173" s="45"/>
      <c r="BG173" s="44">
        <v>18692000</v>
      </c>
      <c r="BH173" s="44">
        <v>124900000</v>
      </c>
      <c r="BI173" s="44"/>
      <c r="BJ173" s="44">
        <v>32400000</v>
      </c>
      <c r="BK173" s="46">
        <v>0.56666666666666665</v>
      </c>
      <c r="BL173" s="46">
        <v>0.1333</v>
      </c>
      <c r="BM173" s="46">
        <v>0.25</v>
      </c>
      <c r="BN173" s="46">
        <v>0.36666666666666664</v>
      </c>
      <c r="BO173" s="46">
        <v>0.72727272727272729</v>
      </c>
      <c r="BP173" s="46">
        <v>0.33333333333333331</v>
      </c>
      <c r="BQ173" s="46">
        <v>0.8</v>
      </c>
      <c r="BR173" s="46">
        <v>0.26666666666666666</v>
      </c>
      <c r="BS173" s="46">
        <v>0</v>
      </c>
      <c r="BT173" s="46">
        <v>0</v>
      </c>
      <c r="BU173" s="46" t="s">
        <v>126</v>
      </c>
      <c r="BV173" s="46">
        <v>0.56666666666666665</v>
      </c>
      <c r="BW173" s="46">
        <v>0.25</v>
      </c>
      <c r="BX173" s="46">
        <v>0.72727272727272729</v>
      </c>
      <c r="BY173" s="46">
        <v>0.8</v>
      </c>
      <c r="BZ173" s="46">
        <v>0</v>
      </c>
      <c r="CA173" s="46" t="s">
        <v>126</v>
      </c>
      <c r="CB173" s="47">
        <v>0.22500000000000001</v>
      </c>
      <c r="CC173" s="47">
        <v>0.1275</v>
      </c>
      <c r="CD173" s="47">
        <v>7.4999999999999997E-3</v>
      </c>
      <c r="CE173" s="47">
        <v>7.4999999999999997E-3</v>
      </c>
      <c r="CF173" s="47">
        <v>7.4999999999999997E-3</v>
      </c>
      <c r="CG173" s="47">
        <v>8.2500000000000004E-2</v>
      </c>
      <c r="CH173" s="47">
        <v>6.0000000000000005E-2</v>
      </c>
      <c r="CI173" s="47">
        <v>6.0000000000000005E-2</v>
      </c>
      <c r="CJ173" s="47">
        <v>7.4999999999999997E-2</v>
      </c>
      <c r="CK173" s="47">
        <v>0.06</v>
      </c>
      <c r="CL173" s="47">
        <v>5.9999999999999991E-2</v>
      </c>
      <c r="CM173" s="47">
        <v>6.0000000000000005E-2</v>
      </c>
      <c r="CN173" s="47">
        <v>0</v>
      </c>
      <c r="CO173" s="47">
        <v>0</v>
      </c>
      <c r="CP173" s="47">
        <v>0</v>
      </c>
      <c r="CQ173" s="47" t="s">
        <v>126</v>
      </c>
      <c r="CR173" s="47">
        <v>0</v>
      </c>
      <c r="CS173" s="45"/>
      <c r="CT173" s="45"/>
      <c r="CU173" s="45"/>
      <c r="CV173" s="45"/>
      <c r="CX173" s="48">
        <v>0.5</v>
      </c>
      <c r="CY173" s="1">
        <v>0</v>
      </c>
      <c r="CZ173">
        <v>0</v>
      </c>
    </row>
    <row r="174" spans="1:105" ht="18" hidden="1" customHeight="1" x14ac:dyDescent="0.25">
      <c r="A174" s="37" t="s">
        <v>168</v>
      </c>
      <c r="B174" s="37" t="s">
        <v>169</v>
      </c>
      <c r="C174" s="37" t="s">
        <v>107</v>
      </c>
      <c r="D174" s="37" t="s">
        <v>1534</v>
      </c>
      <c r="E174" s="37" t="s">
        <v>1621</v>
      </c>
      <c r="F174" s="37" t="s">
        <v>1622</v>
      </c>
      <c r="G174" s="37" t="s">
        <v>1623</v>
      </c>
      <c r="H174" s="37" t="s">
        <v>1715</v>
      </c>
      <c r="I174" s="37" t="s">
        <v>248</v>
      </c>
      <c r="J174" s="37"/>
      <c r="K174" s="37" t="s">
        <v>1716</v>
      </c>
      <c r="L174" s="37" t="s">
        <v>1717</v>
      </c>
      <c r="M174" s="37" t="s">
        <v>1718</v>
      </c>
      <c r="N174" s="37" t="s">
        <v>118</v>
      </c>
      <c r="O174" s="37" t="s">
        <v>119</v>
      </c>
      <c r="P174" s="39">
        <v>15</v>
      </c>
      <c r="Q174" s="40">
        <v>15</v>
      </c>
      <c r="R174" s="40">
        <v>9</v>
      </c>
      <c r="S174" s="40">
        <v>0</v>
      </c>
      <c r="T174" s="40">
        <v>2</v>
      </c>
      <c r="U174" s="40">
        <v>0</v>
      </c>
      <c r="V174" s="40">
        <v>2</v>
      </c>
      <c r="W174" s="40">
        <v>0</v>
      </c>
      <c r="X174" s="40">
        <v>2</v>
      </c>
      <c r="Y174" s="40">
        <v>0</v>
      </c>
      <c r="Z174" s="40">
        <v>2</v>
      </c>
      <c r="AA174" s="40">
        <v>0</v>
      </c>
      <c r="AB174" s="40" t="s">
        <v>1719</v>
      </c>
      <c r="AC174" s="40">
        <v>0</v>
      </c>
      <c r="AD174" s="40">
        <v>3</v>
      </c>
      <c r="AE174" s="40">
        <v>0</v>
      </c>
      <c r="AF174" s="40">
        <v>3</v>
      </c>
      <c r="AG174" s="40">
        <v>0</v>
      </c>
      <c r="AH174" s="40">
        <v>3</v>
      </c>
      <c r="AI174" s="40" t="s">
        <v>1720</v>
      </c>
      <c r="AJ174" s="40" t="s">
        <v>1721</v>
      </c>
      <c r="AK174" s="40">
        <v>0</v>
      </c>
      <c r="AL174" s="40">
        <v>0</v>
      </c>
      <c r="AM174" s="40">
        <v>0</v>
      </c>
      <c r="AN174" s="40">
        <v>7</v>
      </c>
      <c r="AO174" s="40">
        <v>0</v>
      </c>
      <c r="AP174" s="40">
        <v>4</v>
      </c>
      <c r="AQ174" s="40">
        <v>0</v>
      </c>
      <c r="AR174" s="40">
        <v>4</v>
      </c>
      <c r="AS174" s="40" t="s">
        <v>1686</v>
      </c>
      <c r="AT174" s="40" t="s">
        <v>1722</v>
      </c>
      <c r="AU174" s="40"/>
      <c r="AV174" s="40">
        <v>3</v>
      </c>
      <c r="AW174" s="40">
        <v>0</v>
      </c>
      <c r="AX174" s="40">
        <v>0</v>
      </c>
      <c r="AY174" s="40">
        <v>0</v>
      </c>
      <c r="AZ174" s="63"/>
      <c r="BA174" s="43">
        <v>0</v>
      </c>
      <c r="BB174" s="43">
        <v>0</v>
      </c>
      <c r="BC174" s="63"/>
      <c r="BD174" s="44">
        <v>17867332</v>
      </c>
      <c r="BE174" s="44">
        <v>0</v>
      </c>
      <c r="BF174" s="45"/>
      <c r="BG174" s="44">
        <v>15785332</v>
      </c>
      <c r="BH174" s="44">
        <v>18000000</v>
      </c>
      <c r="BI174" s="44"/>
      <c r="BJ174" s="44">
        <v>18000000</v>
      </c>
      <c r="BK174" s="46">
        <v>0.6</v>
      </c>
      <c r="BL174" s="46">
        <v>0.1333</v>
      </c>
      <c r="BM174" s="46">
        <v>1</v>
      </c>
      <c r="BN174" s="46">
        <v>0.2</v>
      </c>
      <c r="BO174" s="46">
        <v>1</v>
      </c>
      <c r="BP174" s="46">
        <v>0.46666666666666667</v>
      </c>
      <c r="BQ174" s="46">
        <v>0.5714285714285714</v>
      </c>
      <c r="BR174" s="46">
        <v>0.2</v>
      </c>
      <c r="BS174" s="46">
        <v>0</v>
      </c>
      <c r="BT174" s="46">
        <v>0</v>
      </c>
      <c r="BU174" s="46" t="s">
        <v>126</v>
      </c>
      <c r="BV174" s="46">
        <v>0.6</v>
      </c>
      <c r="BW174" s="46">
        <v>1</v>
      </c>
      <c r="BX174" s="46">
        <v>1</v>
      </c>
      <c r="BY174" s="46">
        <v>0.5714285714285714</v>
      </c>
      <c r="BZ174" s="46">
        <v>0</v>
      </c>
      <c r="CA174" s="46" t="s">
        <v>126</v>
      </c>
      <c r="CB174" s="47">
        <v>0.22500000000000001</v>
      </c>
      <c r="CC174" s="47">
        <v>0.13500000000000001</v>
      </c>
      <c r="CD174" s="47">
        <v>0.03</v>
      </c>
      <c r="CE174" s="47">
        <v>0.03</v>
      </c>
      <c r="CF174" s="47">
        <v>0.03</v>
      </c>
      <c r="CG174" s="47">
        <v>4.4999999999999998E-2</v>
      </c>
      <c r="CH174" s="47">
        <v>4.4999999999999998E-2</v>
      </c>
      <c r="CI174" s="47">
        <v>4.4999999999999998E-2</v>
      </c>
      <c r="CJ174" s="47">
        <v>0.105</v>
      </c>
      <c r="CK174" s="47">
        <v>0.06</v>
      </c>
      <c r="CL174" s="47">
        <v>6.0000000000000012E-2</v>
      </c>
      <c r="CM174" s="47">
        <v>4.5000000000000005E-2</v>
      </c>
      <c r="CN174" s="47">
        <v>0</v>
      </c>
      <c r="CO174" s="47">
        <v>0</v>
      </c>
      <c r="CP174" s="47">
        <v>0</v>
      </c>
      <c r="CQ174" s="47" t="s">
        <v>126</v>
      </c>
      <c r="CR174" s="47">
        <v>0</v>
      </c>
      <c r="CS174" s="45"/>
      <c r="CT174" s="45"/>
      <c r="CU174" s="45"/>
      <c r="CV174" s="45"/>
      <c r="CX174" s="48">
        <v>5</v>
      </c>
      <c r="CY174" s="1">
        <v>0</v>
      </c>
      <c r="CZ174">
        <v>0</v>
      </c>
    </row>
    <row r="175" spans="1:105" ht="18" hidden="1" customHeight="1" x14ac:dyDescent="0.25">
      <c r="A175" s="37" t="s">
        <v>384</v>
      </c>
      <c r="B175" s="37" t="s">
        <v>385</v>
      </c>
      <c r="C175" s="37" t="s">
        <v>107</v>
      </c>
      <c r="D175" s="37" t="s">
        <v>1534</v>
      </c>
      <c r="E175" s="37" t="s">
        <v>1621</v>
      </c>
      <c r="F175" s="37" t="s">
        <v>1622</v>
      </c>
      <c r="G175" s="37" t="s">
        <v>1723</v>
      </c>
      <c r="H175" s="37" t="s">
        <v>1724</v>
      </c>
      <c r="I175" s="37" t="s">
        <v>333</v>
      </c>
      <c r="J175" s="37" t="s">
        <v>837</v>
      </c>
      <c r="K175" s="37" t="s">
        <v>1725</v>
      </c>
      <c r="L175" s="37" t="s">
        <v>1726</v>
      </c>
      <c r="M175" s="37" t="s">
        <v>1727</v>
      </c>
      <c r="N175" s="37" t="s">
        <v>134</v>
      </c>
      <c r="O175" s="37" t="s">
        <v>135</v>
      </c>
      <c r="P175" s="39">
        <v>49.8</v>
      </c>
      <c r="Q175" s="40">
        <v>100</v>
      </c>
      <c r="R175" s="40">
        <v>62.573333333333331</v>
      </c>
      <c r="S175" s="40" t="s">
        <v>4425</v>
      </c>
      <c r="T175" s="40">
        <v>0</v>
      </c>
      <c r="U175" s="40">
        <v>100</v>
      </c>
      <c r="V175" s="40">
        <v>0</v>
      </c>
      <c r="W175" s="40">
        <v>100</v>
      </c>
      <c r="X175" s="40" t="s">
        <v>126</v>
      </c>
      <c r="Y175" s="40">
        <v>98</v>
      </c>
      <c r="Z175" s="40">
        <v>98</v>
      </c>
      <c r="AA175" s="40" t="s">
        <v>1728</v>
      </c>
      <c r="AB175" s="40" t="s">
        <v>1729</v>
      </c>
      <c r="AC175" s="40">
        <v>0</v>
      </c>
      <c r="AD175" s="40">
        <v>0</v>
      </c>
      <c r="AE175" s="40">
        <v>100</v>
      </c>
      <c r="AF175" s="40">
        <v>0</v>
      </c>
      <c r="AG175" s="40">
        <v>25.72</v>
      </c>
      <c r="AH175" s="40">
        <v>25.72</v>
      </c>
      <c r="AI175" s="40">
        <v>0</v>
      </c>
      <c r="AJ175" s="40" t="s">
        <v>1730</v>
      </c>
      <c r="AK175" s="40" t="s">
        <v>1731</v>
      </c>
      <c r="AL175" s="40"/>
      <c r="AM175" s="40"/>
      <c r="AN175" s="40">
        <v>0</v>
      </c>
      <c r="AO175" s="40">
        <v>100</v>
      </c>
      <c r="AP175" s="40" t="s">
        <v>126</v>
      </c>
      <c r="AQ175" s="40">
        <v>64</v>
      </c>
      <c r="AR175" s="40">
        <v>64</v>
      </c>
      <c r="AS175" s="40"/>
      <c r="AT175" s="40" t="s">
        <v>1732</v>
      </c>
      <c r="AU175" s="40"/>
      <c r="AV175" s="40">
        <v>0</v>
      </c>
      <c r="AW175" s="40">
        <v>100</v>
      </c>
      <c r="AX175" s="40">
        <v>0</v>
      </c>
      <c r="AY175" s="40">
        <v>0</v>
      </c>
      <c r="AZ175" s="42">
        <v>20808333</v>
      </c>
      <c r="BA175" s="43">
        <v>0</v>
      </c>
      <c r="BB175" s="43">
        <v>20808333</v>
      </c>
      <c r="BC175" s="42">
        <v>20808333</v>
      </c>
      <c r="BD175" s="44">
        <v>982870422</v>
      </c>
      <c r="BE175" s="44"/>
      <c r="BF175" s="45"/>
      <c r="BG175" s="44">
        <v>295006755</v>
      </c>
      <c r="BH175" s="44">
        <v>1195633254</v>
      </c>
      <c r="BI175" s="44"/>
      <c r="BJ175" s="44">
        <v>900287700</v>
      </c>
      <c r="BK175" s="46">
        <v>0.46930000000000005</v>
      </c>
      <c r="BL175" s="46">
        <v>0.25</v>
      </c>
      <c r="BM175" s="46">
        <v>0.98</v>
      </c>
      <c r="BN175" s="46">
        <v>0.25</v>
      </c>
      <c r="BO175" s="46">
        <v>0.25719999999999998</v>
      </c>
      <c r="BP175" s="46">
        <v>0.25</v>
      </c>
      <c r="BQ175" s="46">
        <v>0.64</v>
      </c>
      <c r="BR175" s="46">
        <v>0.25</v>
      </c>
      <c r="BS175" s="46">
        <v>0</v>
      </c>
      <c r="BT175" s="46">
        <v>0</v>
      </c>
      <c r="BU175" s="46" t="s">
        <v>126</v>
      </c>
      <c r="BV175" s="46">
        <v>0.46930000000000005</v>
      </c>
      <c r="BW175" s="46">
        <v>0.98</v>
      </c>
      <c r="BX175" s="46">
        <v>0.25719999999999998</v>
      </c>
      <c r="BY175" s="46">
        <v>0.64</v>
      </c>
      <c r="BZ175" s="46">
        <v>0</v>
      </c>
      <c r="CA175" s="46" t="s">
        <v>126</v>
      </c>
      <c r="CB175" s="66">
        <v>0.22500000000000001</v>
      </c>
      <c r="CC175" s="47">
        <v>0.10559250000000002</v>
      </c>
      <c r="CD175" s="47">
        <v>5.6300000000000003E-2</v>
      </c>
      <c r="CE175" s="47">
        <v>5.5199999999999999E-2</v>
      </c>
      <c r="CF175" s="47">
        <v>5.5100000000000003E-2</v>
      </c>
      <c r="CG175" s="47">
        <v>5.6300000000000003E-2</v>
      </c>
      <c r="CH175" s="47">
        <v>1.4480359999999999E-2</v>
      </c>
      <c r="CI175" s="47">
        <v>1.4492499999999998E-2</v>
      </c>
      <c r="CJ175" s="47">
        <v>5.6300000000000003E-2</v>
      </c>
      <c r="CK175" s="47">
        <v>3.6032000000000002E-2</v>
      </c>
      <c r="CL175" s="47">
        <v>3.6000000000000018E-2</v>
      </c>
      <c r="CM175" s="47">
        <v>5.6300000000000003E-2</v>
      </c>
      <c r="CN175" s="47">
        <v>0</v>
      </c>
      <c r="CO175" s="47">
        <v>0</v>
      </c>
      <c r="CP175" s="47">
        <v>0</v>
      </c>
      <c r="CQ175" s="47" t="s">
        <v>126</v>
      </c>
      <c r="CR175" s="47">
        <v>0</v>
      </c>
      <c r="CS175" s="45">
        <v>1</v>
      </c>
      <c r="CT175" s="45">
        <v>1</v>
      </c>
      <c r="CU175" s="45">
        <v>1</v>
      </c>
      <c r="CV175" s="45">
        <v>1</v>
      </c>
      <c r="CW175">
        <v>4</v>
      </c>
      <c r="CX175" s="48">
        <v>62.573333333333331</v>
      </c>
      <c r="CY175" s="1">
        <v>4798533</v>
      </c>
      <c r="CZ175" t="s">
        <v>4426</v>
      </c>
      <c r="DA175" s="62" t="s">
        <v>143</v>
      </c>
    </row>
    <row r="176" spans="1:105" ht="18" hidden="1" customHeight="1" x14ac:dyDescent="0.25">
      <c r="A176" s="37" t="s">
        <v>1423</v>
      </c>
      <c r="B176" s="37" t="s">
        <v>1424</v>
      </c>
      <c r="C176" s="37" t="s">
        <v>107</v>
      </c>
      <c r="D176" s="37" t="s">
        <v>1534</v>
      </c>
      <c r="E176" s="37" t="s">
        <v>1621</v>
      </c>
      <c r="F176" s="37" t="s">
        <v>1622</v>
      </c>
      <c r="G176" s="37" t="s">
        <v>1623</v>
      </c>
      <c r="H176" s="37" t="s">
        <v>1733</v>
      </c>
      <c r="I176" s="37"/>
      <c r="J176" s="37"/>
      <c r="K176" s="37" t="s">
        <v>1734</v>
      </c>
      <c r="L176" s="37" t="s">
        <v>1735</v>
      </c>
      <c r="M176" s="37" t="s">
        <v>1736</v>
      </c>
      <c r="N176" s="37" t="s">
        <v>134</v>
      </c>
      <c r="O176" s="37" t="s">
        <v>119</v>
      </c>
      <c r="P176" s="39">
        <v>65</v>
      </c>
      <c r="Q176" s="40">
        <v>80</v>
      </c>
      <c r="R176" s="40">
        <v>53</v>
      </c>
      <c r="S176" s="40" t="s">
        <v>4427</v>
      </c>
      <c r="T176" s="40">
        <v>20</v>
      </c>
      <c r="U176" s="40">
        <v>0</v>
      </c>
      <c r="V176" s="40">
        <v>17</v>
      </c>
      <c r="W176" s="40">
        <v>0</v>
      </c>
      <c r="X176" s="40">
        <v>17</v>
      </c>
      <c r="Y176" s="40">
        <v>0</v>
      </c>
      <c r="Z176" s="40">
        <v>17</v>
      </c>
      <c r="AA176" s="40" t="s">
        <v>192</v>
      </c>
      <c r="AB176" s="40" t="s">
        <v>1737</v>
      </c>
      <c r="AC176" s="40" t="s">
        <v>1738</v>
      </c>
      <c r="AD176" s="40">
        <v>24</v>
      </c>
      <c r="AE176" s="40">
        <v>0</v>
      </c>
      <c r="AF176" s="40" t="s">
        <v>1739</v>
      </c>
      <c r="AG176" s="40">
        <v>0</v>
      </c>
      <c r="AH176" s="40" t="s">
        <v>1739</v>
      </c>
      <c r="AI176" s="40" t="s">
        <v>1740</v>
      </c>
      <c r="AJ176" s="40" t="s">
        <v>1741</v>
      </c>
      <c r="AK176" s="40" t="s">
        <v>1742</v>
      </c>
      <c r="AL176" s="40"/>
      <c r="AM176" s="40"/>
      <c r="AN176" s="40">
        <v>29</v>
      </c>
      <c r="AO176" s="40">
        <v>0</v>
      </c>
      <c r="AP176" s="40">
        <v>12</v>
      </c>
      <c r="AQ176" s="40">
        <v>0</v>
      </c>
      <c r="AR176" s="40">
        <v>12</v>
      </c>
      <c r="AS176" s="40" t="s">
        <v>1743</v>
      </c>
      <c r="AT176" s="40" t="s">
        <v>1744</v>
      </c>
      <c r="AU176" s="40"/>
      <c r="AV176" s="40">
        <v>30</v>
      </c>
      <c r="AW176" s="40">
        <v>0</v>
      </c>
      <c r="AX176" s="40">
        <v>0</v>
      </c>
      <c r="AY176" s="40">
        <v>0</v>
      </c>
      <c r="AZ176" s="63"/>
      <c r="BA176" s="43">
        <v>0</v>
      </c>
      <c r="BB176" s="43">
        <v>0</v>
      </c>
      <c r="BC176" s="63"/>
      <c r="BD176" s="44">
        <v>89659977</v>
      </c>
      <c r="BE176" s="44"/>
      <c r="BF176" s="45"/>
      <c r="BG176" s="44">
        <v>83611971</v>
      </c>
      <c r="BH176" s="44">
        <v>80859653</v>
      </c>
      <c r="BI176" s="44"/>
      <c r="BJ176" s="44">
        <v>80859653</v>
      </c>
      <c r="BK176" s="46">
        <v>0.66249999999999998</v>
      </c>
      <c r="BL176" s="46">
        <v>0.17</v>
      </c>
      <c r="BM176" s="46">
        <v>1</v>
      </c>
      <c r="BN176" s="46">
        <v>0.3</v>
      </c>
      <c r="BO176" s="46">
        <v>1</v>
      </c>
      <c r="BP176" s="46">
        <v>0.36249999999999999</v>
      </c>
      <c r="BQ176" s="46">
        <v>0.41379310344827586</v>
      </c>
      <c r="BR176" s="46">
        <v>0.375</v>
      </c>
      <c r="BS176" s="46">
        <v>0</v>
      </c>
      <c r="BT176" s="46">
        <v>0</v>
      </c>
      <c r="BU176" s="46" t="s">
        <v>126</v>
      </c>
      <c r="BV176" s="46">
        <v>0.66249999999999998</v>
      </c>
      <c r="BW176" s="46">
        <v>1</v>
      </c>
      <c r="BX176" s="46">
        <v>1</v>
      </c>
      <c r="BY176" s="46">
        <v>0.41379310344827586</v>
      </c>
      <c r="BZ176" s="46">
        <v>0</v>
      </c>
      <c r="CA176" s="46" t="s">
        <v>126</v>
      </c>
      <c r="CB176" s="47">
        <v>0.22500000000000001</v>
      </c>
      <c r="CC176" s="47">
        <v>0.14906249999999999</v>
      </c>
      <c r="CD176" s="47">
        <v>4.7800000000000002E-2</v>
      </c>
      <c r="CE176" s="47">
        <v>4.7800000000000002E-2</v>
      </c>
      <c r="CF176" s="47">
        <v>4.7800000000000002E-2</v>
      </c>
      <c r="CG176" s="47">
        <v>6.7500000000000004E-2</v>
      </c>
      <c r="CH176" s="47">
        <v>6.7500000000000004E-2</v>
      </c>
      <c r="CI176" s="47">
        <v>7.7012499999999998E-2</v>
      </c>
      <c r="CJ176" s="47">
        <v>8.1600000000000006E-2</v>
      </c>
      <c r="CK176" s="47">
        <v>3.3765517241379314E-2</v>
      </c>
      <c r="CL176" s="47">
        <v>2.424999999999998E-2</v>
      </c>
      <c r="CM176" s="47">
        <v>8.4375000000000006E-2</v>
      </c>
      <c r="CN176" s="47">
        <v>0</v>
      </c>
      <c r="CO176" s="47">
        <v>0</v>
      </c>
      <c r="CP176" s="47">
        <v>0</v>
      </c>
      <c r="CQ176" s="47" t="s">
        <v>126</v>
      </c>
      <c r="CR176" s="47">
        <v>0</v>
      </c>
      <c r="CS176" s="45"/>
      <c r="CT176" s="45"/>
      <c r="CU176" s="45"/>
      <c r="CV176" s="45"/>
      <c r="CX176" s="48">
        <v>33</v>
      </c>
      <c r="CY176" s="1">
        <v>0</v>
      </c>
      <c r="CZ176">
        <v>0</v>
      </c>
    </row>
    <row r="177" spans="1:105" ht="18" hidden="1" customHeight="1" x14ac:dyDescent="0.25">
      <c r="A177" s="37" t="s">
        <v>105</v>
      </c>
      <c r="B177" s="37" t="s">
        <v>106</v>
      </c>
      <c r="C177" s="37" t="s">
        <v>107</v>
      </c>
      <c r="D177" s="37" t="s">
        <v>1534</v>
      </c>
      <c r="E177" s="37" t="s">
        <v>1621</v>
      </c>
      <c r="F177" s="37" t="s">
        <v>1745</v>
      </c>
      <c r="G177" s="37" t="s">
        <v>1746</v>
      </c>
      <c r="H177" s="37" t="s">
        <v>1747</v>
      </c>
      <c r="I177" s="37" t="s">
        <v>113</v>
      </c>
      <c r="J177" s="37" t="s">
        <v>837</v>
      </c>
      <c r="K177" s="37" t="s">
        <v>1748</v>
      </c>
      <c r="L177" s="37" t="s">
        <v>1749</v>
      </c>
      <c r="M177" s="37" t="s">
        <v>1750</v>
      </c>
      <c r="N177" s="37" t="s">
        <v>118</v>
      </c>
      <c r="O177" s="37" t="s">
        <v>135</v>
      </c>
      <c r="P177" s="39">
        <v>50</v>
      </c>
      <c r="Q177" s="40">
        <v>116</v>
      </c>
      <c r="R177" s="39">
        <v>102.66666666666667</v>
      </c>
      <c r="S177" s="40" t="s">
        <v>1754</v>
      </c>
      <c r="T177" s="40">
        <v>0</v>
      </c>
      <c r="U177" s="40">
        <v>116</v>
      </c>
      <c r="V177" s="40">
        <v>0</v>
      </c>
      <c r="W177" s="40">
        <v>116</v>
      </c>
      <c r="X177" s="40" t="s">
        <v>126</v>
      </c>
      <c r="Y177" s="40">
        <v>116</v>
      </c>
      <c r="Z177" s="40">
        <v>116</v>
      </c>
      <c r="AA177" s="40" t="s">
        <v>1750</v>
      </c>
      <c r="AB177" s="40" t="s">
        <v>1751</v>
      </c>
      <c r="AC177" s="40" t="s">
        <v>1752</v>
      </c>
      <c r="AD177" s="40">
        <v>0</v>
      </c>
      <c r="AE177" s="40">
        <v>116</v>
      </c>
      <c r="AF177" s="40">
        <v>0</v>
      </c>
      <c r="AG177" s="40">
        <v>116</v>
      </c>
      <c r="AH177" s="40">
        <v>116</v>
      </c>
      <c r="AI177" s="40" t="s">
        <v>1753</v>
      </c>
      <c r="AJ177" s="40" t="s">
        <v>1754</v>
      </c>
      <c r="AK177" s="40" t="s">
        <v>1754</v>
      </c>
      <c r="AL177" s="40">
        <v>0</v>
      </c>
      <c r="AM177" s="40" t="s">
        <v>124</v>
      </c>
      <c r="AN177" s="40">
        <v>0</v>
      </c>
      <c r="AO177" s="40">
        <v>116</v>
      </c>
      <c r="AP177" s="40" t="s">
        <v>126</v>
      </c>
      <c r="AQ177" s="40">
        <v>76</v>
      </c>
      <c r="AR177" s="40">
        <v>76</v>
      </c>
      <c r="AS177" s="40" t="s">
        <v>1753</v>
      </c>
      <c r="AT177" s="40" t="s">
        <v>1755</v>
      </c>
      <c r="AU177" s="40" t="s">
        <v>124</v>
      </c>
      <c r="AV177" s="40">
        <v>0</v>
      </c>
      <c r="AW177" s="40">
        <v>116</v>
      </c>
      <c r="AX177" s="40">
        <v>0</v>
      </c>
      <c r="AY177" s="40">
        <v>0</v>
      </c>
      <c r="AZ177" s="42">
        <v>34500000</v>
      </c>
      <c r="BA177" s="43">
        <v>0</v>
      </c>
      <c r="BB177" s="43">
        <v>34500000</v>
      </c>
      <c r="BC177" s="42">
        <v>33956613</v>
      </c>
      <c r="BD177" s="44">
        <v>241106490</v>
      </c>
      <c r="BE177" s="44">
        <v>0</v>
      </c>
      <c r="BF177" s="45"/>
      <c r="BG177" s="44">
        <v>238106490</v>
      </c>
      <c r="BH177" s="44">
        <v>268779282</v>
      </c>
      <c r="BI177" s="44"/>
      <c r="BJ177" s="44">
        <v>233910142</v>
      </c>
      <c r="BK177" s="46">
        <v>0.6637931034482758</v>
      </c>
      <c r="BL177" s="46">
        <v>0.25</v>
      </c>
      <c r="BM177" s="46">
        <v>1</v>
      </c>
      <c r="BN177" s="46">
        <v>0.25</v>
      </c>
      <c r="BO177" s="46">
        <v>1</v>
      </c>
      <c r="BP177" s="46">
        <v>0.25</v>
      </c>
      <c r="BQ177" s="46">
        <v>0.65517241379310343</v>
      </c>
      <c r="BR177" s="46">
        <v>0.25</v>
      </c>
      <c r="BS177" s="46">
        <v>0</v>
      </c>
      <c r="BT177" s="46">
        <v>0</v>
      </c>
      <c r="BU177" s="46" t="s">
        <v>126</v>
      </c>
      <c r="BV177" s="46">
        <v>0.6637931034482758</v>
      </c>
      <c r="BW177" s="46">
        <v>1</v>
      </c>
      <c r="BX177" s="46">
        <v>1</v>
      </c>
      <c r="BY177" s="46">
        <v>0.65517241379310343</v>
      </c>
      <c r="BZ177" s="46">
        <v>0</v>
      </c>
      <c r="CA177" s="46" t="s">
        <v>126</v>
      </c>
      <c r="CB177" s="47">
        <v>0.22500000000000001</v>
      </c>
      <c r="CC177" s="47">
        <v>0.14935344827586206</v>
      </c>
      <c r="CD177" s="47">
        <v>5.6300000000000003E-2</v>
      </c>
      <c r="CE177" s="47">
        <v>5.6300000000000003E-2</v>
      </c>
      <c r="CF177" s="47">
        <v>5.6300000000000003E-2</v>
      </c>
      <c r="CG177" s="47">
        <v>5.6300000000000003E-2</v>
      </c>
      <c r="CH177" s="47">
        <v>5.6300000000000003E-2</v>
      </c>
      <c r="CI177" s="47">
        <v>5.62E-2</v>
      </c>
      <c r="CJ177" s="47">
        <v>5.6300000000000003E-2</v>
      </c>
      <c r="CK177" s="47">
        <v>3.6886206896551726E-2</v>
      </c>
      <c r="CL177" s="47">
        <v>3.6853448275862052E-2</v>
      </c>
      <c r="CM177" s="47">
        <v>5.6300000000000003E-2</v>
      </c>
      <c r="CN177" s="47">
        <v>0</v>
      </c>
      <c r="CO177" s="47">
        <v>0</v>
      </c>
      <c r="CP177" s="47">
        <v>0</v>
      </c>
      <c r="CQ177" s="47" t="s">
        <v>126</v>
      </c>
      <c r="CR177" s="47">
        <v>0</v>
      </c>
      <c r="CS177" s="45">
        <v>1</v>
      </c>
      <c r="CT177" s="45">
        <v>1</v>
      </c>
      <c r="CU177" s="45">
        <v>1</v>
      </c>
      <c r="CV177" s="45">
        <v>1</v>
      </c>
      <c r="CW177">
        <v>4</v>
      </c>
      <c r="CX177" s="48">
        <v>102.66666666666667</v>
      </c>
      <c r="CY177" s="1">
        <v>0</v>
      </c>
      <c r="CZ177" t="s">
        <v>124</v>
      </c>
    </row>
    <row r="178" spans="1:105" ht="18" hidden="1" customHeight="1" x14ac:dyDescent="0.25">
      <c r="A178" s="37" t="s">
        <v>168</v>
      </c>
      <c r="B178" s="37" t="s">
        <v>169</v>
      </c>
      <c r="C178" s="37" t="s">
        <v>107</v>
      </c>
      <c r="D178" s="37" t="s">
        <v>1756</v>
      </c>
      <c r="E178" s="37" t="s">
        <v>1757</v>
      </c>
      <c r="F178" s="37" t="s">
        <v>1758</v>
      </c>
      <c r="G178" s="37" t="s">
        <v>1759</v>
      </c>
      <c r="H178" s="37" t="s">
        <v>1760</v>
      </c>
      <c r="I178" s="37" t="s">
        <v>197</v>
      </c>
      <c r="J178" s="37"/>
      <c r="K178" s="37" t="s">
        <v>1761</v>
      </c>
      <c r="L178" s="37" t="s">
        <v>1762</v>
      </c>
      <c r="M178" s="37" t="s">
        <v>1763</v>
      </c>
      <c r="N178" s="37" t="s">
        <v>118</v>
      </c>
      <c r="O178" s="37" t="s">
        <v>119</v>
      </c>
      <c r="P178" s="39">
        <v>6</v>
      </c>
      <c r="Q178" s="40">
        <v>6</v>
      </c>
      <c r="R178" s="40">
        <v>4.5999999999999996</v>
      </c>
      <c r="S178" s="40" t="s">
        <v>4428</v>
      </c>
      <c r="T178" s="40">
        <v>1</v>
      </c>
      <c r="U178" s="40">
        <v>0</v>
      </c>
      <c r="V178" s="40">
        <v>1</v>
      </c>
      <c r="W178" s="40">
        <v>0</v>
      </c>
      <c r="X178" s="40">
        <v>3</v>
      </c>
      <c r="Y178" s="40">
        <v>0</v>
      </c>
      <c r="Z178" s="40">
        <v>3</v>
      </c>
      <c r="AA178" s="40" t="s">
        <v>1764</v>
      </c>
      <c r="AB178" s="40" t="s">
        <v>1765</v>
      </c>
      <c r="AC178" s="40" t="s">
        <v>1766</v>
      </c>
      <c r="AD178" s="40">
        <v>1.5</v>
      </c>
      <c r="AE178" s="40">
        <v>0</v>
      </c>
      <c r="AF178" s="40">
        <v>1.5</v>
      </c>
      <c r="AG178" s="40">
        <v>0</v>
      </c>
      <c r="AH178" s="40">
        <v>1.5</v>
      </c>
      <c r="AI178" s="40" t="s">
        <v>1767</v>
      </c>
      <c r="AJ178" s="40" t="s">
        <v>1768</v>
      </c>
      <c r="AK178" s="40">
        <v>0</v>
      </c>
      <c r="AL178" s="40">
        <v>0</v>
      </c>
      <c r="AM178" s="40">
        <v>0</v>
      </c>
      <c r="AN178" s="40">
        <v>0.15</v>
      </c>
      <c r="AO178" s="40">
        <v>0</v>
      </c>
      <c r="AP178" s="40">
        <v>0.1</v>
      </c>
      <c r="AQ178" s="40">
        <v>0</v>
      </c>
      <c r="AR178" s="40">
        <v>0.1</v>
      </c>
      <c r="AS178" s="40" t="s">
        <v>1371</v>
      </c>
      <c r="AT178" s="40" t="s">
        <v>1769</v>
      </c>
      <c r="AU178" s="40"/>
      <c r="AV178" s="40">
        <v>0</v>
      </c>
      <c r="AW178" s="40">
        <v>0</v>
      </c>
      <c r="AX178" s="40">
        <v>0</v>
      </c>
      <c r="AY178" s="40">
        <v>0</v>
      </c>
      <c r="AZ178" s="42">
        <v>11000000</v>
      </c>
      <c r="BA178" s="43">
        <v>0</v>
      </c>
      <c r="BB178" s="43">
        <v>11000000</v>
      </c>
      <c r="BC178" s="42">
        <v>0</v>
      </c>
      <c r="BD178" s="44">
        <v>31788082</v>
      </c>
      <c r="BE178" s="44">
        <v>0</v>
      </c>
      <c r="BF178" s="45"/>
      <c r="BG178" s="44">
        <v>27785850</v>
      </c>
      <c r="BH178" s="44">
        <v>30000000</v>
      </c>
      <c r="BI178" s="44"/>
      <c r="BJ178" s="44">
        <v>0</v>
      </c>
      <c r="BK178" s="46">
        <v>0.76666666666666661</v>
      </c>
      <c r="BL178" s="46">
        <v>0.16669999999999999</v>
      </c>
      <c r="BM178" s="46">
        <v>3</v>
      </c>
      <c r="BN178" s="46">
        <v>0.25</v>
      </c>
      <c r="BO178" s="46">
        <v>1</v>
      </c>
      <c r="BP178" s="46">
        <v>2.4999999999999998E-2</v>
      </c>
      <c r="BQ178" s="46">
        <v>0.66666666666666674</v>
      </c>
      <c r="BR178" s="46">
        <v>0</v>
      </c>
      <c r="BS178" s="46">
        <v>0</v>
      </c>
      <c r="BT178" s="46">
        <v>0</v>
      </c>
      <c r="BU178" s="46" t="s">
        <v>126</v>
      </c>
      <c r="BV178" s="46">
        <v>0.76666666666666661</v>
      </c>
      <c r="BW178" s="46">
        <v>1</v>
      </c>
      <c r="BX178" s="46">
        <v>1</v>
      </c>
      <c r="BY178" s="46">
        <v>0.66666666666666674</v>
      </c>
      <c r="BZ178" s="46">
        <v>0</v>
      </c>
      <c r="CA178" s="46" t="s">
        <v>126</v>
      </c>
      <c r="CB178" s="47">
        <v>0.22500000000000001</v>
      </c>
      <c r="CC178" s="47">
        <v>0.17249999999999999</v>
      </c>
      <c r="CD178" s="47">
        <v>0.1125</v>
      </c>
      <c r="CE178" s="47">
        <v>0.1125</v>
      </c>
      <c r="CF178" s="47">
        <v>0.1125</v>
      </c>
      <c r="CG178" s="47">
        <v>5.6300000000000003E-2</v>
      </c>
      <c r="CH178" s="47">
        <v>5.6300000000000003E-2</v>
      </c>
      <c r="CI178" s="47">
        <v>5.6250000000000008E-2</v>
      </c>
      <c r="CJ178" s="47">
        <v>5.5999999999999999E-3</v>
      </c>
      <c r="CK178" s="47">
        <v>3.7333333333333337E-3</v>
      </c>
      <c r="CL178" s="47">
        <v>3.7499999999999756E-3</v>
      </c>
      <c r="CM178" s="47">
        <v>0</v>
      </c>
      <c r="CN178" s="47">
        <v>0</v>
      </c>
      <c r="CO178" s="47">
        <v>0</v>
      </c>
      <c r="CP178" s="47">
        <v>0</v>
      </c>
      <c r="CQ178" s="47" t="s">
        <v>126</v>
      </c>
      <c r="CR178" s="47">
        <v>0</v>
      </c>
      <c r="CS178" s="45"/>
      <c r="CT178" s="45"/>
      <c r="CU178" s="45"/>
      <c r="CV178" s="45"/>
      <c r="CX178" s="48">
        <v>3</v>
      </c>
      <c r="CY178" s="1">
        <v>0</v>
      </c>
      <c r="CZ178">
        <v>0</v>
      </c>
    </row>
    <row r="179" spans="1:105" ht="18" hidden="1" customHeight="1" x14ac:dyDescent="0.25">
      <c r="A179" s="37" t="s">
        <v>168</v>
      </c>
      <c r="B179" s="37" t="s">
        <v>169</v>
      </c>
      <c r="C179" s="37" t="s">
        <v>107</v>
      </c>
      <c r="D179" s="37" t="s">
        <v>1756</v>
      </c>
      <c r="E179" s="37" t="s">
        <v>1757</v>
      </c>
      <c r="F179" s="37" t="s">
        <v>1758</v>
      </c>
      <c r="G179" s="37" t="s">
        <v>1759</v>
      </c>
      <c r="H179" s="37" t="s">
        <v>1770</v>
      </c>
      <c r="I179" s="37" t="s">
        <v>248</v>
      </c>
      <c r="J179" s="37"/>
      <c r="K179" s="37" t="s">
        <v>1771</v>
      </c>
      <c r="L179" s="37" t="s">
        <v>1772</v>
      </c>
      <c r="M179" s="37" t="s">
        <v>1773</v>
      </c>
      <c r="N179" s="37" t="s">
        <v>134</v>
      </c>
      <c r="O179" s="37" t="s">
        <v>135</v>
      </c>
      <c r="P179" s="39">
        <v>0</v>
      </c>
      <c r="Q179" s="40">
        <v>100</v>
      </c>
      <c r="R179" s="40">
        <v>83.333333333333329</v>
      </c>
      <c r="S179" s="40" t="s">
        <v>4429</v>
      </c>
      <c r="T179" s="40">
        <v>0</v>
      </c>
      <c r="U179" s="40">
        <v>100</v>
      </c>
      <c r="V179" s="40">
        <v>0</v>
      </c>
      <c r="W179" s="40">
        <v>100</v>
      </c>
      <c r="X179" s="40" t="s">
        <v>126</v>
      </c>
      <c r="Y179" s="40">
        <v>100</v>
      </c>
      <c r="Z179" s="40">
        <v>100</v>
      </c>
      <c r="AA179" s="40" t="s">
        <v>1774</v>
      </c>
      <c r="AB179" s="40" t="s">
        <v>1775</v>
      </c>
      <c r="AC179" s="40" t="s">
        <v>1776</v>
      </c>
      <c r="AD179" s="40">
        <v>0</v>
      </c>
      <c r="AE179" s="40">
        <v>100</v>
      </c>
      <c r="AF179" s="40">
        <v>0</v>
      </c>
      <c r="AG179" s="40">
        <v>100</v>
      </c>
      <c r="AH179" s="40">
        <v>100</v>
      </c>
      <c r="AI179" s="40" t="s">
        <v>1777</v>
      </c>
      <c r="AJ179" s="40" t="s">
        <v>1778</v>
      </c>
      <c r="AK179" s="40">
        <v>0</v>
      </c>
      <c r="AL179" s="40">
        <v>0</v>
      </c>
      <c r="AM179" s="40">
        <v>0</v>
      </c>
      <c r="AN179" s="40">
        <v>0</v>
      </c>
      <c r="AO179" s="40">
        <v>100</v>
      </c>
      <c r="AP179" s="40" t="s">
        <v>126</v>
      </c>
      <c r="AQ179" s="40">
        <v>50</v>
      </c>
      <c r="AR179" s="40">
        <v>50</v>
      </c>
      <c r="AS179" s="40" t="s">
        <v>1779</v>
      </c>
      <c r="AT179" s="40" t="s">
        <v>1780</v>
      </c>
      <c r="AU179" s="40"/>
      <c r="AV179" s="40">
        <v>0</v>
      </c>
      <c r="AW179" s="40">
        <v>100</v>
      </c>
      <c r="AX179" s="40">
        <v>0</v>
      </c>
      <c r="AY179" s="40">
        <v>0</v>
      </c>
      <c r="AZ179" s="42">
        <v>19083333</v>
      </c>
      <c r="BA179" s="43">
        <v>0</v>
      </c>
      <c r="BB179" s="43">
        <v>19083333</v>
      </c>
      <c r="BC179" s="42">
        <v>9083333</v>
      </c>
      <c r="BD179" s="44">
        <v>488756906</v>
      </c>
      <c r="BE179" s="44">
        <v>0</v>
      </c>
      <c r="BF179" s="45"/>
      <c r="BG179" s="44">
        <v>472224800</v>
      </c>
      <c r="BH179" s="44">
        <v>10394188</v>
      </c>
      <c r="BI179" s="44"/>
      <c r="BJ179" s="44">
        <v>0</v>
      </c>
      <c r="BK179" s="46">
        <v>0.625</v>
      </c>
      <c r="BL179" s="46">
        <v>0.25</v>
      </c>
      <c r="BM179" s="46">
        <v>1</v>
      </c>
      <c r="BN179" s="46">
        <v>0.25</v>
      </c>
      <c r="BO179" s="46">
        <v>1</v>
      </c>
      <c r="BP179" s="46">
        <v>0.25</v>
      </c>
      <c r="BQ179" s="46">
        <v>0.5</v>
      </c>
      <c r="BR179" s="46">
        <v>0.25</v>
      </c>
      <c r="BS179" s="46">
        <v>0</v>
      </c>
      <c r="BT179" s="46">
        <v>0</v>
      </c>
      <c r="BU179" s="46" t="s">
        <v>126</v>
      </c>
      <c r="BV179" s="46">
        <v>0.625</v>
      </c>
      <c r="BW179" s="46">
        <v>1</v>
      </c>
      <c r="BX179" s="46">
        <v>1</v>
      </c>
      <c r="BY179" s="46">
        <v>0.5</v>
      </c>
      <c r="BZ179" s="46">
        <v>0</v>
      </c>
      <c r="CA179" s="46" t="s">
        <v>126</v>
      </c>
      <c r="CB179" s="47">
        <v>0.22500000000000001</v>
      </c>
      <c r="CC179" s="47">
        <v>0.140625</v>
      </c>
      <c r="CD179" s="47">
        <v>5.6300000000000003E-2</v>
      </c>
      <c r="CE179" s="47">
        <v>5.6300000000000003E-2</v>
      </c>
      <c r="CF179" s="47">
        <v>5.6300000000000003E-2</v>
      </c>
      <c r="CG179" s="47">
        <v>5.6300000000000003E-2</v>
      </c>
      <c r="CH179" s="47">
        <v>5.6300000000000003E-2</v>
      </c>
      <c r="CI179" s="47">
        <v>5.62E-2</v>
      </c>
      <c r="CJ179" s="47">
        <v>5.6300000000000003E-2</v>
      </c>
      <c r="CK179" s="47">
        <v>2.8150000000000001E-2</v>
      </c>
      <c r="CL179" s="47">
        <v>2.8124999999999997E-2</v>
      </c>
      <c r="CM179" s="47">
        <v>5.6300000000000003E-2</v>
      </c>
      <c r="CN179" s="47">
        <v>0</v>
      </c>
      <c r="CO179" s="47">
        <v>0</v>
      </c>
      <c r="CP179" s="47">
        <v>0</v>
      </c>
      <c r="CQ179" s="47" t="s">
        <v>126</v>
      </c>
      <c r="CR179" s="47">
        <v>0</v>
      </c>
      <c r="CS179" s="45">
        <v>1</v>
      </c>
      <c r="CT179" s="45">
        <v>1</v>
      </c>
      <c r="CU179" s="45">
        <v>1</v>
      </c>
      <c r="CV179" s="45">
        <v>1</v>
      </c>
      <c r="CW179">
        <v>4</v>
      </c>
      <c r="CX179" s="48">
        <v>83.333333333333329</v>
      </c>
      <c r="CY179" s="1">
        <v>0</v>
      </c>
      <c r="CZ179" t="s">
        <v>4430</v>
      </c>
    </row>
    <row r="180" spans="1:105" ht="18" hidden="1" customHeight="1" x14ac:dyDescent="0.25">
      <c r="A180" s="37" t="s">
        <v>168</v>
      </c>
      <c r="B180" s="37" t="s">
        <v>169</v>
      </c>
      <c r="C180" s="37" t="s">
        <v>107</v>
      </c>
      <c r="D180" s="37" t="s">
        <v>1756</v>
      </c>
      <c r="E180" s="37" t="s">
        <v>1757</v>
      </c>
      <c r="F180" s="37" t="s">
        <v>1758</v>
      </c>
      <c r="G180" s="37" t="s">
        <v>1759</v>
      </c>
      <c r="H180" s="37" t="s">
        <v>1781</v>
      </c>
      <c r="I180" s="37" t="s">
        <v>1782</v>
      </c>
      <c r="J180" s="37"/>
      <c r="K180" s="37" t="s">
        <v>1783</v>
      </c>
      <c r="L180" s="37" t="s">
        <v>1784</v>
      </c>
      <c r="M180" s="37" t="s">
        <v>1785</v>
      </c>
      <c r="N180" s="37" t="s">
        <v>118</v>
      </c>
      <c r="O180" s="37" t="s">
        <v>135</v>
      </c>
      <c r="P180" s="39">
        <v>0</v>
      </c>
      <c r="Q180" s="40">
        <v>4</v>
      </c>
      <c r="R180" s="40">
        <v>2.6666666666666665</v>
      </c>
      <c r="S180" s="40" t="s">
        <v>4431</v>
      </c>
      <c r="T180" s="40">
        <v>0</v>
      </c>
      <c r="U180" s="40">
        <v>4</v>
      </c>
      <c r="V180" s="40">
        <v>0</v>
      </c>
      <c r="W180" s="40">
        <v>4</v>
      </c>
      <c r="X180" s="40" t="s">
        <v>126</v>
      </c>
      <c r="Y180" s="40">
        <v>4</v>
      </c>
      <c r="Z180" s="40">
        <v>4</v>
      </c>
      <c r="AA180" s="40" t="s">
        <v>1786</v>
      </c>
      <c r="AB180" s="40" t="s">
        <v>1787</v>
      </c>
      <c r="AC180" s="40" t="s">
        <v>1788</v>
      </c>
      <c r="AD180" s="40">
        <v>0</v>
      </c>
      <c r="AE180" s="40">
        <v>4</v>
      </c>
      <c r="AF180" s="40">
        <v>0</v>
      </c>
      <c r="AG180" s="40">
        <v>4</v>
      </c>
      <c r="AH180" s="40">
        <v>4</v>
      </c>
      <c r="AI180" s="40" t="s">
        <v>1789</v>
      </c>
      <c r="AJ180" s="40" t="s">
        <v>1790</v>
      </c>
      <c r="AK180" s="40">
        <v>0</v>
      </c>
      <c r="AL180" s="40">
        <v>0</v>
      </c>
      <c r="AM180" s="40">
        <v>0</v>
      </c>
      <c r="AN180" s="40">
        <v>0</v>
      </c>
      <c r="AO180" s="40">
        <v>4</v>
      </c>
      <c r="AP180" s="40" t="s">
        <v>126</v>
      </c>
      <c r="AQ180" s="40">
        <v>0</v>
      </c>
      <c r="AR180" s="40">
        <v>0</v>
      </c>
      <c r="AS180" s="40"/>
      <c r="AT180" s="40" t="s">
        <v>1791</v>
      </c>
      <c r="AU180" s="40"/>
      <c r="AV180" s="40">
        <v>0</v>
      </c>
      <c r="AW180" s="40">
        <v>4</v>
      </c>
      <c r="AX180" s="40">
        <v>0</v>
      </c>
      <c r="AY180" s="40">
        <v>0</v>
      </c>
      <c r="AZ180" s="63"/>
      <c r="BA180" s="43">
        <v>0</v>
      </c>
      <c r="BB180" s="43">
        <v>0</v>
      </c>
      <c r="BC180" s="63"/>
      <c r="BD180" s="44">
        <v>20000000</v>
      </c>
      <c r="BE180" s="44">
        <v>0</v>
      </c>
      <c r="BF180" s="45"/>
      <c r="BG180" s="44">
        <v>0</v>
      </c>
      <c r="BH180" s="44">
        <v>20000000</v>
      </c>
      <c r="BI180" s="44"/>
      <c r="BJ180" s="44">
        <v>0</v>
      </c>
      <c r="BK180" s="46">
        <v>0.5</v>
      </c>
      <c r="BL180" s="46">
        <v>0.25</v>
      </c>
      <c r="BM180" s="46">
        <v>1</v>
      </c>
      <c r="BN180" s="46">
        <v>0.25</v>
      </c>
      <c r="BO180" s="46">
        <v>1</v>
      </c>
      <c r="BP180" s="46">
        <v>0.25</v>
      </c>
      <c r="BQ180" s="46">
        <v>0</v>
      </c>
      <c r="BR180" s="46">
        <v>0.25</v>
      </c>
      <c r="BS180" s="46">
        <v>0</v>
      </c>
      <c r="BT180" s="46">
        <v>0</v>
      </c>
      <c r="BU180" s="46" t="s">
        <v>126</v>
      </c>
      <c r="BV180" s="46">
        <v>0.5</v>
      </c>
      <c r="BW180" s="46">
        <v>1</v>
      </c>
      <c r="BX180" s="46">
        <v>1</v>
      </c>
      <c r="BY180" s="46">
        <v>0</v>
      </c>
      <c r="BZ180" s="46">
        <v>0</v>
      </c>
      <c r="CA180" s="46" t="s">
        <v>126</v>
      </c>
      <c r="CB180" s="47">
        <v>0.22500000000000001</v>
      </c>
      <c r="CC180" s="47">
        <v>0.1125</v>
      </c>
      <c r="CD180" s="47">
        <v>5.6300000000000003E-2</v>
      </c>
      <c r="CE180" s="47">
        <v>5.6300000000000003E-2</v>
      </c>
      <c r="CF180" s="47">
        <v>5.6300000000000003E-2</v>
      </c>
      <c r="CG180" s="47">
        <v>5.6300000000000003E-2</v>
      </c>
      <c r="CH180" s="47">
        <v>5.6300000000000003E-2</v>
      </c>
      <c r="CI180" s="47">
        <v>5.62E-2</v>
      </c>
      <c r="CJ180" s="47">
        <v>5.6300000000000003E-2</v>
      </c>
      <c r="CK180" s="47">
        <v>0</v>
      </c>
      <c r="CL180" s="47">
        <v>0</v>
      </c>
      <c r="CM180" s="47">
        <v>5.6300000000000003E-2</v>
      </c>
      <c r="CN180" s="47">
        <v>0</v>
      </c>
      <c r="CO180" s="47">
        <v>0</v>
      </c>
      <c r="CP180" s="47">
        <v>0</v>
      </c>
      <c r="CQ180" s="47" t="s">
        <v>126</v>
      </c>
      <c r="CR180" s="47">
        <v>0</v>
      </c>
      <c r="CS180" s="45">
        <v>1</v>
      </c>
      <c r="CT180" s="45">
        <v>1</v>
      </c>
      <c r="CU180" s="45">
        <v>1</v>
      </c>
      <c r="CV180" s="45">
        <v>1</v>
      </c>
      <c r="CW180">
        <v>4</v>
      </c>
      <c r="CX180" s="48">
        <v>2.6666666666666665</v>
      </c>
      <c r="CY180" s="1">
        <v>0</v>
      </c>
      <c r="CZ180">
        <v>0</v>
      </c>
    </row>
    <row r="181" spans="1:105" ht="18" hidden="1" customHeight="1" x14ac:dyDescent="0.25">
      <c r="A181" s="37" t="s">
        <v>168</v>
      </c>
      <c r="B181" s="37" t="s">
        <v>169</v>
      </c>
      <c r="C181" s="37" t="s">
        <v>107</v>
      </c>
      <c r="D181" s="37" t="s">
        <v>1756</v>
      </c>
      <c r="E181" s="37" t="s">
        <v>1757</v>
      </c>
      <c r="F181" s="37" t="s">
        <v>1758</v>
      </c>
      <c r="G181" s="37" t="s">
        <v>1759</v>
      </c>
      <c r="H181" s="37" t="s">
        <v>1792</v>
      </c>
      <c r="I181" s="37" t="s">
        <v>248</v>
      </c>
      <c r="J181" s="37"/>
      <c r="K181" s="37" t="s">
        <v>1793</v>
      </c>
      <c r="L181" s="37" t="s">
        <v>1794</v>
      </c>
      <c r="M181" s="37" t="s">
        <v>1795</v>
      </c>
      <c r="N181" s="37" t="s">
        <v>118</v>
      </c>
      <c r="O181" s="37" t="s">
        <v>119</v>
      </c>
      <c r="P181" s="39">
        <v>0</v>
      </c>
      <c r="Q181" s="40">
        <v>1</v>
      </c>
      <c r="R181" s="40">
        <v>0.92999999999999994</v>
      </c>
      <c r="S181" s="40">
        <v>0</v>
      </c>
      <c r="T181" s="40">
        <v>0</v>
      </c>
      <c r="U181" s="40">
        <v>0</v>
      </c>
      <c r="V181" s="40">
        <v>0.1</v>
      </c>
      <c r="W181" s="40">
        <v>0</v>
      </c>
      <c r="X181" s="40">
        <v>0.1</v>
      </c>
      <c r="Y181" s="40">
        <v>0</v>
      </c>
      <c r="Z181" s="40">
        <v>0.1</v>
      </c>
      <c r="AA181" s="40">
        <v>0</v>
      </c>
      <c r="AB181" s="40" t="s">
        <v>1796</v>
      </c>
      <c r="AC181" s="40">
        <v>0</v>
      </c>
      <c r="AD181" s="40">
        <v>0.75</v>
      </c>
      <c r="AE181" s="40">
        <v>0</v>
      </c>
      <c r="AF181" s="40">
        <v>0.75</v>
      </c>
      <c r="AG181" s="40">
        <v>0</v>
      </c>
      <c r="AH181" s="40">
        <v>0.75</v>
      </c>
      <c r="AI181" s="40">
        <v>0</v>
      </c>
      <c r="AJ181" s="40" t="s">
        <v>1797</v>
      </c>
      <c r="AK181" s="40">
        <v>0</v>
      </c>
      <c r="AL181" s="40">
        <v>0</v>
      </c>
      <c r="AM181" s="40">
        <v>0</v>
      </c>
      <c r="AN181" s="40">
        <v>0.15</v>
      </c>
      <c r="AO181" s="40">
        <v>0</v>
      </c>
      <c r="AP181" s="40">
        <v>0.08</v>
      </c>
      <c r="AQ181" s="40">
        <v>0</v>
      </c>
      <c r="AR181" s="40">
        <v>0.08</v>
      </c>
      <c r="AS181" s="40" t="s">
        <v>1686</v>
      </c>
      <c r="AT181" s="40" t="s">
        <v>1798</v>
      </c>
      <c r="AU181" s="40"/>
      <c r="AV181" s="40">
        <v>0</v>
      </c>
      <c r="AW181" s="40">
        <v>0</v>
      </c>
      <c r="AX181" s="40">
        <v>0</v>
      </c>
      <c r="AY181" s="40">
        <v>0</v>
      </c>
      <c r="AZ181" s="63"/>
      <c r="BA181" s="43">
        <v>0</v>
      </c>
      <c r="BB181" s="43">
        <v>0</v>
      </c>
      <c r="BC181" s="63"/>
      <c r="BD181" s="44">
        <v>117513811</v>
      </c>
      <c r="BE181" s="44">
        <v>0</v>
      </c>
      <c r="BF181" s="45"/>
      <c r="BG181" s="44">
        <v>117000000</v>
      </c>
      <c r="BH181" s="44">
        <v>0</v>
      </c>
      <c r="BI181" s="44"/>
      <c r="BJ181" s="44">
        <v>0</v>
      </c>
      <c r="BK181" s="46">
        <v>0.92999999999999994</v>
      </c>
      <c r="BL181" s="46">
        <v>0.1</v>
      </c>
      <c r="BM181" s="46">
        <v>1</v>
      </c>
      <c r="BN181" s="46">
        <v>0.75</v>
      </c>
      <c r="BO181" s="46">
        <v>1</v>
      </c>
      <c r="BP181" s="46">
        <v>0.15</v>
      </c>
      <c r="BQ181" s="46">
        <v>0.53333333333333333</v>
      </c>
      <c r="BR181" s="46">
        <v>0</v>
      </c>
      <c r="BS181" s="46">
        <v>0</v>
      </c>
      <c r="BT181" s="46">
        <v>0</v>
      </c>
      <c r="BU181" s="46" t="s">
        <v>126</v>
      </c>
      <c r="BV181" s="46">
        <v>0.92999999999999994</v>
      </c>
      <c r="BW181" s="46">
        <v>1</v>
      </c>
      <c r="BX181" s="46">
        <v>1</v>
      </c>
      <c r="BY181" s="46">
        <v>0.53333333333333333</v>
      </c>
      <c r="BZ181" s="46">
        <v>0</v>
      </c>
      <c r="CA181" s="46" t="s">
        <v>126</v>
      </c>
      <c r="CB181" s="47">
        <v>0.22500000000000001</v>
      </c>
      <c r="CC181" s="47">
        <v>0.20924999999999999</v>
      </c>
      <c r="CD181" s="47">
        <v>2.2499999999999999E-2</v>
      </c>
      <c r="CE181" s="47">
        <v>2.2499999999999999E-2</v>
      </c>
      <c r="CF181" s="47">
        <v>2.2499999999999999E-2</v>
      </c>
      <c r="CG181" s="47">
        <v>0.16880000000000001</v>
      </c>
      <c r="CH181" s="47">
        <v>0.16880000000000001</v>
      </c>
      <c r="CI181" s="47">
        <v>0.16875000000000001</v>
      </c>
      <c r="CJ181" s="47">
        <v>3.3799999999999997E-2</v>
      </c>
      <c r="CK181" s="47">
        <v>1.8026666666666663E-2</v>
      </c>
      <c r="CL181" s="47">
        <v>1.7999999999999988E-2</v>
      </c>
      <c r="CM181" s="47">
        <v>0</v>
      </c>
      <c r="CN181" s="47">
        <v>0</v>
      </c>
      <c r="CO181" s="47">
        <v>0</v>
      </c>
      <c r="CP181" s="47">
        <v>0</v>
      </c>
      <c r="CQ181" s="47" t="s">
        <v>126</v>
      </c>
      <c r="CR181" s="47">
        <v>0</v>
      </c>
      <c r="CS181" s="45"/>
      <c r="CT181" s="45"/>
      <c r="CU181" s="45"/>
      <c r="CV181" s="45"/>
      <c r="CX181" s="48">
        <v>0.25</v>
      </c>
      <c r="CY181" s="1">
        <v>0</v>
      </c>
      <c r="CZ181">
        <v>0</v>
      </c>
    </row>
    <row r="182" spans="1:105" ht="18" hidden="1" customHeight="1" x14ac:dyDescent="0.25">
      <c r="A182" s="37" t="s">
        <v>168</v>
      </c>
      <c r="B182" s="37" t="s">
        <v>169</v>
      </c>
      <c r="C182" s="37" t="s">
        <v>107</v>
      </c>
      <c r="D182" s="37" t="s">
        <v>1756</v>
      </c>
      <c r="E182" s="37" t="s">
        <v>1799</v>
      </c>
      <c r="F182" s="37" t="s">
        <v>1800</v>
      </c>
      <c r="G182" s="37" t="s">
        <v>1801</v>
      </c>
      <c r="H182" s="37" t="s">
        <v>1802</v>
      </c>
      <c r="I182" s="37" t="s">
        <v>952</v>
      </c>
      <c r="J182" s="37"/>
      <c r="K182" s="37" t="s">
        <v>1803</v>
      </c>
      <c r="L182" s="37" t="s">
        <v>1804</v>
      </c>
      <c r="M182" s="37" t="s">
        <v>1805</v>
      </c>
      <c r="N182" s="37" t="s">
        <v>118</v>
      </c>
      <c r="O182" s="37" t="s">
        <v>135</v>
      </c>
      <c r="P182" s="39">
        <v>8</v>
      </c>
      <c r="Q182" s="40">
        <v>8</v>
      </c>
      <c r="R182" s="39">
        <v>20.666666666666668</v>
      </c>
      <c r="S182" s="40" t="s">
        <v>4432</v>
      </c>
      <c r="T182" s="40">
        <v>0</v>
      </c>
      <c r="U182" s="40">
        <v>8</v>
      </c>
      <c r="V182" s="40">
        <v>0</v>
      </c>
      <c r="W182" s="40">
        <v>8</v>
      </c>
      <c r="X182" s="40" t="s">
        <v>126</v>
      </c>
      <c r="Y182" s="40">
        <v>46</v>
      </c>
      <c r="Z182" s="40">
        <v>46</v>
      </c>
      <c r="AA182" s="40" t="s">
        <v>1806</v>
      </c>
      <c r="AB182" s="40" t="s">
        <v>1807</v>
      </c>
      <c r="AC182" s="40" t="s">
        <v>1808</v>
      </c>
      <c r="AD182" s="40">
        <v>0</v>
      </c>
      <c r="AE182" s="40">
        <v>8</v>
      </c>
      <c r="AF182" s="40">
        <v>0</v>
      </c>
      <c r="AG182" s="40">
        <v>8</v>
      </c>
      <c r="AH182" s="40">
        <v>8</v>
      </c>
      <c r="AI182" s="40" t="s">
        <v>1809</v>
      </c>
      <c r="AJ182" s="40" t="s">
        <v>1810</v>
      </c>
      <c r="AK182" s="40">
        <v>0</v>
      </c>
      <c r="AL182" s="40">
        <v>0</v>
      </c>
      <c r="AM182" s="40">
        <v>0</v>
      </c>
      <c r="AN182" s="40">
        <v>0</v>
      </c>
      <c r="AO182" s="40">
        <v>8</v>
      </c>
      <c r="AP182" s="40" t="s">
        <v>126</v>
      </c>
      <c r="AQ182" s="40">
        <v>8</v>
      </c>
      <c r="AR182" s="40">
        <v>8</v>
      </c>
      <c r="AS182" s="40" t="s">
        <v>1811</v>
      </c>
      <c r="AT182" s="40" t="s">
        <v>1812</v>
      </c>
      <c r="AU182" s="40"/>
      <c r="AV182" s="40">
        <v>0</v>
      </c>
      <c r="AW182" s="40">
        <v>8</v>
      </c>
      <c r="AX182" s="40">
        <v>0</v>
      </c>
      <c r="AY182" s="40">
        <v>0</v>
      </c>
      <c r="AZ182" s="42">
        <v>25954000</v>
      </c>
      <c r="BA182" s="43">
        <v>0</v>
      </c>
      <c r="BB182" s="43">
        <v>25954000</v>
      </c>
      <c r="BC182" s="42">
        <v>25954000</v>
      </c>
      <c r="BD182" s="44">
        <v>11005525</v>
      </c>
      <c r="BE182" s="44">
        <v>0</v>
      </c>
      <c r="BF182" s="45"/>
      <c r="BG182" s="44">
        <v>11005525</v>
      </c>
      <c r="BH182" s="44">
        <v>14500000</v>
      </c>
      <c r="BI182" s="44"/>
      <c r="BJ182" s="44">
        <v>11000000</v>
      </c>
      <c r="BK182" s="46">
        <v>1.9375</v>
      </c>
      <c r="BL182" s="46">
        <v>0.25</v>
      </c>
      <c r="BM182" s="46">
        <v>5.75</v>
      </c>
      <c r="BN182" s="46">
        <v>0.25</v>
      </c>
      <c r="BO182" s="46">
        <v>1</v>
      </c>
      <c r="BP182" s="46">
        <v>0.25</v>
      </c>
      <c r="BQ182" s="46">
        <v>1</v>
      </c>
      <c r="BR182" s="46">
        <v>0.25</v>
      </c>
      <c r="BS182" s="46">
        <v>0</v>
      </c>
      <c r="BT182" s="46">
        <v>0</v>
      </c>
      <c r="BU182" s="46" t="s">
        <v>126</v>
      </c>
      <c r="BV182" s="46" t="s">
        <v>4294</v>
      </c>
      <c r="BW182" s="46">
        <v>1</v>
      </c>
      <c r="BX182" s="46">
        <v>1</v>
      </c>
      <c r="BY182" s="46">
        <v>1</v>
      </c>
      <c r="BZ182" s="46">
        <v>0</v>
      </c>
      <c r="CA182" s="46" t="s">
        <v>126</v>
      </c>
      <c r="CB182" s="47">
        <v>0.22500000000000001</v>
      </c>
      <c r="CC182" s="47">
        <v>0.16875000000000001</v>
      </c>
      <c r="CD182" s="47">
        <v>5.6300000000000003E-2</v>
      </c>
      <c r="CE182" s="47">
        <v>5.6300000000000003E-2</v>
      </c>
      <c r="CF182" s="47">
        <v>5.6300000000000003E-2</v>
      </c>
      <c r="CG182" s="47">
        <v>5.6300000000000003E-2</v>
      </c>
      <c r="CH182" s="47">
        <v>5.6300000000000003E-2</v>
      </c>
      <c r="CI182" s="47">
        <v>5.62E-2</v>
      </c>
      <c r="CJ182" s="47">
        <v>5.6300000000000003E-2</v>
      </c>
      <c r="CK182" s="47">
        <v>5.6300000000000003E-2</v>
      </c>
      <c r="CL182" s="47">
        <v>5.6250000000000008E-2</v>
      </c>
      <c r="CM182" s="47">
        <v>5.6300000000000003E-2</v>
      </c>
      <c r="CN182" s="47">
        <v>0</v>
      </c>
      <c r="CO182" s="47">
        <v>0</v>
      </c>
      <c r="CP182" s="47">
        <v>0</v>
      </c>
      <c r="CQ182" s="47" t="s">
        <v>126</v>
      </c>
      <c r="CR182" s="47">
        <v>0</v>
      </c>
      <c r="CS182" s="45">
        <v>1</v>
      </c>
      <c r="CT182" s="45">
        <v>1</v>
      </c>
      <c r="CU182" s="45">
        <v>1</v>
      </c>
      <c r="CV182" s="45">
        <v>1</v>
      </c>
      <c r="CW182">
        <v>4</v>
      </c>
      <c r="CX182" s="48">
        <v>20.666666666666668</v>
      </c>
      <c r="CY182" s="1">
        <v>0</v>
      </c>
      <c r="CZ182">
        <v>0</v>
      </c>
    </row>
    <row r="183" spans="1:105" ht="18" hidden="1" customHeight="1" x14ac:dyDescent="0.25">
      <c r="A183" s="37" t="s">
        <v>168</v>
      </c>
      <c r="B183" s="37" t="s">
        <v>169</v>
      </c>
      <c r="C183" s="37" t="s">
        <v>107</v>
      </c>
      <c r="D183" s="37" t="s">
        <v>1756</v>
      </c>
      <c r="E183" s="37" t="s">
        <v>1799</v>
      </c>
      <c r="F183" s="37" t="s">
        <v>1800</v>
      </c>
      <c r="G183" s="37" t="s">
        <v>1801</v>
      </c>
      <c r="H183" s="37" t="s">
        <v>1813</v>
      </c>
      <c r="I183" s="37" t="s">
        <v>197</v>
      </c>
      <c r="J183" s="37"/>
      <c r="K183" s="37" t="s">
        <v>1814</v>
      </c>
      <c r="L183" s="37" t="s">
        <v>1815</v>
      </c>
      <c r="M183" s="37" t="s">
        <v>1816</v>
      </c>
      <c r="N183" s="37" t="s">
        <v>118</v>
      </c>
      <c r="O183" s="37" t="s">
        <v>119</v>
      </c>
      <c r="P183" s="39">
        <v>8</v>
      </c>
      <c r="Q183" s="40">
        <v>8</v>
      </c>
      <c r="R183" s="40">
        <v>3.3</v>
      </c>
      <c r="S183" s="40" t="s">
        <v>4433</v>
      </c>
      <c r="T183" s="40">
        <v>1</v>
      </c>
      <c r="U183" s="40">
        <v>0</v>
      </c>
      <c r="V183" s="40">
        <v>1</v>
      </c>
      <c r="W183" s="40">
        <v>0</v>
      </c>
      <c r="X183" s="40">
        <v>0.5</v>
      </c>
      <c r="Y183" s="40">
        <v>0</v>
      </c>
      <c r="Z183" s="40">
        <v>0.5</v>
      </c>
      <c r="AA183" s="40" t="s">
        <v>1817</v>
      </c>
      <c r="AB183" s="40" t="s">
        <v>1818</v>
      </c>
      <c r="AC183" s="40">
        <v>0</v>
      </c>
      <c r="AD183" s="40">
        <v>2.5</v>
      </c>
      <c r="AE183" s="40">
        <v>0</v>
      </c>
      <c r="AF183" s="40">
        <v>2.5</v>
      </c>
      <c r="AG183" s="40">
        <v>0</v>
      </c>
      <c r="AH183" s="40">
        <v>2.5</v>
      </c>
      <c r="AI183" s="40" t="s">
        <v>1819</v>
      </c>
      <c r="AJ183" s="40" t="s">
        <v>1820</v>
      </c>
      <c r="AK183" s="40">
        <v>0</v>
      </c>
      <c r="AL183" s="40">
        <v>0</v>
      </c>
      <c r="AM183" s="40">
        <v>0</v>
      </c>
      <c r="AN183" s="40">
        <v>3</v>
      </c>
      <c r="AO183" s="40">
        <v>0</v>
      </c>
      <c r="AP183" s="40">
        <v>0.3</v>
      </c>
      <c r="AQ183" s="40">
        <v>0</v>
      </c>
      <c r="AR183" s="40">
        <v>0.3</v>
      </c>
      <c r="AS183" s="40" t="s">
        <v>1821</v>
      </c>
      <c r="AT183" s="40" t="s">
        <v>1822</v>
      </c>
      <c r="AU183" s="40"/>
      <c r="AV183" s="40">
        <v>2</v>
      </c>
      <c r="AW183" s="40">
        <v>0</v>
      </c>
      <c r="AX183" s="40">
        <v>0</v>
      </c>
      <c r="AY183" s="40">
        <v>0</v>
      </c>
      <c r="AZ183" s="42">
        <v>17808000</v>
      </c>
      <c r="BA183" s="43">
        <v>0</v>
      </c>
      <c r="BB183" s="43">
        <v>17808000</v>
      </c>
      <c r="BC183" s="42">
        <v>0</v>
      </c>
      <c r="BD183" s="44">
        <v>30000000</v>
      </c>
      <c r="BE183" s="44">
        <v>0</v>
      </c>
      <c r="BF183" s="45"/>
      <c r="BG183" s="44">
        <v>28794523</v>
      </c>
      <c r="BH183" s="44">
        <v>65200000</v>
      </c>
      <c r="BI183" s="44"/>
      <c r="BJ183" s="44">
        <v>16000000</v>
      </c>
      <c r="BK183" s="46">
        <v>0.41249999999999998</v>
      </c>
      <c r="BL183" s="46">
        <v>0.125</v>
      </c>
      <c r="BM183" s="46">
        <v>0.5</v>
      </c>
      <c r="BN183" s="46">
        <v>0.3125</v>
      </c>
      <c r="BO183" s="46">
        <v>1</v>
      </c>
      <c r="BP183" s="46">
        <v>0.375</v>
      </c>
      <c r="BQ183" s="46">
        <v>9.9999999999999992E-2</v>
      </c>
      <c r="BR183" s="46">
        <v>0.25</v>
      </c>
      <c r="BS183" s="46">
        <v>0</v>
      </c>
      <c r="BT183" s="46">
        <v>0</v>
      </c>
      <c r="BU183" s="46" t="s">
        <v>126</v>
      </c>
      <c r="BV183" s="46">
        <v>0.41249999999999998</v>
      </c>
      <c r="BW183" s="46">
        <v>0.5</v>
      </c>
      <c r="BX183" s="46">
        <v>1</v>
      </c>
      <c r="BY183" s="46">
        <v>9.9999999999999992E-2</v>
      </c>
      <c r="BZ183" s="46">
        <v>0</v>
      </c>
      <c r="CA183" s="46" t="s">
        <v>126</v>
      </c>
      <c r="CB183" s="47">
        <v>0.22500000000000001</v>
      </c>
      <c r="CC183" s="47">
        <v>9.2812499999999992E-2</v>
      </c>
      <c r="CD183" s="47">
        <v>1.41E-2</v>
      </c>
      <c r="CE183" s="47">
        <v>1.41E-2</v>
      </c>
      <c r="CF183" s="47">
        <v>1.41E-2</v>
      </c>
      <c r="CG183" s="47">
        <v>7.0300000000000001E-2</v>
      </c>
      <c r="CH183" s="47">
        <v>7.0300000000000001E-2</v>
      </c>
      <c r="CI183" s="47">
        <v>7.0275000000000004E-2</v>
      </c>
      <c r="CJ183" s="47">
        <v>8.4400000000000003E-2</v>
      </c>
      <c r="CK183" s="47">
        <v>8.4399999999999996E-3</v>
      </c>
      <c r="CL183" s="47">
        <v>8.4374999999999867E-3</v>
      </c>
      <c r="CM183" s="47">
        <v>5.6250000000000001E-2</v>
      </c>
      <c r="CN183" s="47">
        <v>0</v>
      </c>
      <c r="CO183" s="47">
        <v>0</v>
      </c>
      <c r="CP183" s="47">
        <v>0</v>
      </c>
      <c r="CQ183" s="47" t="s">
        <v>126</v>
      </c>
      <c r="CR183" s="47">
        <v>0</v>
      </c>
      <c r="CS183" s="45"/>
      <c r="CT183" s="45"/>
      <c r="CU183" s="45"/>
      <c r="CV183" s="45"/>
      <c r="CX183" s="48">
        <v>0.5</v>
      </c>
      <c r="CY183" s="1">
        <v>0</v>
      </c>
      <c r="CZ183">
        <v>0</v>
      </c>
    </row>
    <row r="184" spans="1:105" ht="18" hidden="1" customHeight="1" x14ac:dyDescent="0.25">
      <c r="A184" s="37" t="s">
        <v>168</v>
      </c>
      <c r="B184" s="37" t="s">
        <v>169</v>
      </c>
      <c r="C184" s="37" t="s">
        <v>107</v>
      </c>
      <c r="D184" s="37" t="s">
        <v>1756</v>
      </c>
      <c r="E184" s="37" t="s">
        <v>1823</v>
      </c>
      <c r="F184" s="37" t="s">
        <v>1824</v>
      </c>
      <c r="G184" s="37" t="s">
        <v>1825</v>
      </c>
      <c r="H184" s="37" t="s">
        <v>1826</v>
      </c>
      <c r="I184" s="37" t="s">
        <v>197</v>
      </c>
      <c r="J184" s="37"/>
      <c r="K184" s="37" t="s">
        <v>1827</v>
      </c>
      <c r="L184" s="37" t="s">
        <v>1828</v>
      </c>
      <c r="M184" s="37" t="s">
        <v>1829</v>
      </c>
      <c r="N184" s="37" t="s">
        <v>118</v>
      </c>
      <c r="O184" s="37" t="s">
        <v>119</v>
      </c>
      <c r="P184" s="39">
        <v>0</v>
      </c>
      <c r="Q184" s="40">
        <v>2</v>
      </c>
      <c r="R184" s="40">
        <v>1.4</v>
      </c>
      <c r="S184" s="40" t="s">
        <v>4434</v>
      </c>
      <c r="T184" s="40">
        <v>0.1</v>
      </c>
      <c r="U184" s="40">
        <v>0</v>
      </c>
      <c r="V184" s="40">
        <v>1</v>
      </c>
      <c r="W184" s="40">
        <v>0</v>
      </c>
      <c r="X184" s="40">
        <v>0.6</v>
      </c>
      <c r="Y184" s="40">
        <v>0</v>
      </c>
      <c r="Z184" s="40">
        <v>0.6</v>
      </c>
      <c r="AA184" s="40" t="s">
        <v>1830</v>
      </c>
      <c r="AB184" s="40" t="s">
        <v>1831</v>
      </c>
      <c r="AC184" s="40">
        <v>0</v>
      </c>
      <c r="AD184" s="40">
        <v>0.4</v>
      </c>
      <c r="AE184" s="40">
        <v>0</v>
      </c>
      <c r="AF184" s="40">
        <v>0.4</v>
      </c>
      <c r="AG184" s="40">
        <v>0</v>
      </c>
      <c r="AH184" s="40">
        <v>0.4</v>
      </c>
      <c r="AI184" s="40" t="s">
        <v>1832</v>
      </c>
      <c r="AJ184" s="40" t="s">
        <v>1833</v>
      </c>
      <c r="AK184" s="40">
        <v>0</v>
      </c>
      <c r="AL184" s="40">
        <v>0</v>
      </c>
      <c r="AM184" s="40">
        <v>0</v>
      </c>
      <c r="AN184" s="40">
        <v>1</v>
      </c>
      <c r="AO184" s="40">
        <v>0</v>
      </c>
      <c r="AP184" s="40">
        <v>0.4</v>
      </c>
      <c r="AQ184" s="40">
        <v>0</v>
      </c>
      <c r="AR184" s="40">
        <v>0.4</v>
      </c>
      <c r="AS184" s="40"/>
      <c r="AT184" s="40" t="s">
        <v>1822</v>
      </c>
      <c r="AU184" s="40"/>
      <c r="AV184" s="40">
        <v>0</v>
      </c>
      <c r="AW184" s="40">
        <v>0</v>
      </c>
      <c r="AX184" s="40">
        <v>0</v>
      </c>
      <c r="AY184" s="40">
        <v>0</v>
      </c>
      <c r="AZ184" s="42">
        <v>9052000</v>
      </c>
      <c r="BA184" s="43">
        <v>0</v>
      </c>
      <c r="BB184" s="43">
        <v>9052000</v>
      </c>
      <c r="BC184" s="42">
        <v>0</v>
      </c>
      <c r="BD184" s="44">
        <v>14127072</v>
      </c>
      <c r="BE184" s="44">
        <v>0</v>
      </c>
      <c r="BF184" s="45"/>
      <c r="BG184" s="44">
        <v>14127072</v>
      </c>
      <c r="BH184" s="44">
        <v>0</v>
      </c>
      <c r="BI184" s="44"/>
      <c r="BJ184" s="44">
        <v>0</v>
      </c>
      <c r="BK184" s="46">
        <v>0.7</v>
      </c>
      <c r="BL184" s="46">
        <v>0.5</v>
      </c>
      <c r="BM184" s="46">
        <v>0.6</v>
      </c>
      <c r="BN184" s="46">
        <v>0.2</v>
      </c>
      <c r="BO184" s="46">
        <v>1</v>
      </c>
      <c r="BP184" s="46">
        <v>0.5</v>
      </c>
      <c r="BQ184" s="46">
        <v>0.4</v>
      </c>
      <c r="BR184" s="46">
        <v>0</v>
      </c>
      <c r="BS184" s="46">
        <v>0</v>
      </c>
      <c r="BT184" s="46">
        <v>0</v>
      </c>
      <c r="BU184" s="46" t="s">
        <v>126</v>
      </c>
      <c r="BV184" s="46">
        <v>0.7</v>
      </c>
      <c r="BW184" s="46">
        <v>0.6</v>
      </c>
      <c r="BX184" s="46">
        <v>1</v>
      </c>
      <c r="BY184" s="46">
        <v>0.4</v>
      </c>
      <c r="BZ184" s="46">
        <v>0</v>
      </c>
      <c r="CA184" s="46" t="s">
        <v>126</v>
      </c>
      <c r="CB184" s="47">
        <v>0.22500000000000001</v>
      </c>
      <c r="CC184" s="47">
        <v>0.1575</v>
      </c>
      <c r="CD184" s="47">
        <v>6.7500000000000004E-2</v>
      </c>
      <c r="CE184" s="47">
        <v>6.7500000000000004E-2</v>
      </c>
      <c r="CF184" s="47">
        <v>6.7500000000000004E-2</v>
      </c>
      <c r="CG184" s="47">
        <v>4.4999999999999998E-2</v>
      </c>
      <c r="CH184" s="47">
        <v>4.4999999999999998E-2</v>
      </c>
      <c r="CI184" s="47">
        <v>4.4999999999999998E-2</v>
      </c>
      <c r="CJ184" s="47">
        <v>0.1125</v>
      </c>
      <c r="CK184" s="47">
        <v>4.5000000000000005E-2</v>
      </c>
      <c r="CL184" s="47">
        <v>4.4999999999999998E-2</v>
      </c>
      <c r="CM184" s="47">
        <v>0</v>
      </c>
      <c r="CN184" s="47">
        <v>0</v>
      </c>
      <c r="CO184" s="47">
        <v>0</v>
      </c>
      <c r="CP184" s="47">
        <v>0</v>
      </c>
      <c r="CQ184" s="47" t="s">
        <v>126</v>
      </c>
      <c r="CR184" s="47">
        <v>0</v>
      </c>
      <c r="CS184" s="45"/>
      <c r="CT184" s="45"/>
      <c r="CU184" s="45"/>
      <c r="CV184" s="45"/>
      <c r="CX184" s="48">
        <v>0.7</v>
      </c>
      <c r="CY184" s="1">
        <v>0</v>
      </c>
      <c r="CZ184">
        <v>0</v>
      </c>
    </row>
    <row r="185" spans="1:105" ht="18" hidden="1" customHeight="1" x14ac:dyDescent="0.25">
      <c r="A185" s="37" t="s">
        <v>168</v>
      </c>
      <c r="B185" s="37" t="s">
        <v>169</v>
      </c>
      <c r="C185" s="37" t="s">
        <v>107</v>
      </c>
      <c r="D185" s="37" t="s">
        <v>1756</v>
      </c>
      <c r="E185" s="37" t="s">
        <v>1823</v>
      </c>
      <c r="F185" s="37" t="s">
        <v>1824</v>
      </c>
      <c r="G185" s="37" t="s">
        <v>1825</v>
      </c>
      <c r="H185" s="37" t="s">
        <v>1834</v>
      </c>
      <c r="I185" s="37" t="s">
        <v>952</v>
      </c>
      <c r="J185" s="37"/>
      <c r="K185" s="37" t="s">
        <v>1835</v>
      </c>
      <c r="L185" s="37" t="s">
        <v>1836</v>
      </c>
      <c r="M185" s="37" t="s">
        <v>1837</v>
      </c>
      <c r="N185" s="37" t="s">
        <v>118</v>
      </c>
      <c r="O185" s="37" t="s">
        <v>119</v>
      </c>
      <c r="P185" s="39">
        <v>0</v>
      </c>
      <c r="Q185" s="40">
        <v>4</v>
      </c>
      <c r="R185" s="40">
        <v>2.2999999999999998</v>
      </c>
      <c r="S185" s="40" t="s">
        <v>1838</v>
      </c>
      <c r="T185" s="40">
        <v>1</v>
      </c>
      <c r="U185" s="40">
        <v>0</v>
      </c>
      <c r="V185" s="40">
        <v>0</v>
      </c>
      <c r="W185" s="40">
        <v>0</v>
      </c>
      <c r="X185" s="40">
        <v>0</v>
      </c>
      <c r="Y185" s="40">
        <v>0</v>
      </c>
      <c r="Z185" s="40">
        <v>0</v>
      </c>
      <c r="AA185" s="40">
        <v>0</v>
      </c>
      <c r="AB185" s="40" t="s">
        <v>1838</v>
      </c>
      <c r="AC185" s="40">
        <v>0</v>
      </c>
      <c r="AD185" s="40">
        <v>2</v>
      </c>
      <c r="AE185" s="40">
        <v>0</v>
      </c>
      <c r="AF185" s="40">
        <v>2</v>
      </c>
      <c r="AG185" s="40">
        <v>0</v>
      </c>
      <c r="AH185" s="40">
        <v>2</v>
      </c>
      <c r="AI185" s="40" t="s">
        <v>1839</v>
      </c>
      <c r="AJ185" s="40" t="s">
        <v>1840</v>
      </c>
      <c r="AK185" s="40">
        <v>0</v>
      </c>
      <c r="AL185" s="40">
        <v>0</v>
      </c>
      <c r="AM185" s="40">
        <v>0</v>
      </c>
      <c r="AN185" s="40">
        <v>1</v>
      </c>
      <c r="AO185" s="40">
        <v>0</v>
      </c>
      <c r="AP185" s="40">
        <v>0.3</v>
      </c>
      <c r="AQ185" s="40">
        <v>0</v>
      </c>
      <c r="AR185" s="40">
        <v>0.3</v>
      </c>
      <c r="AS185" s="40" t="s">
        <v>192</v>
      </c>
      <c r="AT185" s="40" t="s">
        <v>1841</v>
      </c>
      <c r="AU185" s="40"/>
      <c r="AV185" s="40">
        <v>1</v>
      </c>
      <c r="AW185" s="40">
        <v>0</v>
      </c>
      <c r="AX185" s="40">
        <v>0</v>
      </c>
      <c r="AY185" s="40">
        <v>0</v>
      </c>
      <c r="AZ185" s="63"/>
      <c r="BA185" s="43">
        <v>0</v>
      </c>
      <c r="BB185" s="43">
        <v>0</v>
      </c>
      <c r="BC185" s="63"/>
      <c r="BD185" s="44">
        <v>1375691</v>
      </c>
      <c r="BE185" s="44">
        <v>0</v>
      </c>
      <c r="BF185" s="45"/>
      <c r="BG185" s="44">
        <v>0</v>
      </c>
      <c r="BH185" s="44">
        <v>1377131</v>
      </c>
      <c r="BI185" s="44"/>
      <c r="BJ185" s="44">
        <v>0</v>
      </c>
      <c r="BK185" s="46">
        <v>0.57499999999999996</v>
      </c>
      <c r="BL185" s="46">
        <v>0</v>
      </c>
      <c r="BM185" s="46" t="s">
        <v>126</v>
      </c>
      <c r="BN185" s="46">
        <v>0.5</v>
      </c>
      <c r="BO185" s="46">
        <v>1</v>
      </c>
      <c r="BP185" s="46">
        <v>0.25</v>
      </c>
      <c r="BQ185" s="46">
        <v>0.3</v>
      </c>
      <c r="BR185" s="46">
        <v>0.25</v>
      </c>
      <c r="BS185" s="46">
        <v>0</v>
      </c>
      <c r="BT185" s="46">
        <v>0</v>
      </c>
      <c r="BU185" s="46" t="s">
        <v>126</v>
      </c>
      <c r="BV185" s="46">
        <v>0.57499999999999996</v>
      </c>
      <c r="BW185" s="46" t="s">
        <v>126</v>
      </c>
      <c r="BX185" s="46">
        <v>1</v>
      </c>
      <c r="BY185" s="46">
        <v>0.3</v>
      </c>
      <c r="BZ185" s="46">
        <v>0</v>
      </c>
      <c r="CA185" s="46" t="s">
        <v>126</v>
      </c>
      <c r="CB185" s="47">
        <v>0.22500000000000001</v>
      </c>
      <c r="CC185" s="47">
        <v>0.12937499999999999</v>
      </c>
      <c r="CD185" s="47">
        <v>0</v>
      </c>
      <c r="CE185" s="47" t="s">
        <v>126</v>
      </c>
      <c r="CF185" s="47">
        <v>0</v>
      </c>
      <c r="CG185" s="47">
        <v>0.1125</v>
      </c>
      <c r="CH185" s="47">
        <v>0.1125</v>
      </c>
      <c r="CI185" s="47">
        <v>0.1125</v>
      </c>
      <c r="CJ185" s="47">
        <v>5.6300000000000003E-2</v>
      </c>
      <c r="CK185" s="47">
        <v>1.6889999999999999E-2</v>
      </c>
      <c r="CL185" s="47">
        <v>1.6874999999999987E-2</v>
      </c>
      <c r="CM185" s="47">
        <v>5.6250000000000001E-2</v>
      </c>
      <c r="CN185" s="47">
        <v>0</v>
      </c>
      <c r="CO185" s="47">
        <v>0</v>
      </c>
      <c r="CP185" s="47">
        <v>0</v>
      </c>
      <c r="CQ185" s="47" t="s">
        <v>126</v>
      </c>
      <c r="CR185" s="47">
        <v>0</v>
      </c>
      <c r="CS185" s="45"/>
      <c r="CT185" s="45"/>
      <c r="CU185" s="45"/>
      <c r="CV185" s="45"/>
      <c r="CX185" s="48">
        <v>1</v>
      </c>
      <c r="CY185" s="1">
        <v>800</v>
      </c>
      <c r="CZ185" t="s">
        <v>4435</v>
      </c>
    </row>
    <row r="186" spans="1:105" s="89" customFormat="1" ht="18" hidden="1" customHeight="1" x14ac:dyDescent="0.25">
      <c r="A186" s="80" t="s">
        <v>269</v>
      </c>
      <c r="B186" s="80" t="s">
        <v>270</v>
      </c>
      <c r="C186" s="80" t="s">
        <v>1842</v>
      </c>
      <c r="D186" s="80" t="s">
        <v>1843</v>
      </c>
      <c r="E186" s="80" t="s">
        <v>1844</v>
      </c>
      <c r="F186" s="80" t="s">
        <v>1845</v>
      </c>
      <c r="G186" s="80" t="s">
        <v>1846</v>
      </c>
      <c r="H186" s="80" t="s">
        <v>1847</v>
      </c>
      <c r="I186" s="80"/>
      <c r="J186" s="80"/>
      <c r="K186" s="80" t="s">
        <v>1848</v>
      </c>
      <c r="L186" s="80" t="s">
        <v>1849</v>
      </c>
      <c r="M186" s="80" t="s">
        <v>1850</v>
      </c>
      <c r="N186" s="80" t="s">
        <v>118</v>
      </c>
      <c r="O186" s="80" t="s">
        <v>119</v>
      </c>
      <c r="P186" s="81">
        <v>0</v>
      </c>
      <c r="Q186" s="82">
        <v>3</v>
      </c>
      <c r="R186" s="82">
        <v>3</v>
      </c>
      <c r="S186" s="82" t="s">
        <v>4436</v>
      </c>
      <c r="T186" s="82">
        <v>3</v>
      </c>
      <c r="U186" s="82">
        <v>0</v>
      </c>
      <c r="V186" s="82">
        <v>3</v>
      </c>
      <c r="W186" s="82">
        <v>0</v>
      </c>
      <c r="X186" s="82">
        <v>3</v>
      </c>
      <c r="Y186" s="82">
        <v>0</v>
      </c>
      <c r="Z186" s="82">
        <v>3</v>
      </c>
      <c r="AA186" s="82"/>
      <c r="AB186" s="82" t="s">
        <v>1851</v>
      </c>
      <c r="AC186" s="82"/>
      <c r="AD186" s="82">
        <v>0</v>
      </c>
      <c r="AE186" s="82">
        <v>3</v>
      </c>
      <c r="AF186" s="82">
        <v>0</v>
      </c>
      <c r="AG186" s="82">
        <v>3</v>
      </c>
      <c r="AH186" s="82">
        <v>3</v>
      </c>
      <c r="AI186" s="82" t="s">
        <v>1852</v>
      </c>
      <c r="AJ186" s="82" t="s">
        <v>1853</v>
      </c>
      <c r="AK186" s="82" t="s">
        <v>280</v>
      </c>
      <c r="AL186" s="82"/>
      <c r="AM186" s="82"/>
      <c r="AN186" s="82">
        <v>0</v>
      </c>
      <c r="AO186" s="82">
        <v>3</v>
      </c>
      <c r="AP186" s="82">
        <v>0</v>
      </c>
      <c r="AQ186" s="82">
        <v>2</v>
      </c>
      <c r="AR186" s="82">
        <v>2</v>
      </c>
      <c r="AS186" s="82" t="s">
        <v>1854</v>
      </c>
      <c r="AT186" s="82" t="s">
        <v>1855</v>
      </c>
      <c r="AU186" s="82"/>
      <c r="AV186" s="82">
        <v>0</v>
      </c>
      <c r="AW186" s="82">
        <v>3</v>
      </c>
      <c r="AX186" s="82">
        <v>0</v>
      </c>
      <c r="AY186" s="82">
        <v>0</v>
      </c>
      <c r="AZ186" s="107"/>
      <c r="BA186" s="84">
        <v>12286985865</v>
      </c>
      <c r="BB186" s="84">
        <v>12286985865</v>
      </c>
      <c r="BC186" s="107"/>
      <c r="BD186" s="85">
        <v>37142162585</v>
      </c>
      <c r="BE186" s="85"/>
      <c r="BF186" s="86"/>
      <c r="BG186" s="85">
        <v>34029441387</v>
      </c>
      <c r="BH186" s="85">
        <v>32048108247</v>
      </c>
      <c r="BI186" s="85"/>
      <c r="BJ186" s="85">
        <v>16133505561</v>
      </c>
      <c r="BK186" s="87">
        <v>1</v>
      </c>
      <c r="BL186" s="87">
        <v>1</v>
      </c>
      <c r="BM186" s="87">
        <v>1</v>
      </c>
      <c r="BN186" s="87">
        <v>0</v>
      </c>
      <c r="BO186" s="87" t="s">
        <v>126</v>
      </c>
      <c r="BP186" s="87">
        <v>1</v>
      </c>
      <c r="BQ186" s="87">
        <v>0.66669999999999996</v>
      </c>
      <c r="BR186" s="87">
        <v>0</v>
      </c>
      <c r="BS186" s="87">
        <v>0</v>
      </c>
      <c r="BT186" s="87">
        <v>0</v>
      </c>
      <c r="BU186" s="87" t="s">
        <v>126</v>
      </c>
      <c r="BV186" s="108">
        <v>1</v>
      </c>
      <c r="BW186" s="87">
        <v>1</v>
      </c>
      <c r="BX186" s="87" t="s">
        <v>126</v>
      </c>
      <c r="BY186" s="87">
        <v>0.66669999999999996</v>
      </c>
      <c r="BZ186" s="87">
        <v>0</v>
      </c>
      <c r="CA186" s="87" t="s">
        <v>126</v>
      </c>
      <c r="CB186" s="88">
        <v>0.22500000000000001</v>
      </c>
      <c r="CC186" s="88">
        <v>0.22500000000000001</v>
      </c>
      <c r="CD186" s="88">
        <v>0.22500000000000001</v>
      </c>
      <c r="CE186" s="88">
        <v>0.22500000000000001</v>
      </c>
      <c r="CF186" s="88">
        <v>0.22500000000000001</v>
      </c>
      <c r="CG186" s="88">
        <v>0.22500000000000001</v>
      </c>
      <c r="CH186" s="88" t="s">
        <v>126</v>
      </c>
      <c r="CI186" s="88">
        <v>0</v>
      </c>
      <c r="CJ186" s="88">
        <v>0.22500000000000001</v>
      </c>
      <c r="CK186" s="88">
        <v>0.15000749999999999</v>
      </c>
      <c r="CL186" s="88">
        <v>0</v>
      </c>
      <c r="CM186" s="88">
        <v>0</v>
      </c>
      <c r="CN186" s="88">
        <v>0</v>
      </c>
      <c r="CO186" s="88">
        <v>0</v>
      </c>
      <c r="CP186" s="88">
        <v>0</v>
      </c>
      <c r="CQ186" s="88" t="s">
        <v>126</v>
      </c>
      <c r="CR186" s="88">
        <v>0</v>
      </c>
      <c r="CS186" s="86"/>
      <c r="CT186" s="86"/>
      <c r="CU186" s="86"/>
      <c r="CV186" s="86"/>
      <c r="CX186" s="90">
        <v>3</v>
      </c>
      <c r="CY186" s="91"/>
    </row>
    <row r="187" spans="1:105" ht="18" hidden="1" customHeight="1" x14ac:dyDescent="0.25">
      <c r="A187" s="37" t="s">
        <v>1856</v>
      </c>
      <c r="B187" s="37" t="s">
        <v>1857</v>
      </c>
      <c r="C187" s="37" t="s">
        <v>1842</v>
      </c>
      <c r="D187" s="37" t="s">
        <v>1843</v>
      </c>
      <c r="E187" s="37" t="s">
        <v>1844</v>
      </c>
      <c r="F187" s="37" t="s">
        <v>1845</v>
      </c>
      <c r="G187" s="37" t="s">
        <v>1846</v>
      </c>
      <c r="H187" s="37" t="s">
        <v>1858</v>
      </c>
      <c r="I187" s="37"/>
      <c r="J187" s="37"/>
      <c r="K187" s="37" t="s">
        <v>1859</v>
      </c>
      <c r="L187" s="37" t="s">
        <v>1860</v>
      </c>
      <c r="M187" s="109" t="s">
        <v>1861</v>
      </c>
      <c r="N187" s="37" t="s">
        <v>118</v>
      </c>
      <c r="O187" s="37" t="s">
        <v>119</v>
      </c>
      <c r="P187" s="39">
        <v>0</v>
      </c>
      <c r="Q187" s="40">
        <v>1</v>
      </c>
      <c r="R187" s="40">
        <v>0.9</v>
      </c>
      <c r="S187" s="40">
        <v>0</v>
      </c>
      <c r="T187" s="40">
        <v>0</v>
      </c>
      <c r="U187" s="40">
        <v>0</v>
      </c>
      <c r="V187" s="40">
        <v>0</v>
      </c>
      <c r="W187" s="40">
        <v>0</v>
      </c>
      <c r="X187" s="40">
        <v>0</v>
      </c>
      <c r="Y187" s="40">
        <v>0</v>
      </c>
      <c r="Z187" s="40">
        <v>0</v>
      </c>
      <c r="AA187" s="40"/>
      <c r="AB187" s="40"/>
      <c r="AC187" s="40"/>
      <c r="AD187" s="40">
        <v>0.4</v>
      </c>
      <c r="AE187" s="40">
        <v>0</v>
      </c>
      <c r="AF187" s="40" t="s">
        <v>1862</v>
      </c>
      <c r="AG187" s="40">
        <v>0</v>
      </c>
      <c r="AH187" s="40">
        <v>0.4</v>
      </c>
      <c r="AI187" s="40" t="s">
        <v>1863</v>
      </c>
      <c r="AJ187" s="40" t="s">
        <v>1864</v>
      </c>
      <c r="AK187" s="40">
        <v>0</v>
      </c>
      <c r="AL187" s="40"/>
      <c r="AM187" s="40"/>
      <c r="AN187" s="40">
        <v>0.6</v>
      </c>
      <c r="AO187" s="40">
        <v>0</v>
      </c>
      <c r="AP187" s="40">
        <v>0.5</v>
      </c>
      <c r="AQ187" s="40">
        <v>0</v>
      </c>
      <c r="AR187" s="40">
        <v>0.5</v>
      </c>
      <c r="AS187" s="40" t="s">
        <v>1865</v>
      </c>
      <c r="AT187" s="40" t="s">
        <v>1866</v>
      </c>
      <c r="AU187" s="40" t="s">
        <v>1867</v>
      </c>
      <c r="AV187" s="40">
        <v>0</v>
      </c>
      <c r="AW187" s="40">
        <v>0</v>
      </c>
      <c r="AX187" s="40">
        <v>0</v>
      </c>
      <c r="AY187" s="40">
        <v>0</v>
      </c>
      <c r="AZ187" s="63"/>
      <c r="BA187" s="43">
        <v>0</v>
      </c>
      <c r="BB187" s="43">
        <v>0</v>
      </c>
      <c r="BC187" s="63"/>
      <c r="BD187" s="44">
        <v>540000000</v>
      </c>
      <c r="BE187" s="44"/>
      <c r="BF187" s="45"/>
      <c r="BG187" s="44">
        <v>538852640</v>
      </c>
      <c r="BH187" s="44">
        <v>0</v>
      </c>
      <c r="BI187" s="44"/>
      <c r="BJ187" s="44">
        <v>0</v>
      </c>
      <c r="BK187" s="46">
        <v>0.9</v>
      </c>
      <c r="BL187" s="46">
        <v>0</v>
      </c>
      <c r="BM187" s="46" t="s">
        <v>126</v>
      </c>
      <c r="BN187" s="46">
        <v>0.4</v>
      </c>
      <c r="BO187" s="46">
        <v>1</v>
      </c>
      <c r="BP187" s="46">
        <v>0.6</v>
      </c>
      <c r="BQ187" s="46">
        <v>0.83333333333333337</v>
      </c>
      <c r="BR187" s="46">
        <v>0</v>
      </c>
      <c r="BS187" s="46">
        <v>0</v>
      </c>
      <c r="BT187" s="46">
        <v>0</v>
      </c>
      <c r="BU187" s="46" t="s">
        <v>126</v>
      </c>
      <c r="BV187" s="46">
        <v>0.9</v>
      </c>
      <c r="BW187" s="46" t="s">
        <v>126</v>
      </c>
      <c r="BX187" s="46">
        <v>1</v>
      </c>
      <c r="BY187" s="46">
        <v>0.83333333333333337</v>
      </c>
      <c r="BZ187" s="46">
        <v>0</v>
      </c>
      <c r="CA187" s="46" t="s">
        <v>126</v>
      </c>
      <c r="CB187" s="47">
        <v>0.22500000000000001</v>
      </c>
      <c r="CC187" s="47">
        <v>0.20250000000000001</v>
      </c>
      <c r="CD187" s="47">
        <v>0</v>
      </c>
      <c r="CE187" s="47" t="s">
        <v>126</v>
      </c>
      <c r="CF187" s="47">
        <v>0</v>
      </c>
      <c r="CG187" s="47">
        <v>0.09</v>
      </c>
      <c r="CH187" s="47">
        <v>0.09</v>
      </c>
      <c r="CI187" s="47">
        <v>9.0000000000000011E-2</v>
      </c>
      <c r="CJ187" s="47">
        <v>0.13500000000000001</v>
      </c>
      <c r="CK187" s="47">
        <v>0.11250000000000002</v>
      </c>
      <c r="CL187" s="47">
        <v>0.1125</v>
      </c>
      <c r="CM187" s="47">
        <v>0</v>
      </c>
      <c r="CN187" s="47">
        <v>0</v>
      </c>
      <c r="CO187" s="47">
        <v>0</v>
      </c>
      <c r="CP187" s="47">
        <v>0</v>
      </c>
      <c r="CQ187" s="47" t="s">
        <v>126</v>
      </c>
      <c r="CR187" s="47">
        <v>0</v>
      </c>
      <c r="CS187" s="45"/>
      <c r="CT187" s="45"/>
      <c r="CU187" s="45"/>
      <c r="CV187" s="45"/>
      <c r="CX187" s="48">
        <v>0</v>
      </c>
      <c r="CY187" s="1"/>
    </row>
    <row r="188" spans="1:105" ht="18" hidden="1" customHeight="1" x14ac:dyDescent="0.25">
      <c r="A188" s="37" t="s">
        <v>1868</v>
      </c>
      <c r="B188" s="37" t="s">
        <v>1869</v>
      </c>
      <c r="C188" s="37" t="s">
        <v>1842</v>
      </c>
      <c r="D188" s="37" t="s">
        <v>1843</v>
      </c>
      <c r="E188" s="37" t="s">
        <v>1844</v>
      </c>
      <c r="F188" s="37" t="s">
        <v>1845</v>
      </c>
      <c r="G188" s="37" t="s">
        <v>1846</v>
      </c>
      <c r="H188" s="37" t="s">
        <v>1870</v>
      </c>
      <c r="I188" s="37"/>
      <c r="J188" s="37"/>
      <c r="K188" s="37" t="s">
        <v>1871</v>
      </c>
      <c r="L188" s="37" t="s">
        <v>1872</v>
      </c>
      <c r="M188" s="37" t="s">
        <v>1873</v>
      </c>
      <c r="N188" s="37" t="s">
        <v>118</v>
      </c>
      <c r="O188" s="37" t="s">
        <v>119</v>
      </c>
      <c r="P188" s="39">
        <v>1660</v>
      </c>
      <c r="Q188" s="40">
        <v>700</v>
      </c>
      <c r="R188" s="40">
        <v>346</v>
      </c>
      <c r="S188" s="40" t="s">
        <v>4437</v>
      </c>
      <c r="T188" s="40">
        <v>100</v>
      </c>
      <c r="U188" s="40">
        <v>0</v>
      </c>
      <c r="V188" s="40">
        <v>202</v>
      </c>
      <c r="W188" s="40">
        <v>0</v>
      </c>
      <c r="X188" s="40">
        <v>202</v>
      </c>
      <c r="Y188" s="40">
        <v>0</v>
      </c>
      <c r="Z188" s="40">
        <v>202</v>
      </c>
      <c r="AA188" s="40" t="s">
        <v>1874</v>
      </c>
      <c r="AB188" s="40" t="s">
        <v>1875</v>
      </c>
      <c r="AC188" s="40">
        <v>0</v>
      </c>
      <c r="AD188" s="40">
        <v>144</v>
      </c>
      <c r="AE188" s="40">
        <v>0</v>
      </c>
      <c r="AF188" s="40">
        <v>144</v>
      </c>
      <c r="AG188" s="40">
        <v>0</v>
      </c>
      <c r="AH188" s="40">
        <v>144</v>
      </c>
      <c r="AI188" s="40" t="s">
        <v>1876</v>
      </c>
      <c r="AJ188" s="40" t="s">
        <v>1877</v>
      </c>
      <c r="AK188" s="40">
        <v>0</v>
      </c>
      <c r="AL188" s="40">
        <v>0</v>
      </c>
      <c r="AM188" s="40">
        <v>0</v>
      </c>
      <c r="AN188" s="40">
        <v>176</v>
      </c>
      <c r="AO188" s="40">
        <v>0</v>
      </c>
      <c r="AP188" s="40">
        <v>0</v>
      </c>
      <c r="AQ188" s="40">
        <v>0</v>
      </c>
      <c r="AR188" s="40">
        <v>0</v>
      </c>
      <c r="AS188" s="40"/>
      <c r="AT188" s="40" t="s">
        <v>1878</v>
      </c>
      <c r="AU188" s="40"/>
      <c r="AV188" s="40">
        <v>188</v>
      </c>
      <c r="AW188" s="40">
        <v>0</v>
      </c>
      <c r="AX188" s="40">
        <v>0</v>
      </c>
      <c r="AY188" s="40">
        <v>0</v>
      </c>
      <c r="AZ188" s="42">
        <v>269998509</v>
      </c>
      <c r="BA188" s="43">
        <v>0</v>
      </c>
      <c r="BB188" s="43">
        <v>269998509</v>
      </c>
      <c r="BC188" s="42">
        <v>269998509</v>
      </c>
      <c r="BD188" s="44">
        <v>405000000</v>
      </c>
      <c r="BE188" s="44">
        <v>0</v>
      </c>
      <c r="BF188" s="45"/>
      <c r="BG188" s="44">
        <v>404982447</v>
      </c>
      <c r="BH188" s="44">
        <v>402000000</v>
      </c>
      <c r="BI188" s="44"/>
      <c r="BJ188" s="44">
        <v>0</v>
      </c>
      <c r="BK188" s="46">
        <v>0.49428571428571427</v>
      </c>
      <c r="BL188" s="46">
        <v>0.28860000000000002</v>
      </c>
      <c r="BM188" s="46">
        <v>1</v>
      </c>
      <c r="BN188" s="46">
        <v>0.20571428571428571</v>
      </c>
      <c r="BO188" s="46">
        <v>1</v>
      </c>
      <c r="BP188" s="46">
        <v>0.25142857142857145</v>
      </c>
      <c r="BQ188" s="46">
        <v>0</v>
      </c>
      <c r="BR188" s="46">
        <v>0.26857142857142857</v>
      </c>
      <c r="BS188" s="46">
        <v>0</v>
      </c>
      <c r="BT188" s="46">
        <v>0</v>
      </c>
      <c r="BU188" s="46" t="s">
        <v>126</v>
      </c>
      <c r="BV188" s="46">
        <v>0.49428571428571427</v>
      </c>
      <c r="BW188" s="46">
        <v>1</v>
      </c>
      <c r="BX188" s="46">
        <v>1</v>
      </c>
      <c r="BY188" s="46">
        <v>0</v>
      </c>
      <c r="BZ188" s="46">
        <v>0</v>
      </c>
      <c r="CA188" s="46" t="s">
        <v>126</v>
      </c>
      <c r="CB188" s="47">
        <v>0.22500000000000001</v>
      </c>
      <c r="CC188" s="47">
        <v>0.11121428571428571</v>
      </c>
      <c r="CD188" s="47">
        <v>6.4899999999999999E-2</v>
      </c>
      <c r="CE188" s="47">
        <v>6.4899999999999999E-2</v>
      </c>
      <c r="CF188" s="47">
        <v>6.4899999999999999E-2</v>
      </c>
      <c r="CG188" s="47">
        <v>4.6300000000000001E-2</v>
      </c>
      <c r="CH188" s="47">
        <v>4.6300000000000001E-2</v>
      </c>
      <c r="CI188" s="47">
        <v>4.6314285714285711E-2</v>
      </c>
      <c r="CJ188" s="47">
        <v>5.6599999999999998E-2</v>
      </c>
      <c r="CK188" s="47">
        <v>0</v>
      </c>
      <c r="CL188" s="47">
        <v>0</v>
      </c>
      <c r="CM188" s="47">
        <v>6.0428571428571436E-2</v>
      </c>
      <c r="CN188" s="47">
        <v>0</v>
      </c>
      <c r="CO188" s="47">
        <v>0</v>
      </c>
      <c r="CP188" s="47">
        <v>0</v>
      </c>
      <c r="CQ188" s="47" t="s">
        <v>126</v>
      </c>
      <c r="CR188" s="47">
        <v>0</v>
      </c>
      <c r="CS188" s="45"/>
      <c r="CT188" s="45"/>
      <c r="CU188" s="45"/>
      <c r="CV188" s="45"/>
      <c r="CX188" s="48">
        <v>202</v>
      </c>
      <c r="CY188" s="1">
        <v>0</v>
      </c>
      <c r="CZ188">
        <v>0</v>
      </c>
      <c r="DA188" s="62" t="s">
        <v>143</v>
      </c>
    </row>
    <row r="189" spans="1:105" ht="18" hidden="1" customHeight="1" x14ac:dyDescent="0.25">
      <c r="A189" s="37" t="s">
        <v>1879</v>
      </c>
      <c r="B189" s="37" t="s">
        <v>1880</v>
      </c>
      <c r="C189" s="37" t="s">
        <v>1842</v>
      </c>
      <c r="D189" s="37" t="s">
        <v>1843</v>
      </c>
      <c r="E189" s="37" t="s">
        <v>1844</v>
      </c>
      <c r="F189" s="37" t="s">
        <v>1845</v>
      </c>
      <c r="G189" s="37" t="s">
        <v>1846</v>
      </c>
      <c r="H189" s="37" t="s">
        <v>1881</v>
      </c>
      <c r="I189" s="37"/>
      <c r="J189" s="37"/>
      <c r="K189" s="37" t="s">
        <v>1882</v>
      </c>
      <c r="L189" s="37" t="s">
        <v>1883</v>
      </c>
      <c r="M189" s="37" t="s">
        <v>1884</v>
      </c>
      <c r="N189" s="37" t="s">
        <v>118</v>
      </c>
      <c r="O189" s="37" t="s">
        <v>119</v>
      </c>
      <c r="P189" s="39">
        <v>3</v>
      </c>
      <c r="Q189" s="40">
        <v>3</v>
      </c>
      <c r="R189" s="40">
        <v>1</v>
      </c>
      <c r="S189" s="40" t="s">
        <v>4438</v>
      </c>
      <c r="T189" s="40">
        <v>0</v>
      </c>
      <c r="U189" s="40">
        <v>0</v>
      </c>
      <c r="V189" s="40">
        <v>0</v>
      </c>
      <c r="W189" s="40">
        <v>0</v>
      </c>
      <c r="X189" s="40">
        <v>0</v>
      </c>
      <c r="Y189" s="40">
        <v>0</v>
      </c>
      <c r="Z189" s="40">
        <v>0</v>
      </c>
      <c r="AA189" s="40"/>
      <c r="AB189" s="40"/>
      <c r="AC189" s="40"/>
      <c r="AD189" s="40">
        <v>1</v>
      </c>
      <c r="AE189" s="40">
        <v>0</v>
      </c>
      <c r="AF189" s="40">
        <v>1</v>
      </c>
      <c r="AG189" s="40">
        <v>0</v>
      </c>
      <c r="AH189" s="40">
        <v>1</v>
      </c>
      <c r="AI189" s="40" t="s">
        <v>1885</v>
      </c>
      <c r="AJ189" s="40" t="s">
        <v>1886</v>
      </c>
      <c r="AK189" s="40">
        <v>0</v>
      </c>
      <c r="AL189" s="40">
        <v>169461953</v>
      </c>
      <c r="AM189" s="40" t="s">
        <v>1887</v>
      </c>
      <c r="AN189" s="40">
        <v>1</v>
      </c>
      <c r="AO189" s="40">
        <v>0</v>
      </c>
      <c r="AP189" s="40">
        <v>0</v>
      </c>
      <c r="AQ189" s="40">
        <v>0</v>
      </c>
      <c r="AR189" s="40">
        <v>0</v>
      </c>
      <c r="AS189" s="40"/>
      <c r="AT189" s="40" t="s">
        <v>1888</v>
      </c>
      <c r="AU189" s="40"/>
      <c r="AV189" s="40">
        <v>1</v>
      </c>
      <c r="AW189" s="40">
        <v>0</v>
      </c>
      <c r="AX189" s="40">
        <v>0</v>
      </c>
      <c r="AY189" s="40">
        <v>0</v>
      </c>
      <c r="AZ189" s="63"/>
      <c r="BA189" s="43">
        <v>0</v>
      </c>
      <c r="BB189" s="43">
        <v>0</v>
      </c>
      <c r="BC189" s="63"/>
      <c r="BD189" s="44">
        <v>1700000000</v>
      </c>
      <c r="BE189" s="44">
        <v>169461953</v>
      </c>
      <c r="BF189" s="45"/>
      <c r="BG189" s="44">
        <v>1700000000</v>
      </c>
      <c r="BH189" s="44">
        <v>500000000</v>
      </c>
      <c r="BI189" s="44"/>
      <c r="BJ189" s="44">
        <v>0</v>
      </c>
      <c r="BK189" s="46">
        <v>0.33333333333333331</v>
      </c>
      <c r="BL189" s="46">
        <v>0</v>
      </c>
      <c r="BM189" s="46" t="s">
        <v>126</v>
      </c>
      <c r="BN189" s="46">
        <v>0.33333333333333331</v>
      </c>
      <c r="BO189" s="46">
        <v>1</v>
      </c>
      <c r="BP189" s="46">
        <v>0.33333333333333331</v>
      </c>
      <c r="BQ189" s="46">
        <v>0</v>
      </c>
      <c r="BR189" s="46">
        <v>0.33333333333333331</v>
      </c>
      <c r="BS189" s="46">
        <v>0</v>
      </c>
      <c r="BT189" s="46">
        <v>0</v>
      </c>
      <c r="BU189" s="46" t="s">
        <v>126</v>
      </c>
      <c r="BV189" s="46">
        <v>0.33333333333333331</v>
      </c>
      <c r="BW189" s="46" t="s">
        <v>126</v>
      </c>
      <c r="BX189" s="46">
        <v>1</v>
      </c>
      <c r="BY189" s="46">
        <v>0</v>
      </c>
      <c r="BZ189" s="46">
        <v>0</v>
      </c>
      <c r="CA189" s="46" t="s">
        <v>126</v>
      </c>
      <c r="CB189" s="47">
        <v>0.22500000000000001</v>
      </c>
      <c r="CC189" s="47">
        <v>7.4999999999999997E-2</v>
      </c>
      <c r="CD189" s="47">
        <v>0</v>
      </c>
      <c r="CE189" s="47" t="s">
        <v>126</v>
      </c>
      <c r="CF189" s="47">
        <v>0</v>
      </c>
      <c r="CG189" s="47">
        <v>7.4999999999999997E-2</v>
      </c>
      <c r="CH189" s="47">
        <v>7.4999999999999997E-2</v>
      </c>
      <c r="CI189" s="47">
        <v>7.4999999999999997E-2</v>
      </c>
      <c r="CJ189" s="47">
        <v>7.4999999999999997E-2</v>
      </c>
      <c r="CK189" s="47">
        <v>0</v>
      </c>
      <c r="CL189" s="47">
        <v>0</v>
      </c>
      <c r="CM189" s="47">
        <v>7.4999999999999997E-2</v>
      </c>
      <c r="CN189" s="47">
        <v>0</v>
      </c>
      <c r="CO189" s="47">
        <v>0</v>
      </c>
      <c r="CP189" s="47">
        <v>0</v>
      </c>
      <c r="CQ189" s="47" t="s">
        <v>126</v>
      </c>
      <c r="CR189" s="47">
        <v>0</v>
      </c>
      <c r="CS189" s="45"/>
      <c r="CT189" s="45"/>
      <c r="CU189" s="45"/>
      <c r="CV189" s="45"/>
      <c r="CX189" s="48">
        <v>0</v>
      </c>
      <c r="CY189" s="1">
        <v>0</v>
      </c>
      <c r="CZ189" t="s">
        <v>1887</v>
      </c>
    </row>
    <row r="190" spans="1:105" ht="18" hidden="1" customHeight="1" x14ac:dyDescent="0.25">
      <c r="A190" s="37" t="s">
        <v>1440</v>
      </c>
      <c r="B190" s="37" t="s">
        <v>1441</v>
      </c>
      <c r="C190" s="37" t="s">
        <v>1842</v>
      </c>
      <c r="D190" s="37" t="s">
        <v>1843</v>
      </c>
      <c r="E190" s="37" t="s">
        <v>1844</v>
      </c>
      <c r="F190" s="37" t="s">
        <v>1889</v>
      </c>
      <c r="G190" s="37" t="s">
        <v>1890</v>
      </c>
      <c r="H190" s="37" t="s">
        <v>1891</v>
      </c>
      <c r="I190" s="37" t="s">
        <v>1782</v>
      </c>
      <c r="J190" s="37"/>
      <c r="K190" s="37" t="s">
        <v>1892</v>
      </c>
      <c r="L190" s="37" t="s">
        <v>1893</v>
      </c>
      <c r="M190" s="37" t="s">
        <v>1894</v>
      </c>
      <c r="N190" s="37" t="s">
        <v>118</v>
      </c>
      <c r="O190" s="37" t="s">
        <v>119</v>
      </c>
      <c r="P190" s="39">
        <v>600</v>
      </c>
      <c r="Q190" s="40">
        <v>1200</v>
      </c>
      <c r="R190" s="40">
        <v>589</v>
      </c>
      <c r="S190" s="40">
        <v>0</v>
      </c>
      <c r="T190" s="40">
        <v>100</v>
      </c>
      <c r="U190" s="40">
        <v>0</v>
      </c>
      <c r="V190" s="40">
        <v>100</v>
      </c>
      <c r="W190" s="40">
        <v>0</v>
      </c>
      <c r="X190" s="40">
        <v>124</v>
      </c>
      <c r="Y190" s="40">
        <v>0</v>
      </c>
      <c r="Z190" s="40">
        <v>124</v>
      </c>
      <c r="AA190" s="40" t="s">
        <v>1895</v>
      </c>
      <c r="AB190" s="40" t="s">
        <v>1896</v>
      </c>
      <c r="AC190" s="40" t="s">
        <v>1897</v>
      </c>
      <c r="AD190" s="40">
        <v>440</v>
      </c>
      <c r="AE190" s="40">
        <v>0</v>
      </c>
      <c r="AF190" s="40">
        <v>445</v>
      </c>
      <c r="AG190" s="40">
        <v>0</v>
      </c>
      <c r="AH190" s="40">
        <v>445</v>
      </c>
      <c r="AI190" s="40" t="s">
        <v>1898</v>
      </c>
      <c r="AJ190" s="40" t="s">
        <v>1899</v>
      </c>
      <c r="AK190" s="40" t="s">
        <v>1453</v>
      </c>
      <c r="AL190" s="40">
        <v>1230000000</v>
      </c>
      <c r="AM190" s="40" t="s">
        <v>1900</v>
      </c>
      <c r="AN190" s="40">
        <v>316</v>
      </c>
      <c r="AO190" s="40">
        <v>0</v>
      </c>
      <c r="AP190" s="40">
        <v>20</v>
      </c>
      <c r="AQ190" s="40">
        <v>0</v>
      </c>
      <c r="AR190" s="40">
        <v>20</v>
      </c>
      <c r="AS190" s="40" t="s">
        <v>1901</v>
      </c>
      <c r="AT190" s="40" t="s">
        <v>1902</v>
      </c>
      <c r="AU190" s="40"/>
      <c r="AV190" s="40">
        <v>315</v>
      </c>
      <c r="AW190" s="40">
        <v>0</v>
      </c>
      <c r="AX190" s="40">
        <v>0</v>
      </c>
      <c r="AY190" s="40">
        <v>0</v>
      </c>
      <c r="AZ190" s="42">
        <v>2014427146</v>
      </c>
      <c r="BA190" s="43">
        <v>0</v>
      </c>
      <c r="BB190" s="43">
        <v>2014427146</v>
      </c>
      <c r="BC190" s="42">
        <v>2008000000</v>
      </c>
      <c r="BD190" s="44">
        <v>3601114000</v>
      </c>
      <c r="BE190" s="44">
        <v>1230000000</v>
      </c>
      <c r="BF190" s="45"/>
      <c r="BG190" s="44">
        <v>3429698933</v>
      </c>
      <c r="BH190" s="44">
        <v>2789978000</v>
      </c>
      <c r="BI190" s="44"/>
      <c r="BJ190" s="44">
        <v>791008000</v>
      </c>
      <c r="BK190" s="46">
        <v>0.49083333333333334</v>
      </c>
      <c r="BL190" s="46">
        <v>8.3299999999999999E-2</v>
      </c>
      <c r="BM190" s="46">
        <v>1.24</v>
      </c>
      <c r="BN190" s="46">
        <v>0.36666666666666664</v>
      </c>
      <c r="BO190" s="46">
        <v>1.0113636363636365</v>
      </c>
      <c r="BP190" s="46">
        <v>0.26333333333333331</v>
      </c>
      <c r="BQ190" s="46">
        <v>6.3291139240506333E-2</v>
      </c>
      <c r="BR190" s="46">
        <v>0.26250000000000001</v>
      </c>
      <c r="BS190" s="46">
        <v>0</v>
      </c>
      <c r="BT190" s="46">
        <v>0</v>
      </c>
      <c r="BU190" s="46" t="s">
        <v>126</v>
      </c>
      <c r="BV190" s="46">
        <v>0.49083333333333334</v>
      </c>
      <c r="BW190" s="46">
        <v>1</v>
      </c>
      <c r="BX190" s="46" t="s">
        <v>4283</v>
      </c>
      <c r="BY190" s="46">
        <v>6.3291139240506333E-2</v>
      </c>
      <c r="BZ190" s="46">
        <v>0</v>
      </c>
      <c r="CA190" s="46" t="s">
        <v>126</v>
      </c>
      <c r="CB190" s="47">
        <v>0.22500000000000001</v>
      </c>
      <c r="CC190" s="47">
        <v>0.11043750000000001</v>
      </c>
      <c r="CD190" s="47">
        <v>2.3199999999999998E-2</v>
      </c>
      <c r="CE190" s="47">
        <v>2.3199999999999998E-2</v>
      </c>
      <c r="CF190" s="47">
        <v>2.3199999999999998E-2</v>
      </c>
      <c r="CG190" s="47">
        <v>8.2500000000000004E-2</v>
      </c>
      <c r="CH190" s="47">
        <v>8.2500000000000004E-2</v>
      </c>
      <c r="CI190" s="47">
        <v>8.3487500000000006E-2</v>
      </c>
      <c r="CJ190" s="47">
        <v>5.9200000000000003E-2</v>
      </c>
      <c r="CK190" s="47">
        <v>3.7468354430379752E-3</v>
      </c>
      <c r="CL190" s="47">
        <v>3.7500000000000033E-3</v>
      </c>
      <c r="CM190" s="47">
        <v>5.9062499999999997E-2</v>
      </c>
      <c r="CN190" s="47">
        <v>0</v>
      </c>
      <c r="CO190" s="47">
        <v>0</v>
      </c>
      <c r="CP190" s="47">
        <v>0</v>
      </c>
      <c r="CQ190" s="47" t="s">
        <v>126</v>
      </c>
      <c r="CR190" s="47">
        <v>0</v>
      </c>
      <c r="CS190" s="45"/>
      <c r="CT190" s="45"/>
      <c r="CU190" s="45"/>
      <c r="CV190" s="45"/>
      <c r="CX190" s="48">
        <v>151</v>
      </c>
      <c r="CY190" s="1">
        <v>0</v>
      </c>
      <c r="CZ190" t="s">
        <v>126</v>
      </c>
      <c r="DA190" s="62" t="s">
        <v>143</v>
      </c>
    </row>
    <row r="191" spans="1:105" ht="18" hidden="1" customHeight="1" x14ac:dyDescent="0.25">
      <c r="A191" s="37" t="s">
        <v>1868</v>
      </c>
      <c r="B191" s="37" t="s">
        <v>1869</v>
      </c>
      <c r="C191" s="37" t="s">
        <v>1842</v>
      </c>
      <c r="D191" s="37" t="s">
        <v>1843</v>
      </c>
      <c r="E191" s="37" t="s">
        <v>1844</v>
      </c>
      <c r="F191" s="37" t="s">
        <v>1903</v>
      </c>
      <c r="G191" s="37" t="s">
        <v>1904</v>
      </c>
      <c r="H191" s="37" t="s">
        <v>1905</v>
      </c>
      <c r="I191" s="37"/>
      <c r="J191" s="37"/>
      <c r="K191" s="37" t="s">
        <v>1906</v>
      </c>
      <c r="L191" s="37" t="s">
        <v>1907</v>
      </c>
      <c r="M191" s="37" t="s">
        <v>1908</v>
      </c>
      <c r="N191" s="37" t="s">
        <v>118</v>
      </c>
      <c r="O191" s="37" t="s">
        <v>119</v>
      </c>
      <c r="P191" s="39">
        <v>0</v>
      </c>
      <c r="Q191" s="40">
        <v>116</v>
      </c>
      <c r="R191" s="40">
        <v>55</v>
      </c>
      <c r="S191" s="40" t="s">
        <v>1910</v>
      </c>
      <c r="T191" s="40">
        <v>0</v>
      </c>
      <c r="U191" s="40">
        <v>0</v>
      </c>
      <c r="V191" s="40">
        <v>0</v>
      </c>
      <c r="W191" s="40">
        <v>0</v>
      </c>
      <c r="X191" s="40">
        <v>0</v>
      </c>
      <c r="Y191" s="40">
        <v>0</v>
      </c>
      <c r="Z191" s="40">
        <v>0</v>
      </c>
      <c r="AA191" s="40"/>
      <c r="AB191" s="40"/>
      <c r="AC191" s="40"/>
      <c r="AD191" s="40">
        <v>55</v>
      </c>
      <c r="AE191" s="40">
        <v>0</v>
      </c>
      <c r="AF191" s="40">
        <v>55</v>
      </c>
      <c r="AG191" s="40">
        <v>0</v>
      </c>
      <c r="AH191" s="40">
        <v>55</v>
      </c>
      <c r="AI191" s="40" t="s">
        <v>1909</v>
      </c>
      <c r="AJ191" s="40" t="s">
        <v>1910</v>
      </c>
      <c r="AK191" s="40">
        <v>0</v>
      </c>
      <c r="AL191" s="40">
        <v>169353600</v>
      </c>
      <c r="AM191" s="40" t="s">
        <v>1911</v>
      </c>
      <c r="AN191" s="40">
        <v>40</v>
      </c>
      <c r="AO191" s="40">
        <v>0</v>
      </c>
      <c r="AP191" s="40">
        <v>0</v>
      </c>
      <c r="AQ191" s="40">
        <v>0</v>
      </c>
      <c r="AR191" s="40">
        <v>0</v>
      </c>
      <c r="AS191" s="40"/>
      <c r="AT191" s="40" t="s">
        <v>1912</v>
      </c>
      <c r="AU191" s="40"/>
      <c r="AV191" s="40">
        <v>21</v>
      </c>
      <c r="AW191" s="40">
        <v>0</v>
      </c>
      <c r="AX191" s="40">
        <v>0</v>
      </c>
      <c r="AY191" s="40">
        <v>0</v>
      </c>
      <c r="AZ191" s="63"/>
      <c r="BA191" s="43">
        <v>0</v>
      </c>
      <c r="BB191" s="43">
        <v>0</v>
      </c>
      <c r="BC191" s="63"/>
      <c r="BD191" s="44">
        <v>882599916</v>
      </c>
      <c r="BE191" s="44">
        <v>169353600</v>
      </c>
      <c r="BF191" s="45"/>
      <c r="BG191" s="44">
        <v>581458304</v>
      </c>
      <c r="BH191" s="44">
        <v>1145000000</v>
      </c>
      <c r="BI191" s="44"/>
      <c r="BJ191" s="44">
        <v>0</v>
      </c>
      <c r="BK191" s="46">
        <v>0.47413793103448276</v>
      </c>
      <c r="BL191" s="46">
        <v>0</v>
      </c>
      <c r="BM191" s="46" t="s">
        <v>126</v>
      </c>
      <c r="BN191" s="46">
        <v>0.47413793103448276</v>
      </c>
      <c r="BO191" s="46">
        <v>1</v>
      </c>
      <c r="BP191" s="46">
        <v>0.34482758620689657</v>
      </c>
      <c r="BQ191" s="46">
        <v>0</v>
      </c>
      <c r="BR191" s="46">
        <v>0.18103448275862069</v>
      </c>
      <c r="BS191" s="46">
        <v>0</v>
      </c>
      <c r="BT191" s="46">
        <v>0</v>
      </c>
      <c r="BU191" s="46" t="s">
        <v>126</v>
      </c>
      <c r="BV191" s="46">
        <v>0.47413793103448276</v>
      </c>
      <c r="BW191" s="46" t="s">
        <v>126</v>
      </c>
      <c r="BX191" s="46">
        <v>1</v>
      </c>
      <c r="BY191" s="46">
        <v>0</v>
      </c>
      <c r="BZ191" s="46">
        <v>0</v>
      </c>
      <c r="CA191" s="46" t="s">
        <v>126</v>
      </c>
      <c r="CB191" s="47">
        <v>0.22500000000000001</v>
      </c>
      <c r="CC191" s="47">
        <v>0.10668103448275862</v>
      </c>
      <c r="CD191" s="47">
        <v>0</v>
      </c>
      <c r="CE191" s="47" t="s">
        <v>126</v>
      </c>
      <c r="CF191" s="47">
        <v>0</v>
      </c>
      <c r="CG191" s="47">
        <v>0.1067</v>
      </c>
      <c r="CH191" s="47">
        <v>0.1067</v>
      </c>
      <c r="CI191" s="47">
        <v>0.10668103448275862</v>
      </c>
      <c r="CJ191" s="47">
        <v>7.7600000000000002E-2</v>
      </c>
      <c r="CK191" s="47">
        <v>0</v>
      </c>
      <c r="CL191" s="47">
        <v>0</v>
      </c>
      <c r="CM191" s="47">
        <v>4.073275862068966E-2</v>
      </c>
      <c r="CN191" s="47">
        <v>0</v>
      </c>
      <c r="CO191" s="47">
        <v>0</v>
      </c>
      <c r="CP191" s="47">
        <v>0</v>
      </c>
      <c r="CQ191" s="47" t="s">
        <v>126</v>
      </c>
      <c r="CR191" s="47">
        <v>0</v>
      </c>
      <c r="CS191" s="45"/>
      <c r="CT191" s="45"/>
      <c r="CU191" s="45"/>
      <c r="CV191" s="45"/>
      <c r="CX191" s="48">
        <v>0</v>
      </c>
      <c r="CY191" s="1">
        <v>0</v>
      </c>
      <c r="CZ191">
        <v>0</v>
      </c>
    </row>
    <row r="192" spans="1:105" ht="18" hidden="1" customHeight="1" x14ac:dyDescent="0.25">
      <c r="A192" s="37" t="s">
        <v>1868</v>
      </c>
      <c r="B192" s="37" t="s">
        <v>1869</v>
      </c>
      <c r="C192" s="37" t="s">
        <v>1842</v>
      </c>
      <c r="D192" s="37" t="s">
        <v>1843</v>
      </c>
      <c r="E192" s="37" t="s">
        <v>1844</v>
      </c>
      <c r="F192" s="37" t="s">
        <v>1903</v>
      </c>
      <c r="G192" s="37" t="s">
        <v>1904</v>
      </c>
      <c r="H192" s="37" t="s">
        <v>1913</v>
      </c>
      <c r="I192" s="37"/>
      <c r="J192" s="37"/>
      <c r="K192" s="37" t="s">
        <v>1914</v>
      </c>
      <c r="L192" s="37" t="s">
        <v>1915</v>
      </c>
      <c r="M192" s="37" t="s">
        <v>1916</v>
      </c>
      <c r="N192" s="37" t="s">
        <v>118</v>
      </c>
      <c r="O192" s="37" t="s">
        <v>119</v>
      </c>
      <c r="P192" s="39">
        <v>25</v>
      </c>
      <c r="Q192" s="40">
        <v>8</v>
      </c>
      <c r="R192" s="40">
        <v>4</v>
      </c>
      <c r="S192" s="40" t="s">
        <v>1917</v>
      </c>
      <c r="T192" s="40">
        <v>0</v>
      </c>
      <c r="U192" s="40">
        <v>0</v>
      </c>
      <c r="V192" s="40">
        <v>0</v>
      </c>
      <c r="W192" s="40">
        <v>0</v>
      </c>
      <c r="X192" s="40">
        <v>0</v>
      </c>
      <c r="Y192" s="40">
        <v>0</v>
      </c>
      <c r="Z192" s="40">
        <v>0</v>
      </c>
      <c r="AA192" s="40"/>
      <c r="AB192" s="40"/>
      <c r="AC192" s="40"/>
      <c r="AD192" s="40">
        <v>4</v>
      </c>
      <c r="AE192" s="40">
        <v>0</v>
      </c>
      <c r="AF192" s="40">
        <v>4</v>
      </c>
      <c r="AG192" s="40">
        <v>0</v>
      </c>
      <c r="AH192" s="40">
        <v>4</v>
      </c>
      <c r="AI192" s="40" t="s">
        <v>1876</v>
      </c>
      <c r="AJ192" s="40" t="s">
        <v>1917</v>
      </c>
      <c r="AK192" s="40">
        <v>0</v>
      </c>
      <c r="AL192" s="40">
        <v>0</v>
      </c>
      <c r="AM192" s="40">
        <v>0</v>
      </c>
      <c r="AN192" s="40">
        <v>3</v>
      </c>
      <c r="AO192" s="40">
        <v>0</v>
      </c>
      <c r="AP192" s="40">
        <v>0</v>
      </c>
      <c r="AQ192" s="40">
        <v>0</v>
      </c>
      <c r="AR192" s="40">
        <v>0</v>
      </c>
      <c r="AS192" s="40"/>
      <c r="AT192" s="40" t="s">
        <v>1918</v>
      </c>
      <c r="AU192" s="40"/>
      <c r="AV192" s="40">
        <v>1</v>
      </c>
      <c r="AW192" s="40">
        <v>0</v>
      </c>
      <c r="AX192" s="40">
        <v>0</v>
      </c>
      <c r="AY192" s="40">
        <v>0</v>
      </c>
      <c r="AZ192" s="63"/>
      <c r="BA192" s="43">
        <v>0</v>
      </c>
      <c r="BB192" s="43">
        <v>0</v>
      </c>
      <c r="BC192" s="63"/>
      <c r="BD192" s="44">
        <v>596000000</v>
      </c>
      <c r="BE192" s="44">
        <v>0</v>
      </c>
      <c r="BF192" s="45"/>
      <c r="BG192" s="44">
        <v>595989381</v>
      </c>
      <c r="BH192" s="44">
        <v>594000000</v>
      </c>
      <c r="BI192" s="44"/>
      <c r="BJ192" s="44">
        <v>0</v>
      </c>
      <c r="BK192" s="46">
        <v>0.5</v>
      </c>
      <c r="BL192" s="46">
        <v>0</v>
      </c>
      <c r="BM192" s="46" t="s">
        <v>126</v>
      </c>
      <c r="BN192" s="46">
        <v>0.5</v>
      </c>
      <c r="BO192" s="46">
        <v>1</v>
      </c>
      <c r="BP192" s="46">
        <v>0.375</v>
      </c>
      <c r="BQ192" s="46">
        <v>0</v>
      </c>
      <c r="BR192" s="46">
        <v>0.125</v>
      </c>
      <c r="BS192" s="46">
        <v>0</v>
      </c>
      <c r="BT192" s="46">
        <v>0</v>
      </c>
      <c r="BU192" s="46" t="s">
        <v>126</v>
      </c>
      <c r="BV192" s="46">
        <v>0.5</v>
      </c>
      <c r="BW192" s="46" t="s">
        <v>126</v>
      </c>
      <c r="BX192" s="46">
        <v>1</v>
      </c>
      <c r="BY192" s="46">
        <v>0</v>
      </c>
      <c r="BZ192" s="46">
        <v>0</v>
      </c>
      <c r="CA192" s="46" t="s">
        <v>126</v>
      </c>
      <c r="CB192" s="47">
        <v>0.22500000000000001</v>
      </c>
      <c r="CC192" s="47">
        <v>0.1125</v>
      </c>
      <c r="CD192" s="47">
        <v>0</v>
      </c>
      <c r="CE192" s="47" t="s">
        <v>126</v>
      </c>
      <c r="CF192" s="47">
        <v>0</v>
      </c>
      <c r="CG192" s="47">
        <v>0.1125</v>
      </c>
      <c r="CH192" s="47">
        <v>0.1125</v>
      </c>
      <c r="CI192" s="47">
        <v>0.1125</v>
      </c>
      <c r="CJ192" s="47">
        <v>8.4400000000000003E-2</v>
      </c>
      <c r="CK192" s="47">
        <v>0</v>
      </c>
      <c r="CL192" s="47">
        <v>0</v>
      </c>
      <c r="CM192" s="47">
        <v>2.8125000000000001E-2</v>
      </c>
      <c r="CN192" s="47">
        <v>0</v>
      </c>
      <c r="CO192" s="47">
        <v>0</v>
      </c>
      <c r="CP192" s="47">
        <v>0</v>
      </c>
      <c r="CQ192" s="47" t="s">
        <v>126</v>
      </c>
      <c r="CR192" s="47">
        <v>0</v>
      </c>
      <c r="CS192" s="45"/>
      <c r="CT192" s="45"/>
      <c r="CU192" s="45"/>
      <c r="CV192" s="45"/>
      <c r="CX192" s="48">
        <v>0</v>
      </c>
      <c r="CY192" s="1">
        <v>0</v>
      </c>
      <c r="CZ192">
        <v>0</v>
      </c>
      <c r="DA192" s="62" t="s">
        <v>143</v>
      </c>
    </row>
    <row r="193" spans="1:105" ht="18" hidden="1" customHeight="1" x14ac:dyDescent="0.25">
      <c r="A193" s="37" t="s">
        <v>1868</v>
      </c>
      <c r="B193" s="37" t="s">
        <v>1869</v>
      </c>
      <c r="C193" s="37" t="s">
        <v>1842</v>
      </c>
      <c r="D193" s="37" t="s">
        <v>1843</v>
      </c>
      <c r="E193" s="37" t="s">
        <v>1844</v>
      </c>
      <c r="F193" s="37" t="s">
        <v>1903</v>
      </c>
      <c r="G193" s="37" t="s">
        <v>1904</v>
      </c>
      <c r="H193" s="37" t="s">
        <v>1919</v>
      </c>
      <c r="I193" s="37"/>
      <c r="J193" s="37"/>
      <c r="K193" s="37" t="s">
        <v>1920</v>
      </c>
      <c r="L193" s="37" t="s">
        <v>1921</v>
      </c>
      <c r="M193" s="37" t="s">
        <v>1922</v>
      </c>
      <c r="N193" s="37" t="s">
        <v>118</v>
      </c>
      <c r="O193" s="37" t="s">
        <v>119</v>
      </c>
      <c r="P193" s="39">
        <v>88</v>
      </c>
      <c r="Q193" s="40">
        <v>300</v>
      </c>
      <c r="R193" s="40">
        <v>149</v>
      </c>
      <c r="S193" s="40" t="s">
        <v>4439</v>
      </c>
      <c r="T193" s="40">
        <v>10</v>
      </c>
      <c r="U193" s="40">
        <v>0</v>
      </c>
      <c r="V193" s="40">
        <v>13</v>
      </c>
      <c r="W193" s="40">
        <v>0</v>
      </c>
      <c r="X193" s="40">
        <v>13</v>
      </c>
      <c r="Y193" s="40">
        <v>0</v>
      </c>
      <c r="Z193" s="40">
        <v>13</v>
      </c>
      <c r="AA193" s="40" t="s">
        <v>1923</v>
      </c>
      <c r="AB193" s="40" t="s">
        <v>1924</v>
      </c>
      <c r="AC193" s="40">
        <v>0</v>
      </c>
      <c r="AD193" s="40">
        <v>131</v>
      </c>
      <c r="AE193" s="40">
        <v>0</v>
      </c>
      <c r="AF193" s="40">
        <v>131</v>
      </c>
      <c r="AG193" s="40">
        <v>0</v>
      </c>
      <c r="AH193" s="40">
        <v>131</v>
      </c>
      <c r="AI193" s="40" t="s">
        <v>1925</v>
      </c>
      <c r="AJ193" s="40" t="s">
        <v>1926</v>
      </c>
      <c r="AK193" s="40">
        <v>0</v>
      </c>
      <c r="AL193" s="40">
        <v>0</v>
      </c>
      <c r="AM193" s="40">
        <v>0</v>
      </c>
      <c r="AN193" s="40">
        <v>85</v>
      </c>
      <c r="AO193" s="40">
        <v>0</v>
      </c>
      <c r="AP193" s="40">
        <v>5</v>
      </c>
      <c r="AQ193" s="40">
        <v>0</v>
      </c>
      <c r="AR193" s="40">
        <v>5</v>
      </c>
      <c r="AS193" s="40"/>
      <c r="AT193" s="40" t="s">
        <v>1927</v>
      </c>
      <c r="AU193" s="40"/>
      <c r="AV193" s="40">
        <v>71</v>
      </c>
      <c r="AW193" s="40">
        <v>0</v>
      </c>
      <c r="AX193" s="40">
        <v>0</v>
      </c>
      <c r="AY193" s="40">
        <v>0</v>
      </c>
      <c r="AZ193" s="42">
        <v>1999318687</v>
      </c>
      <c r="BA193" s="43">
        <v>999903468</v>
      </c>
      <c r="BB193" s="43">
        <v>2999222155</v>
      </c>
      <c r="BC193" s="42">
        <v>1999318687</v>
      </c>
      <c r="BD193" s="44">
        <v>3589034930</v>
      </c>
      <c r="BE193" s="44">
        <v>0</v>
      </c>
      <c r="BF193" s="45"/>
      <c r="BG193" s="44">
        <v>3586150163</v>
      </c>
      <c r="BH193" s="44">
        <v>3869765890</v>
      </c>
      <c r="BI193" s="44"/>
      <c r="BJ193" s="44">
        <v>0</v>
      </c>
      <c r="BK193" s="46">
        <v>0.49666666666666665</v>
      </c>
      <c r="BL193" s="46">
        <v>0.11210000000000001</v>
      </c>
      <c r="BM193" s="46">
        <v>1</v>
      </c>
      <c r="BN193" s="46">
        <v>0.43666666666666665</v>
      </c>
      <c r="BO193" s="46">
        <v>1</v>
      </c>
      <c r="BP193" s="46">
        <v>0.28333333333333333</v>
      </c>
      <c r="BQ193" s="46">
        <v>5.8823529411764705E-2</v>
      </c>
      <c r="BR193" s="46">
        <v>0.23666666666666666</v>
      </c>
      <c r="BS193" s="46">
        <v>0</v>
      </c>
      <c r="BT193" s="46">
        <v>0</v>
      </c>
      <c r="BU193" s="46" t="s">
        <v>126</v>
      </c>
      <c r="BV193" s="46">
        <v>0.49666666666666665</v>
      </c>
      <c r="BW193" s="46">
        <v>1</v>
      </c>
      <c r="BX193" s="46">
        <v>1</v>
      </c>
      <c r="BY193" s="46">
        <v>5.8823529411764705E-2</v>
      </c>
      <c r="BZ193" s="46">
        <v>0</v>
      </c>
      <c r="CA193" s="46" t="s">
        <v>126</v>
      </c>
      <c r="CB193" s="47">
        <v>0.22500000000000001</v>
      </c>
      <c r="CC193" s="47">
        <v>0.11175</v>
      </c>
      <c r="CD193" s="47">
        <v>9.7000000000000003E-3</v>
      </c>
      <c r="CE193" s="47">
        <v>9.7000000000000003E-3</v>
      </c>
      <c r="CF193" s="47">
        <v>9.7000000000000003E-3</v>
      </c>
      <c r="CG193" s="47">
        <v>9.8299999999999998E-2</v>
      </c>
      <c r="CH193" s="47">
        <v>9.8299999999999998E-2</v>
      </c>
      <c r="CI193" s="47">
        <v>9.9000000000000005E-2</v>
      </c>
      <c r="CJ193" s="47">
        <v>6.3700000000000007E-2</v>
      </c>
      <c r="CK193" s="47">
        <v>3.7470588235294119E-3</v>
      </c>
      <c r="CL193" s="47">
        <v>3.0499999999999972E-3</v>
      </c>
      <c r="CM193" s="47">
        <v>5.3249999999999999E-2</v>
      </c>
      <c r="CN193" s="47">
        <v>0</v>
      </c>
      <c r="CO193" s="47">
        <v>0</v>
      </c>
      <c r="CP193" s="47">
        <v>0</v>
      </c>
      <c r="CQ193" s="47" t="s">
        <v>126</v>
      </c>
      <c r="CR193" s="47">
        <v>0</v>
      </c>
      <c r="CS193" s="45"/>
      <c r="CT193" s="45"/>
      <c r="CU193" s="45"/>
      <c r="CV193" s="45"/>
      <c r="CX193" s="48">
        <v>13</v>
      </c>
      <c r="CY193" s="1">
        <v>0</v>
      </c>
      <c r="CZ193">
        <v>0</v>
      </c>
    </row>
    <row r="194" spans="1:105" ht="18" hidden="1" customHeight="1" x14ac:dyDescent="0.25">
      <c r="A194" s="37" t="s">
        <v>1868</v>
      </c>
      <c r="B194" s="37" t="s">
        <v>1869</v>
      </c>
      <c r="C194" s="37" t="s">
        <v>1842</v>
      </c>
      <c r="D194" s="37" t="s">
        <v>1843</v>
      </c>
      <c r="E194" s="37" t="s">
        <v>1844</v>
      </c>
      <c r="F194" s="37" t="s">
        <v>1903</v>
      </c>
      <c r="G194" s="37" t="s">
        <v>1904</v>
      </c>
      <c r="H194" s="37" t="s">
        <v>1928</v>
      </c>
      <c r="I194" s="37"/>
      <c r="J194" s="37"/>
      <c r="K194" s="37" t="s">
        <v>1929</v>
      </c>
      <c r="L194" s="37" t="s">
        <v>1930</v>
      </c>
      <c r="M194" s="37" t="s">
        <v>1931</v>
      </c>
      <c r="N194" s="37" t="s">
        <v>118</v>
      </c>
      <c r="O194" s="37" t="s">
        <v>119</v>
      </c>
      <c r="P194" s="39">
        <v>485</v>
      </c>
      <c r="Q194" s="40">
        <v>2000</v>
      </c>
      <c r="R194" s="40">
        <v>0</v>
      </c>
      <c r="S194" s="40" t="s">
        <v>1932</v>
      </c>
      <c r="T194" s="40">
        <v>0</v>
      </c>
      <c r="U194" s="40">
        <v>0</v>
      </c>
      <c r="V194" s="40">
        <v>0</v>
      </c>
      <c r="W194" s="40">
        <v>0</v>
      </c>
      <c r="X194" s="40">
        <v>0</v>
      </c>
      <c r="Y194" s="40">
        <v>0</v>
      </c>
      <c r="Z194" s="40">
        <v>0</v>
      </c>
      <c r="AA194" s="40"/>
      <c r="AB194" s="40"/>
      <c r="AC194" s="40"/>
      <c r="AD194" s="40">
        <v>16</v>
      </c>
      <c r="AE194" s="40">
        <v>0</v>
      </c>
      <c r="AF194" s="40">
        <v>0</v>
      </c>
      <c r="AG194" s="40">
        <v>0</v>
      </c>
      <c r="AH194" s="40">
        <v>0</v>
      </c>
      <c r="AI194" s="40">
        <v>0</v>
      </c>
      <c r="AJ194" s="40" t="s">
        <v>1932</v>
      </c>
      <c r="AK194" s="40">
        <v>0</v>
      </c>
      <c r="AL194" s="40">
        <v>0</v>
      </c>
      <c r="AM194" s="40">
        <v>0</v>
      </c>
      <c r="AN194" s="40">
        <v>992</v>
      </c>
      <c r="AO194" s="40">
        <v>0</v>
      </c>
      <c r="AP194" s="40">
        <v>0</v>
      </c>
      <c r="AQ194" s="40">
        <v>0</v>
      </c>
      <c r="AR194" s="40">
        <v>0</v>
      </c>
      <c r="AS194" s="40"/>
      <c r="AT194" s="40" t="s">
        <v>1933</v>
      </c>
      <c r="AU194" s="40"/>
      <c r="AV194" s="40">
        <v>992</v>
      </c>
      <c r="AW194" s="40">
        <v>0</v>
      </c>
      <c r="AX194" s="40">
        <v>0</v>
      </c>
      <c r="AY194" s="40">
        <v>0</v>
      </c>
      <c r="AZ194" s="63"/>
      <c r="BA194" s="43">
        <v>0</v>
      </c>
      <c r="BB194" s="43">
        <v>0</v>
      </c>
      <c r="BC194" s="63"/>
      <c r="BD194" s="44">
        <v>696000000</v>
      </c>
      <c r="BE194" s="44">
        <v>0</v>
      </c>
      <c r="BF194" s="45"/>
      <c r="BG194" s="44">
        <v>696000000</v>
      </c>
      <c r="BH194" s="44">
        <v>2611088000</v>
      </c>
      <c r="BI194" s="44"/>
      <c r="BJ194" s="44">
        <v>244690936</v>
      </c>
      <c r="BK194" s="46">
        <v>0</v>
      </c>
      <c r="BL194" s="46">
        <v>0</v>
      </c>
      <c r="BM194" s="46" t="s">
        <v>126</v>
      </c>
      <c r="BN194" s="46">
        <v>8.0000000000000002E-3</v>
      </c>
      <c r="BO194" s="46">
        <v>0</v>
      </c>
      <c r="BP194" s="46">
        <v>0.496</v>
      </c>
      <c r="BQ194" s="46">
        <v>0</v>
      </c>
      <c r="BR194" s="46">
        <v>0.496</v>
      </c>
      <c r="BS194" s="46">
        <v>0</v>
      </c>
      <c r="BT194" s="46">
        <v>0</v>
      </c>
      <c r="BU194" s="46" t="s">
        <v>126</v>
      </c>
      <c r="BV194" s="46">
        <v>0</v>
      </c>
      <c r="BW194" s="46" t="s">
        <v>126</v>
      </c>
      <c r="BX194" s="46">
        <v>0</v>
      </c>
      <c r="BY194" s="46">
        <v>0</v>
      </c>
      <c r="BZ194" s="46">
        <v>0</v>
      </c>
      <c r="CA194" s="46" t="s">
        <v>126</v>
      </c>
      <c r="CB194" s="47">
        <v>0.22500000000000001</v>
      </c>
      <c r="CC194" s="47">
        <v>0</v>
      </c>
      <c r="CD194" s="47">
        <v>0</v>
      </c>
      <c r="CE194" s="47" t="s">
        <v>126</v>
      </c>
      <c r="CF194" s="47">
        <v>0</v>
      </c>
      <c r="CG194" s="47">
        <v>1.8E-3</v>
      </c>
      <c r="CH194" s="47">
        <v>0</v>
      </c>
      <c r="CI194" s="47">
        <v>0</v>
      </c>
      <c r="CJ194" s="47">
        <v>0.1116</v>
      </c>
      <c r="CK194" s="47">
        <v>0</v>
      </c>
      <c r="CL194" s="47">
        <v>0</v>
      </c>
      <c r="CM194" s="47">
        <v>0.1116</v>
      </c>
      <c r="CN194" s="47">
        <v>0</v>
      </c>
      <c r="CO194" s="47">
        <v>0</v>
      </c>
      <c r="CP194" s="47">
        <v>0</v>
      </c>
      <c r="CQ194" s="47" t="s">
        <v>126</v>
      </c>
      <c r="CR194" s="47">
        <v>0</v>
      </c>
      <c r="CS194" s="45"/>
      <c r="CT194" s="45"/>
      <c r="CU194" s="45"/>
      <c r="CV194" s="45"/>
      <c r="CX194" s="48">
        <v>0</v>
      </c>
      <c r="CY194" s="1">
        <v>0</v>
      </c>
      <c r="CZ194">
        <v>0</v>
      </c>
      <c r="DA194" s="62" t="s">
        <v>143</v>
      </c>
    </row>
    <row r="195" spans="1:105" ht="18" hidden="1" customHeight="1" x14ac:dyDescent="0.25">
      <c r="A195" s="37" t="s">
        <v>1879</v>
      </c>
      <c r="B195" s="37" t="s">
        <v>1880</v>
      </c>
      <c r="C195" s="37" t="s">
        <v>1842</v>
      </c>
      <c r="D195" s="37" t="s">
        <v>1843</v>
      </c>
      <c r="E195" s="37" t="s">
        <v>1844</v>
      </c>
      <c r="F195" s="37" t="s">
        <v>1903</v>
      </c>
      <c r="G195" s="37" t="s">
        <v>1904</v>
      </c>
      <c r="H195" s="37" t="s">
        <v>1934</v>
      </c>
      <c r="I195" s="37"/>
      <c r="J195" s="37"/>
      <c r="K195" s="37" t="s">
        <v>1935</v>
      </c>
      <c r="L195" s="37" t="s">
        <v>1936</v>
      </c>
      <c r="M195" s="37" t="s">
        <v>1937</v>
      </c>
      <c r="N195" s="37" t="s">
        <v>118</v>
      </c>
      <c r="O195" s="37" t="s">
        <v>119</v>
      </c>
      <c r="P195" s="39">
        <v>15979</v>
      </c>
      <c r="Q195" s="40">
        <v>30000</v>
      </c>
      <c r="R195" s="40">
        <v>15000</v>
      </c>
      <c r="S195" s="40" t="s">
        <v>1943</v>
      </c>
      <c r="T195" s="40">
        <v>5000</v>
      </c>
      <c r="U195" s="40">
        <v>0</v>
      </c>
      <c r="V195" s="40">
        <v>3000</v>
      </c>
      <c r="W195" s="40">
        <v>0</v>
      </c>
      <c r="X195" s="40">
        <v>3000</v>
      </c>
      <c r="Y195" s="40">
        <v>0</v>
      </c>
      <c r="Z195" s="40">
        <v>3000</v>
      </c>
      <c r="AA195" s="40" t="s">
        <v>1938</v>
      </c>
      <c r="AB195" s="40" t="s">
        <v>1939</v>
      </c>
      <c r="AC195" s="40">
        <v>0</v>
      </c>
      <c r="AD195" s="40">
        <v>12000</v>
      </c>
      <c r="AE195" s="40">
        <v>0</v>
      </c>
      <c r="AF195" s="40">
        <v>12000</v>
      </c>
      <c r="AG195" s="40">
        <v>0</v>
      </c>
      <c r="AH195" s="40">
        <v>12000</v>
      </c>
      <c r="AI195" s="40" t="s">
        <v>1940</v>
      </c>
      <c r="AJ195" s="40" t="s">
        <v>1941</v>
      </c>
      <c r="AK195" s="40">
        <v>0</v>
      </c>
      <c r="AL195" s="40">
        <v>3210566530</v>
      </c>
      <c r="AM195" s="40" t="s">
        <v>1942</v>
      </c>
      <c r="AN195" s="40">
        <v>10000</v>
      </c>
      <c r="AO195" s="40">
        <v>0</v>
      </c>
      <c r="AP195" s="40">
        <v>0</v>
      </c>
      <c r="AQ195" s="40">
        <v>0</v>
      </c>
      <c r="AR195" s="40">
        <v>0</v>
      </c>
      <c r="AS195" s="40"/>
      <c r="AT195" s="40" t="s">
        <v>1943</v>
      </c>
      <c r="AU195" s="40"/>
      <c r="AV195" s="40">
        <v>5000</v>
      </c>
      <c r="AW195" s="40">
        <v>0</v>
      </c>
      <c r="AX195" s="40">
        <v>0</v>
      </c>
      <c r="AY195" s="40">
        <v>0</v>
      </c>
      <c r="AZ195" s="42">
        <v>21798625218</v>
      </c>
      <c r="BA195" s="43">
        <v>2021797500</v>
      </c>
      <c r="BB195" s="43">
        <v>23820422718</v>
      </c>
      <c r="BC195" s="42">
        <v>12112546626</v>
      </c>
      <c r="BD195" s="44">
        <v>19062034540</v>
      </c>
      <c r="BE195" s="44">
        <v>3210566530</v>
      </c>
      <c r="BF195" s="45"/>
      <c r="BG195" s="44">
        <v>18300678953</v>
      </c>
      <c r="BH195" s="44">
        <v>10724062587</v>
      </c>
      <c r="BI195" s="44"/>
      <c r="BJ195" s="44">
        <v>0</v>
      </c>
      <c r="BK195" s="46">
        <v>0.5</v>
      </c>
      <c r="BL195" s="46">
        <v>0.1</v>
      </c>
      <c r="BM195" s="46">
        <v>1</v>
      </c>
      <c r="BN195" s="46">
        <v>0.4</v>
      </c>
      <c r="BO195" s="46">
        <v>1</v>
      </c>
      <c r="BP195" s="46">
        <v>0.33333333333333331</v>
      </c>
      <c r="BQ195" s="46">
        <v>0</v>
      </c>
      <c r="BR195" s="46">
        <v>0.16666666666666666</v>
      </c>
      <c r="BS195" s="46">
        <v>0</v>
      </c>
      <c r="BT195" s="46">
        <v>0</v>
      </c>
      <c r="BU195" s="46" t="s">
        <v>126</v>
      </c>
      <c r="BV195" s="46">
        <v>0.5</v>
      </c>
      <c r="BW195" s="46">
        <v>1</v>
      </c>
      <c r="BX195" s="46">
        <v>1</v>
      </c>
      <c r="BY195" s="46">
        <v>0</v>
      </c>
      <c r="BZ195" s="46">
        <v>0</v>
      </c>
      <c r="CA195" s="46" t="s">
        <v>126</v>
      </c>
      <c r="CB195" s="47">
        <v>0.22500000000000001</v>
      </c>
      <c r="CC195" s="47">
        <v>0.1125</v>
      </c>
      <c r="CD195" s="47">
        <v>2.2499999999999999E-2</v>
      </c>
      <c r="CE195" s="47">
        <v>2.2499999999999999E-2</v>
      </c>
      <c r="CF195" s="47">
        <v>2.2499999999999999E-2</v>
      </c>
      <c r="CG195" s="47">
        <v>0.09</v>
      </c>
      <c r="CH195" s="47">
        <v>0.09</v>
      </c>
      <c r="CI195" s="47">
        <v>0.09</v>
      </c>
      <c r="CJ195" s="47">
        <v>7.4999999999999997E-2</v>
      </c>
      <c r="CK195" s="47">
        <v>0</v>
      </c>
      <c r="CL195" s="47">
        <v>0</v>
      </c>
      <c r="CM195" s="47">
        <v>3.7499999999999999E-2</v>
      </c>
      <c r="CN195" s="47">
        <v>0</v>
      </c>
      <c r="CO195" s="47">
        <v>0</v>
      </c>
      <c r="CP195" s="47">
        <v>0</v>
      </c>
      <c r="CQ195" s="47" t="s">
        <v>126</v>
      </c>
      <c r="CR195" s="47">
        <v>0</v>
      </c>
      <c r="CS195" s="45"/>
      <c r="CT195" s="45"/>
      <c r="CU195" s="45"/>
      <c r="CV195" s="45"/>
      <c r="CX195" s="48">
        <v>7086</v>
      </c>
      <c r="CY195" s="1">
        <v>0</v>
      </c>
      <c r="CZ195" t="s">
        <v>1942</v>
      </c>
      <c r="DA195" s="62" t="s">
        <v>143</v>
      </c>
    </row>
    <row r="196" spans="1:105" ht="18" hidden="1" customHeight="1" x14ac:dyDescent="0.25">
      <c r="A196" s="37" t="s">
        <v>1856</v>
      </c>
      <c r="B196" s="37" t="s">
        <v>1857</v>
      </c>
      <c r="C196" s="37" t="s">
        <v>1842</v>
      </c>
      <c r="D196" s="37" t="s">
        <v>1843</v>
      </c>
      <c r="E196" s="37" t="s">
        <v>1844</v>
      </c>
      <c r="F196" s="37" t="s">
        <v>1903</v>
      </c>
      <c r="G196" s="37" t="s">
        <v>1904</v>
      </c>
      <c r="H196" s="37" t="s">
        <v>1944</v>
      </c>
      <c r="I196" s="37"/>
      <c r="J196" s="37"/>
      <c r="K196" s="37" t="s">
        <v>1945</v>
      </c>
      <c r="L196" s="37" t="s">
        <v>1946</v>
      </c>
      <c r="M196" s="109" t="s">
        <v>1947</v>
      </c>
      <c r="N196" s="37" t="s">
        <v>118</v>
      </c>
      <c r="O196" s="37" t="s">
        <v>119</v>
      </c>
      <c r="P196" s="39">
        <v>120</v>
      </c>
      <c r="Q196" s="40">
        <v>600</v>
      </c>
      <c r="R196" s="40">
        <v>910</v>
      </c>
      <c r="S196" s="40" t="s">
        <v>4440</v>
      </c>
      <c r="T196" s="40">
        <v>0</v>
      </c>
      <c r="U196" s="40">
        <v>0</v>
      </c>
      <c r="V196" s="40">
        <v>0</v>
      </c>
      <c r="W196" s="40">
        <v>0</v>
      </c>
      <c r="X196" s="40">
        <v>0</v>
      </c>
      <c r="Y196" s="40">
        <v>0</v>
      </c>
      <c r="Z196" s="40">
        <v>0</v>
      </c>
      <c r="AA196" s="40"/>
      <c r="AB196" s="40"/>
      <c r="AC196" s="40"/>
      <c r="AD196" s="40">
        <v>300</v>
      </c>
      <c r="AE196" s="40">
        <v>0</v>
      </c>
      <c r="AF196" s="40">
        <v>321</v>
      </c>
      <c r="AG196" s="40">
        <v>0</v>
      </c>
      <c r="AH196" s="40">
        <v>321</v>
      </c>
      <c r="AI196" s="40" t="s">
        <v>1948</v>
      </c>
      <c r="AJ196" s="40" t="s">
        <v>1949</v>
      </c>
      <c r="AK196" s="40">
        <v>0</v>
      </c>
      <c r="AL196" s="40"/>
      <c r="AM196" s="40"/>
      <c r="AN196" s="40">
        <v>150</v>
      </c>
      <c r="AO196" s="40">
        <v>0</v>
      </c>
      <c r="AP196" s="40">
        <v>589</v>
      </c>
      <c r="AQ196" s="40">
        <v>0</v>
      </c>
      <c r="AR196" s="40">
        <v>589</v>
      </c>
      <c r="AS196" s="40" t="s">
        <v>1950</v>
      </c>
      <c r="AT196" s="40" t="s">
        <v>1951</v>
      </c>
      <c r="AU196" s="40"/>
      <c r="AV196" s="40">
        <v>150</v>
      </c>
      <c r="AW196" s="40">
        <v>0</v>
      </c>
      <c r="AX196" s="40">
        <v>0</v>
      </c>
      <c r="AY196" s="40">
        <v>0</v>
      </c>
      <c r="AZ196" s="42">
        <v>9000000000</v>
      </c>
      <c r="BA196" s="43">
        <v>0</v>
      </c>
      <c r="BB196" s="43">
        <v>9000000000</v>
      </c>
      <c r="BC196" s="42">
        <v>0</v>
      </c>
      <c r="BD196" s="44">
        <v>21030926090</v>
      </c>
      <c r="BE196" s="44"/>
      <c r="BF196" s="45"/>
      <c r="BG196" s="44">
        <v>20819790925</v>
      </c>
      <c r="BH196" s="44">
        <v>14950000000</v>
      </c>
      <c r="BI196" s="44"/>
      <c r="BJ196" s="44">
        <v>5377177426</v>
      </c>
      <c r="BK196" s="46">
        <v>1.5166666666666666</v>
      </c>
      <c r="BL196" s="46">
        <v>0</v>
      </c>
      <c r="BM196" s="46" t="s">
        <v>126</v>
      </c>
      <c r="BN196" s="46">
        <v>0.5</v>
      </c>
      <c r="BO196" s="46">
        <v>1.07</v>
      </c>
      <c r="BP196" s="46">
        <v>0.25</v>
      </c>
      <c r="BQ196" s="46">
        <v>3.9266666666666667</v>
      </c>
      <c r="BR196" s="46">
        <v>0.25</v>
      </c>
      <c r="BS196" s="46">
        <v>0</v>
      </c>
      <c r="BT196" s="46">
        <v>0</v>
      </c>
      <c r="BU196" s="46" t="s">
        <v>126</v>
      </c>
      <c r="BV196" s="46" t="s">
        <v>4283</v>
      </c>
      <c r="BW196" s="46" t="s">
        <v>126</v>
      </c>
      <c r="BX196" s="46" t="s">
        <v>4283</v>
      </c>
      <c r="BY196" s="46" t="s">
        <v>4283</v>
      </c>
      <c r="BZ196" s="46">
        <v>0</v>
      </c>
      <c r="CA196" s="46" t="s">
        <v>126</v>
      </c>
      <c r="CB196" s="47">
        <v>0.22500000000000001</v>
      </c>
      <c r="CC196" s="47">
        <v>0.22500000000000001</v>
      </c>
      <c r="CD196" s="47">
        <v>0</v>
      </c>
      <c r="CE196" s="47" t="s">
        <v>126</v>
      </c>
      <c r="CF196" s="47">
        <v>0</v>
      </c>
      <c r="CG196" s="47">
        <v>0.1125</v>
      </c>
      <c r="CH196" s="47">
        <v>0.1125</v>
      </c>
      <c r="CI196" s="47">
        <v>0.12037500000000001</v>
      </c>
      <c r="CJ196" s="47">
        <v>5.6300000000000003E-2</v>
      </c>
      <c r="CK196" s="47">
        <v>5.6300000000000003E-2</v>
      </c>
      <c r="CL196" s="47">
        <v>0.104625</v>
      </c>
      <c r="CM196" s="47">
        <v>5.6250000000000001E-2</v>
      </c>
      <c r="CN196" s="47">
        <v>0</v>
      </c>
      <c r="CO196" s="47">
        <v>0</v>
      </c>
      <c r="CP196" s="47">
        <v>0</v>
      </c>
      <c r="CQ196" s="47" t="s">
        <v>126</v>
      </c>
      <c r="CR196" s="47">
        <v>0</v>
      </c>
      <c r="CS196" s="45"/>
      <c r="CT196" s="45"/>
      <c r="CU196" s="45"/>
      <c r="CV196" s="45"/>
      <c r="CX196" s="48">
        <v>173</v>
      </c>
      <c r="CY196" s="1"/>
    </row>
    <row r="197" spans="1:105" ht="18" hidden="1" customHeight="1" x14ac:dyDescent="0.25">
      <c r="A197" s="37" t="s">
        <v>1856</v>
      </c>
      <c r="B197" s="37" t="s">
        <v>1857</v>
      </c>
      <c r="C197" s="37" t="s">
        <v>1842</v>
      </c>
      <c r="D197" s="37" t="s">
        <v>1843</v>
      </c>
      <c r="E197" s="37" t="s">
        <v>1844</v>
      </c>
      <c r="F197" s="37" t="s">
        <v>1903</v>
      </c>
      <c r="G197" s="37" t="s">
        <v>1904</v>
      </c>
      <c r="H197" s="37" t="s">
        <v>1952</v>
      </c>
      <c r="I197" s="37"/>
      <c r="J197" s="37"/>
      <c r="K197" s="37" t="s">
        <v>1953</v>
      </c>
      <c r="L197" s="37" t="s">
        <v>1954</v>
      </c>
      <c r="M197" s="109" t="s">
        <v>1955</v>
      </c>
      <c r="N197" s="37" t="s">
        <v>118</v>
      </c>
      <c r="O197" s="37" t="s">
        <v>119</v>
      </c>
      <c r="P197" s="39">
        <v>5439</v>
      </c>
      <c r="Q197" s="40">
        <v>3000</v>
      </c>
      <c r="R197" s="40">
        <v>2563.0029999999997</v>
      </c>
      <c r="S197" s="40" t="s">
        <v>4441</v>
      </c>
      <c r="T197" s="40">
        <v>400</v>
      </c>
      <c r="U197" s="40">
        <v>0</v>
      </c>
      <c r="V197" s="40">
        <v>340</v>
      </c>
      <c r="W197" s="40">
        <v>0</v>
      </c>
      <c r="X197" s="40">
        <v>340</v>
      </c>
      <c r="Y197" s="40">
        <v>0</v>
      </c>
      <c r="Z197" s="40">
        <v>340</v>
      </c>
      <c r="AA197" s="40" t="s">
        <v>1956</v>
      </c>
      <c r="AB197" s="40" t="s">
        <v>1957</v>
      </c>
      <c r="AC197" s="40">
        <v>0</v>
      </c>
      <c r="AD197" s="40">
        <v>520</v>
      </c>
      <c r="AE197" s="40">
        <v>0</v>
      </c>
      <c r="AF197" s="40">
        <v>520</v>
      </c>
      <c r="AG197" s="40">
        <v>0</v>
      </c>
      <c r="AH197" s="40">
        <v>520</v>
      </c>
      <c r="AI197" s="40" t="s">
        <v>1958</v>
      </c>
      <c r="AJ197" s="40" t="s">
        <v>1959</v>
      </c>
      <c r="AK197" s="40">
        <v>0</v>
      </c>
      <c r="AL197" s="40"/>
      <c r="AM197" s="40"/>
      <c r="AN197" s="40">
        <v>1740</v>
      </c>
      <c r="AO197" s="40">
        <v>0</v>
      </c>
      <c r="AP197" s="40">
        <v>1703.0029999999999</v>
      </c>
      <c r="AQ197" s="40">
        <v>0</v>
      </c>
      <c r="AR197" s="40">
        <v>1703.0029999999999</v>
      </c>
      <c r="AS197" s="40" t="s">
        <v>1960</v>
      </c>
      <c r="AT197" s="40" t="s">
        <v>1961</v>
      </c>
      <c r="AU197" s="40"/>
      <c r="AV197" s="40">
        <v>740</v>
      </c>
      <c r="AW197" s="40">
        <v>0</v>
      </c>
      <c r="AX197" s="40">
        <v>0</v>
      </c>
      <c r="AY197" s="40">
        <v>0</v>
      </c>
      <c r="AZ197" s="42">
        <v>700000000</v>
      </c>
      <c r="BA197" s="43">
        <v>326154000</v>
      </c>
      <c r="BB197" s="43">
        <v>1026154000</v>
      </c>
      <c r="BC197" s="42">
        <v>699979600</v>
      </c>
      <c r="BD197" s="44">
        <v>600000000</v>
      </c>
      <c r="BE197" s="44"/>
      <c r="BF197" s="45"/>
      <c r="BG197" s="44">
        <v>599885250</v>
      </c>
      <c r="BH197" s="44">
        <v>1540000000</v>
      </c>
      <c r="BI197" s="44"/>
      <c r="BJ197" s="44">
        <v>396700000</v>
      </c>
      <c r="BK197" s="46">
        <v>0.8543343333333332</v>
      </c>
      <c r="BL197" s="46">
        <v>0.1133</v>
      </c>
      <c r="BM197" s="46">
        <v>1</v>
      </c>
      <c r="BN197" s="46">
        <v>0.17333333333333334</v>
      </c>
      <c r="BO197" s="46">
        <v>1</v>
      </c>
      <c r="BP197" s="46">
        <v>0.57999999999999996</v>
      </c>
      <c r="BQ197" s="46">
        <v>0.978737356321839</v>
      </c>
      <c r="BR197" s="46">
        <v>0.24666666666666667</v>
      </c>
      <c r="BS197" s="46">
        <v>0</v>
      </c>
      <c r="BT197" s="46">
        <v>0</v>
      </c>
      <c r="BU197" s="46" t="s">
        <v>126</v>
      </c>
      <c r="BV197" s="46">
        <v>0.8543343333333332</v>
      </c>
      <c r="BW197" s="46">
        <v>1</v>
      </c>
      <c r="BX197" s="46">
        <v>1</v>
      </c>
      <c r="BY197" s="46">
        <v>0.978737356321839</v>
      </c>
      <c r="BZ197" s="46">
        <v>0</v>
      </c>
      <c r="CA197" s="46" t="s">
        <v>126</v>
      </c>
      <c r="CB197" s="47">
        <v>0.22500000000000001</v>
      </c>
      <c r="CC197" s="47">
        <v>0.19222522499999997</v>
      </c>
      <c r="CD197" s="47">
        <v>2.5499999999999998E-2</v>
      </c>
      <c r="CE197" s="47">
        <v>2.5499999999999998E-2</v>
      </c>
      <c r="CF197" s="47">
        <v>2.5499999999999998E-2</v>
      </c>
      <c r="CG197" s="47">
        <v>3.9E-2</v>
      </c>
      <c r="CH197" s="47">
        <v>3.9E-2</v>
      </c>
      <c r="CI197" s="47">
        <v>3.9000000000000007E-2</v>
      </c>
      <c r="CJ197" s="47">
        <v>0.1305</v>
      </c>
      <c r="CK197" s="47">
        <v>0.127725225</v>
      </c>
      <c r="CL197" s="47">
        <v>0.12772522499999997</v>
      </c>
      <c r="CM197" s="47">
        <v>5.5500000000000001E-2</v>
      </c>
      <c r="CN197" s="47">
        <v>0</v>
      </c>
      <c r="CO197" s="47">
        <v>0</v>
      </c>
      <c r="CP197" s="47">
        <v>0</v>
      </c>
      <c r="CQ197" s="47" t="s">
        <v>126</v>
      </c>
      <c r="CR197" s="47">
        <v>0</v>
      </c>
      <c r="CS197" s="45"/>
      <c r="CT197" s="45"/>
      <c r="CU197" s="45"/>
      <c r="CV197" s="45"/>
      <c r="CX197" s="48">
        <v>850</v>
      </c>
      <c r="CY197" s="1"/>
      <c r="DA197" s="62" t="s">
        <v>143</v>
      </c>
    </row>
    <row r="198" spans="1:105" ht="18" hidden="1" customHeight="1" x14ac:dyDescent="0.25">
      <c r="A198" s="37" t="s">
        <v>1962</v>
      </c>
      <c r="B198" s="37" t="s">
        <v>1963</v>
      </c>
      <c r="C198" s="37" t="s">
        <v>1842</v>
      </c>
      <c r="D198" s="37" t="s">
        <v>1843</v>
      </c>
      <c r="E198" s="37" t="s">
        <v>1964</v>
      </c>
      <c r="F198" s="37" t="s">
        <v>1965</v>
      </c>
      <c r="G198" s="37" t="s">
        <v>1966</v>
      </c>
      <c r="H198" s="37" t="s">
        <v>1967</v>
      </c>
      <c r="I198" s="37"/>
      <c r="J198" s="37"/>
      <c r="K198" s="37" t="s">
        <v>1968</v>
      </c>
      <c r="L198" s="37" t="s">
        <v>1969</v>
      </c>
      <c r="M198" s="37" t="s">
        <v>1970</v>
      </c>
      <c r="N198" s="37" t="s">
        <v>118</v>
      </c>
      <c r="O198" s="37" t="s">
        <v>119</v>
      </c>
      <c r="P198" s="39">
        <v>119</v>
      </c>
      <c r="Q198" s="40">
        <v>700</v>
      </c>
      <c r="R198" s="40">
        <v>522</v>
      </c>
      <c r="S198" s="40" t="s">
        <v>4442</v>
      </c>
      <c r="T198" s="40">
        <v>118</v>
      </c>
      <c r="U198" s="40">
        <v>0</v>
      </c>
      <c r="V198" s="40">
        <v>126</v>
      </c>
      <c r="W198" s="40">
        <v>0</v>
      </c>
      <c r="X198" s="40">
        <v>126</v>
      </c>
      <c r="Y198" s="40">
        <v>0</v>
      </c>
      <c r="Z198" s="40">
        <v>126</v>
      </c>
      <c r="AA198" s="40" t="s">
        <v>1971</v>
      </c>
      <c r="AB198" s="40" t="s">
        <v>1972</v>
      </c>
      <c r="AC198" s="40" t="s">
        <v>1973</v>
      </c>
      <c r="AD198" s="40">
        <v>233</v>
      </c>
      <c r="AE198" s="40">
        <v>0</v>
      </c>
      <c r="AF198" s="40">
        <v>244</v>
      </c>
      <c r="AG198" s="40">
        <v>0</v>
      </c>
      <c r="AH198" s="40">
        <v>244</v>
      </c>
      <c r="AI198" s="40" t="s">
        <v>1974</v>
      </c>
      <c r="AJ198" s="40" t="s">
        <v>1974</v>
      </c>
      <c r="AK198" s="40" t="s">
        <v>1975</v>
      </c>
      <c r="AL198" s="40">
        <v>0</v>
      </c>
      <c r="AM198" s="40">
        <v>0</v>
      </c>
      <c r="AN198" s="40">
        <v>200</v>
      </c>
      <c r="AO198" s="40">
        <v>0</v>
      </c>
      <c r="AP198" s="40">
        <v>152</v>
      </c>
      <c r="AQ198" s="40">
        <v>0</v>
      </c>
      <c r="AR198" s="40">
        <v>152</v>
      </c>
      <c r="AS198" s="40" t="s">
        <v>1976</v>
      </c>
      <c r="AT198" s="40" t="s">
        <v>1977</v>
      </c>
      <c r="AU198" s="40" t="s">
        <v>1978</v>
      </c>
      <c r="AV198" s="40">
        <v>130</v>
      </c>
      <c r="AW198" s="40">
        <v>0</v>
      </c>
      <c r="AX198" s="40">
        <v>0</v>
      </c>
      <c r="AY198" s="40">
        <v>0</v>
      </c>
      <c r="AZ198" s="42">
        <v>67176191</v>
      </c>
      <c r="BA198" s="43">
        <v>0</v>
      </c>
      <c r="BB198" s="43">
        <v>67176191</v>
      </c>
      <c r="BC198" s="42">
        <v>67176191</v>
      </c>
      <c r="BD198" s="44">
        <v>327000000</v>
      </c>
      <c r="BE198" s="44">
        <v>0</v>
      </c>
      <c r="BF198" s="45"/>
      <c r="BG198" s="44">
        <v>327000000</v>
      </c>
      <c r="BH198" s="44">
        <v>715250000</v>
      </c>
      <c r="BI198" s="44"/>
      <c r="BJ198" s="44">
        <v>521900000</v>
      </c>
      <c r="BK198" s="46">
        <v>0.74571428571428566</v>
      </c>
      <c r="BL198" s="46">
        <v>0.18</v>
      </c>
      <c r="BM198" s="46">
        <v>1</v>
      </c>
      <c r="BN198" s="46">
        <v>0.33285714285714285</v>
      </c>
      <c r="BO198" s="46">
        <v>1.0472103004291846</v>
      </c>
      <c r="BP198" s="46">
        <v>0.2857142857142857</v>
      </c>
      <c r="BQ198" s="46">
        <v>0.76</v>
      </c>
      <c r="BR198" s="46">
        <v>0.18571428571428572</v>
      </c>
      <c r="BS198" s="46">
        <v>0</v>
      </c>
      <c r="BT198" s="46">
        <v>0</v>
      </c>
      <c r="BU198" s="46" t="s">
        <v>126</v>
      </c>
      <c r="BV198" s="46">
        <v>0.74571428571428566</v>
      </c>
      <c r="BW198" s="46">
        <v>1</v>
      </c>
      <c r="BX198" s="46" t="s">
        <v>4283</v>
      </c>
      <c r="BY198" s="46">
        <v>0.76</v>
      </c>
      <c r="BZ198" s="46">
        <v>0</v>
      </c>
      <c r="CA198" s="46" t="s">
        <v>126</v>
      </c>
      <c r="CB198" s="47">
        <v>0.22500000000000001</v>
      </c>
      <c r="CC198" s="47">
        <v>0.16778571428571429</v>
      </c>
      <c r="CD198" s="47">
        <v>4.0500000000000001E-2</v>
      </c>
      <c r="CE198" s="47">
        <v>4.0500000000000001E-2</v>
      </c>
      <c r="CF198" s="47">
        <v>4.0500000000000001E-2</v>
      </c>
      <c r="CG198" s="47">
        <v>7.4899999999999994E-2</v>
      </c>
      <c r="CH198" s="47">
        <v>7.4899999999999994E-2</v>
      </c>
      <c r="CI198" s="47">
        <v>7.8428571428571431E-2</v>
      </c>
      <c r="CJ198" s="47">
        <v>6.4299999999999996E-2</v>
      </c>
      <c r="CK198" s="47">
        <v>4.8867999999999995E-2</v>
      </c>
      <c r="CL198" s="47">
        <v>4.8857142857142849E-2</v>
      </c>
      <c r="CM198" s="47">
        <v>4.1785714285714287E-2</v>
      </c>
      <c r="CN198" s="47">
        <v>0</v>
      </c>
      <c r="CO198" s="47">
        <v>0</v>
      </c>
      <c r="CP198" s="47">
        <v>0</v>
      </c>
      <c r="CQ198" s="47" t="s">
        <v>126</v>
      </c>
      <c r="CR198" s="47">
        <v>0</v>
      </c>
      <c r="CS198" s="45"/>
      <c r="CT198" s="45"/>
      <c r="CU198" s="45"/>
      <c r="CV198" s="45"/>
      <c r="CX198" s="48">
        <v>237</v>
      </c>
      <c r="CY198" s="1">
        <v>0</v>
      </c>
      <c r="CZ198">
        <v>0</v>
      </c>
    </row>
    <row r="199" spans="1:105" ht="18" hidden="1" customHeight="1" x14ac:dyDescent="0.25">
      <c r="A199" s="37" t="s">
        <v>1962</v>
      </c>
      <c r="B199" s="37" t="s">
        <v>1963</v>
      </c>
      <c r="C199" s="37" t="s">
        <v>1842</v>
      </c>
      <c r="D199" s="37" t="s">
        <v>1843</v>
      </c>
      <c r="E199" s="37" t="s">
        <v>1964</v>
      </c>
      <c r="F199" s="37" t="s">
        <v>1965</v>
      </c>
      <c r="G199" s="37" t="s">
        <v>1966</v>
      </c>
      <c r="H199" s="37" t="s">
        <v>1979</v>
      </c>
      <c r="I199" s="37"/>
      <c r="J199" s="37"/>
      <c r="K199" s="37" t="s">
        <v>1980</v>
      </c>
      <c r="L199" s="37" t="s">
        <v>1981</v>
      </c>
      <c r="M199" s="37" t="s">
        <v>1982</v>
      </c>
      <c r="N199" s="37" t="s">
        <v>118</v>
      </c>
      <c r="O199" s="37" t="s">
        <v>119</v>
      </c>
      <c r="P199" s="39">
        <v>4</v>
      </c>
      <c r="Q199" s="40">
        <v>10</v>
      </c>
      <c r="R199" s="40">
        <v>9</v>
      </c>
      <c r="S199" s="40" t="s">
        <v>4443</v>
      </c>
      <c r="T199" s="40">
        <v>0</v>
      </c>
      <c r="U199" s="40">
        <v>0</v>
      </c>
      <c r="V199" s="40">
        <v>3</v>
      </c>
      <c r="W199" s="40">
        <v>0</v>
      </c>
      <c r="X199" s="40">
        <v>3</v>
      </c>
      <c r="Y199" s="40">
        <v>0</v>
      </c>
      <c r="Z199" s="40">
        <v>3</v>
      </c>
      <c r="AA199" s="40" t="s">
        <v>1983</v>
      </c>
      <c r="AB199" s="40" t="s">
        <v>1984</v>
      </c>
      <c r="AC199" s="40" t="s">
        <v>1985</v>
      </c>
      <c r="AD199" s="40">
        <v>4</v>
      </c>
      <c r="AE199" s="40">
        <v>0</v>
      </c>
      <c r="AF199" s="40">
        <v>6</v>
      </c>
      <c r="AG199" s="40">
        <v>0</v>
      </c>
      <c r="AH199" s="40">
        <v>6</v>
      </c>
      <c r="AI199" s="40" t="s">
        <v>1986</v>
      </c>
      <c r="AJ199" s="40" t="s">
        <v>1987</v>
      </c>
      <c r="AK199" s="40" t="s">
        <v>1988</v>
      </c>
      <c r="AL199" s="40">
        <v>33000000</v>
      </c>
      <c r="AM199" s="40" t="s">
        <v>1989</v>
      </c>
      <c r="AN199" s="40">
        <v>1</v>
      </c>
      <c r="AO199" s="40">
        <v>0</v>
      </c>
      <c r="AP199" s="40">
        <v>0</v>
      </c>
      <c r="AQ199" s="40">
        <v>0</v>
      </c>
      <c r="AR199" s="40">
        <v>0</v>
      </c>
      <c r="AS199" s="40"/>
      <c r="AT199" s="40"/>
      <c r="AU199" s="40"/>
      <c r="AV199" s="40">
        <v>0</v>
      </c>
      <c r="AW199" s="40">
        <v>0</v>
      </c>
      <c r="AX199" s="40">
        <v>0</v>
      </c>
      <c r="AY199" s="40">
        <v>0</v>
      </c>
      <c r="AZ199" s="63"/>
      <c r="BA199" s="43">
        <v>0</v>
      </c>
      <c r="BB199" s="43">
        <v>0</v>
      </c>
      <c r="BC199" s="63"/>
      <c r="BD199" s="44">
        <v>0</v>
      </c>
      <c r="BE199" s="44">
        <v>33000000</v>
      </c>
      <c r="BF199" s="45"/>
      <c r="BG199" s="44">
        <v>0</v>
      </c>
      <c r="BH199" s="44">
        <v>100000000</v>
      </c>
      <c r="BI199" s="44"/>
      <c r="BJ199" s="44">
        <v>20000000</v>
      </c>
      <c r="BK199" s="46">
        <v>0.9</v>
      </c>
      <c r="BL199" s="46">
        <v>0.3</v>
      </c>
      <c r="BM199" s="46">
        <v>1</v>
      </c>
      <c r="BN199" s="46">
        <v>0.4</v>
      </c>
      <c r="BO199" s="46">
        <v>1.5</v>
      </c>
      <c r="BP199" s="46">
        <v>0.1</v>
      </c>
      <c r="BQ199" s="46">
        <v>0</v>
      </c>
      <c r="BR199" s="46">
        <v>0</v>
      </c>
      <c r="BS199" s="46">
        <v>0</v>
      </c>
      <c r="BT199" s="46">
        <v>0</v>
      </c>
      <c r="BU199" s="46" t="s">
        <v>126</v>
      </c>
      <c r="BV199" s="46">
        <v>0.9</v>
      </c>
      <c r="BW199" s="46">
        <v>1</v>
      </c>
      <c r="BX199" s="46" t="s">
        <v>4283</v>
      </c>
      <c r="BY199" s="46">
        <v>0</v>
      </c>
      <c r="BZ199" s="46">
        <v>0</v>
      </c>
      <c r="CA199" s="46" t="s">
        <v>126</v>
      </c>
      <c r="CB199" s="47">
        <v>0.22500000000000001</v>
      </c>
      <c r="CC199" s="47">
        <v>0.20250000000000001</v>
      </c>
      <c r="CD199" s="47">
        <v>6.7500000000000004E-2</v>
      </c>
      <c r="CE199" s="47">
        <v>6.7500000000000004E-2</v>
      </c>
      <c r="CF199" s="47">
        <v>6.7500000000000004E-2</v>
      </c>
      <c r="CG199" s="47">
        <v>0.09</v>
      </c>
      <c r="CH199" s="47">
        <v>0.09</v>
      </c>
      <c r="CI199" s="47">
        <v>0.13500000000000001</v>
      </c>
      <c r="CJ199" s="47">
        <v>2.2499999999999999E-2</v>
      </c>
      <c r="CK199" s="47">
        <v>0</v>
      </c>
      <c r="CL199" s="47">
        <v>0</v>
      </c>
      <c r="CM199" s="47">
        <v>0</v>
      </c>
      <c r="CN199" s="47">
        <v>0</v>
      </c>
      <c r="CO199" s="47">
        <v>0</v>
      </c>
      <c r="CP199" s="47">
        <v>0</v>
      </c>
      <c r="CQ199" s="47" t="s">
        <v>126</v>
      </c>
      <c r="CR199" s="47">
        <v>0</v>
      </c>
      <c r="CS199" s="45"/>
      <c r="CT199" s="45"/>
      <c r="CU199" s="45"/>
      <c r="CV199" s="45"/>
      <c r="CX199" s="48">
        <v>6</v>
      </c>
      <c r="CY199" s="1">
        <v>0</v>
      </c>
      <c r="CZ199">
        <v>0</v>
      </c>
    </row>
    <row r="200" spans="1:105" ht="18" hidden="1" customHeight="1" x14ac:dyDescent="0.25">
      <c r="A200" s="37" t="s">
        <v>1962</v>
      </c>
      <c r="B200" s="37" t="s">
        <v>1963</v>
      </c>
      <c r="C200" s="37" t="s">
        <v>1842</v>
      </c>
      <c r="D200" s="37" t="s">
        <v>1843</v>
      </c>
      <c r="E200" s="37" t="s">
        <v>1964</v>
      </c>
      <c r="F200" s="37" t="s">
        <v>1965</v>
      </c>
      <c r="G200" s="37" t="s">
        <v>1966</v>
      </c>
      <c r="H200" s="37" t="s">
        <v>1990</v>
      </c>
      <c r="I200" s="37"/>
      <c r="J200" s="37"/>
      <c r="K200" s="37" t="s">
        <v>1991</v>
      </c>
      <c r="L200" s="37" t="s">
        <v>1992</v>
      </c>
      <c r="M200" s="37" t="s">
        <v>1993</v>
      </c>
      <c r="N200" s="37" t="s">
        <v>118</v>
      </c>
      <c r="O200" s="37" t="s">
        <v>119</v>
      </c>
      <c r="P200" s="39">
        <v>90</v>
      </c>
      <c r="Q200" s="40">
        <v>10</v>
      </c>
      <c r="R200" s="40">
        <v>4</v>
      </c>
      <c r="S200" s="40" t="s">
        <v>4444</v>
      </c>
      <c r="T200" s="40">
        <v>1</v>
      </c>
      <c r="U200" s="40">
        <v>0</v>
      </c>
      <c r="V200" s="40">
        <v>1</v>
      </c>
      <c r="W200" s="40">
        <v>0</v>
      </c>
      <c r="X200" s="40">
        <v>1</v>
      </c>
      <c r="Y200" s="40">
        <v>0</v>
      </c>
      <c r="Z200" s="40">
        <v>1</v>
      </c>
      <c r="AA200" s="40" t="s">
        <v>1994</v>
      </c>
      <c r="AB200" s="40" t="s">
        <v>1995</v>
      </c>
      <c r="AC200" s="40" t="s">
        <v>1996</v>
      </c>
      <c r="AD200" s="40">
        <v>3</v>
      </c>
      <c r="AE200" s="40">
        <v>0</v>
      </c>
      <c r="AF200" s="40">
        <v>3</v>
      </c>
      <c r="AG200" s="40">
        <v>0</v>
      </c>
      <c r="AH200" s="40">
        <v>3</v>
      </c>
      <c r="AI200" s="40" t="s">
        <v>1997</v>
      </c>
      <c r="AJ200" s="40" t="s">
        <v>1998</v>
      </c>
      <c r="AK200" s="40" t="s">
        <v>1999</v>
      </c>
      <c r="AL200" s="40">
        <v>0</v>
      </c>
      <c r="AM200" s="40">
        <v>0</v>
      </c>
      <c r="AN200" s="40">
        <v>3</v>
      </c>
      <c r="AO200" s="40">
        <v>0</v>
      </c>
      <c r="AP200" s="40">
        <v>0</v>
      </c>
      <c r="AQ200" s="40">
        <v>0</v>
      </c>
      <c r="AR200" s="40">
        <v>0</v>
      </c>
      <c r="AS200" s="40"/>
      <c r="AT200" s="40"/>
      <c r="AU200" s="40"/>
      <c r="AV200" s="40">
        <v>3</v>
      </c>
      <c r="AW200" s="40">
        <v>0</v>
      </c>
      <c r="AX200" s="40">
        <v>0</v>
      </c>
      <c r="AY200" s="40">
        <v>0</v>
      </c>
      <c r="AZ200" s="42">
        <v>83816666</v>
      </c>
      <c r="BA200" s="43">
        <v>0</v>
      </c>
      <c r="BB200" s="43">
        <v>83816666</v>
      </c>
      <c r="BC200" s="42">
        <v>82945068</v>
      </c>
      <c r="BD200" s="110">
        <v>124427684</v>
      </c>
      <c r="BE200" s="44">
        <v>0</v>
      </c>
      <c r="BF200" s="45"/>
      <c r="BG200" s="44">
        <v>109427684</v>
      </c>
      <c r="BH200" s="44">
        <v>99400000</v>
      </c>
      <c r="BI200" s="44"/>
      <c r="BJ200" s="44">
        <v>69400000</v>
      </c>
      <c r="BK200" s="46">
        <v>0.4</v>
      </c>
      <c r="BL200" s="46">
        <v>0.1</v>
      </c>
      <c r="BM200" s="46">
        <v>1</v>
      </c>
      <c r="BN200" s="46">
        <v>0.3</v>
      </c>
      <c r="BO200" s="46">
        <v>1</v>
      </c>
      <c r="BP200" s="46">
        <v>0.3</v>
      </c>
      <c r="BQ200" s="46">
        <v>0</v>
      </c>
      <c r="BR200" s="46">
        <v>0.3</v>
      </c>
      <c r="BS200" s="46">
        <v>0</v>
      </c>
      <c r="BT200" s="46">
        <v>0</v>
      </c>
      <c r="BU200" s="46" t="s">
        <v>126</v>
      </c>
      <c r="BV200" s="46">
        <v>0.4</v>
      </c>
      <c r="BW200" s="46">
        <v>1</v>
      </c>
      <c r="BX200" s="46">
        <v>1</v>
      </c>
      <c r="BY200" s="46">
        <v>0</v>
      </c>
      <c r="BZ200" s="46">
        <v>0</v>
      </c>
      <c r="CA200" s="46" t="s">
        <v>126</v>
      </c>
      <c r="CB200" s="47">
        <v>0.22500000000000001</v>
      </c>
      <c r="CC200" s="47">
        <v>9.0000000000000011E-2</v>
      </c>
      <c r="CD200" s="47">
        <v>2.2499999999999999E-2</v>
      </c>
      <c r="CE200" s="47">
        <v>2.2499999999999999E-2</v>
      </c>
      <c r="CF200" s="47">
        <v>2.2499999999999999E-2</v>
      </c>
      <c r="CG200" s="47">
        <v>6.7500000000000004E-2</v>
      </c>
      <c r="CH200" s="47">
        <v>6.7500000000000004E-2</v>
      </c>
      <c r="CI200" s="47">
        <v>6.7500000000000004E-2</v>
      </c>
      <c r="CJ200" s="47">
        <v>6.7500000000000004E-2</v>
      </c>
      <c r="CK200" s="47">
        <v>0</v>
      </c>
      <c r="CL200" s="47">
        <v>0</v>
      </c>
      <c r="CM200" s="47">
        <v>6.7500000000000004E-2</v>
      </c>
      <c r="CN200" s="47">
        <v>0</v>
      </c>
      <c r="CO200" s="47">
        <v>0</v>
      </c>
      <c r="CP200" s="47">
        <v>0</v>
      </c>
      <c r="CQ200" s="47" t="s">
        <v>126</v>
      </c>
      <c r="CR200" s="47">
        <v>0</v>
      </c>
      <c r="CS200" s="45"/>
      <c r="CT200" s="45"/>
      <c r="CU200" s="45"/>
      <c r="CV200" s="45"/>
      <c r="CX200" s="48">
        <v>4</v>
      </c>
      <c r="CY200" s="1">
        <v>0</v>
      </c>
      <c r="CZ200">
        <v>0</v>
      </c>
    </row>
    <row r="201" spans="1:105" ht="30.75" hidden="1" customHeight="1" x14ac:dyDescent="0.25">
      <c r="A201" s="37" t="s">
        <v>2000</v>
      </c>
      <c r="B201" s="37" t="s">
        <v>2001</v>
      </c>
      <c r="C201" s="37" t="s">
        <v>1842</v>
      </c>
      <c r="D201" s="37" t="s">
        <v>2002</v>
      </c>
      <c r="E201" s="37" t="s">
        <v>2003</v>
      </c>
      <c r="F201" s="37" t="s">
        <v>2004</v>
      </c>
      <c r="G201" s="37" t="s">
        <v>2005</v>
      </c>
      <c r="H201" s="37" t="s">
        <v>2006</v>
      </c>
      <c r="I201" s="37"/>
      <c r="J201" s="37"/>
      <c r="K201" s="37" t="s">
        <v>2007</v>
      </c>
      <c r="L201" s="38" t="s">
        <v>2008</v>
      </c>
      <c r="M201" s="37" t="s">
        <v>2009</v>
      </c>
      <c r="N201" s="37" t="s">
        <v>118</v>
      </c>
      <c r="O201" s="37" t="s">
        <v>119</v>
      </c>
      <c r="P201" s="39">
        <v>0</v>
      </c>
      <c r="Q201" s="40">
        <v>1</v>
      </c>
      <c r="R201" s="40">
        <v>7.0000000000000007E-2</v>
      </c>
      <c r="S201" s="40" t="s">
        <v>4445</v>
      </c>
      <c r="T201" s="40">
        <v>0.1</v>
      </c>
      <c r="U201" s="40">
        <v>0</v>
      </c>
      <c r="V201" s="40">
        <v>0</v>
      </c>
      <c r="W201" s="40">
        <v>0</v>
      </c>
      <c r="X201" s="40">
        <v>0</v>
      </c>
      <c r="Y201" s="40">
        <v>0</v>
      </c>
      <c r="Z201" s="40">
        <v>0</v>
      </c>
      <c r="AA201" s="40"/>
      <c r="AB201" s="40"/>
      <c r="AC201" s="40"/>
      <c r="AD201" s="40">
        <v>0.2</v>
      </c>
      <c r="AE201" s="40">
        <v>0</v>
      </c>
      <c r="AF201" s="40">
        <v>0.05</v>
      </c>
      <c r="AG201" s="40" t="s">
        <v>588</v>
      </c>
      <c r="AH201" s="40">
        <v>0.05</v>
      </c>
      <c r="AI201" s="40" t="s">
        <v>2010</v>
      </c>
      <c r="AJ201" s="40" t="s">
        <v>2011</v>
      </c>
      <c r="AK201" s="40" t="s">
        <v>2012</v>
      </c>
      <c r="AL201" s="40">
        <v>0</v>
      </c>
      <c r="AM201" s="40"/>
      <c r="AN201" s="40">
        <v>0.2</v>
      </c>
      <c r="AO201" s="40">
        <v>0</v>
      </c>
      <c r="AP201" s="40">
        <v>0.02</v>
      </c>
      <c r="AQ201" s="40">
        <v>0</v>
      </c>
      <c r="AR201" s="40">
        <v>0.02</v>
      </c>
      <c r="AS201" s="40"/>
      <c r="AT201" s="40"/>
      <c r="AU201" s="40"/>
      <c r="AV201" s="40">
        <v>0.6</v>
      </c>
      <c r="AW201" s="40">
        <v>0</v>
      </c>
      <c r="AX201" s="40">
        <v>0</v>
      </c>
      <c r="AY201" s="40">
        <v>0</v>
      </c>
      <c r="AZ201" s="63"/>
      <c r="BA201" s="43">
        <v>0</v>
      </c>
      <c r="BB201" s="43">
        <v>0</v>
      </c>
      <c r="BC201" s="63"/>
      <c r="BD201" s="110">
        <v>1000000</v>
      </c>
      <c r="BE201" s="44"/>
      <c r="BF201" s="45"/>
      <c r="BG201" s="44">
        <v>1000000</v>
      </c>
      <c r="BH201" s="44">
        <v>0</v>
      </c>
      <c r="BI201" s="44"/>
      <c r="BJ201" s="44">
        <v>0</v>
      </c>
      <c r="BK201" s="46">
        <v>7.0000000000000007E-2</v>
      </c>
      <c r="BL201" s="46">
        <v>0</v>
      </c>
      <c r="BM201" s="46" t="s">
        <v>126</v>
      </c>
      <c r="BN201" s="46">
        <v>0.2</v>
      </c>
      <c r="BO201" s="46">
        <v>0.25</v>
      </c>
      <c r="BP201" s="46">
        <v>0.2</v>
      </c>
      <c r="BQ201" s="46">
        <v>9.9999999999999992E-2</v>
      </c>
      <c r="BR201" s="46">
        <v>0.6</v>
      </c>
      <c r="BS201" s="46">
        <v>0</v>
      </c>
      <c r="BT201" s="46">
        <v>0</v>
      </c>
      <c r="BU201" s="46" t="s">
        <v>126</v>
      </c>
      <c r="BV201" s="46">
        <v>7.0000000000000007E-2</v>
      </c>
      <c r="BW201" s="46" t="s">
        <v>126</v>
      </c>
      <c r="BX201" s="46">
        <v>0.25</v>
      </c>
      <c r="BY201" s="46">
        <v>9.9999999999999992E-2</v>
      </c>
      <c r="BZ201" s="46">
        <v>0</v>
      </c>
      <c r="CA201" s="46" t="s">
        <v>126</v>
      </c>
      <c r="CB201" s="47">
        <v>0.22500000000000001</v>
      </c>
      <c r="CC201" s="47">
        <v>1.5750000000000004E-2</v>
      </c>
      <c r="CD201" s="47">
        <v>0</v>
      </c>
      <c r="CE201" s="47" t="s">
        <v>126</v>
      </c>
      <c r="CF201" s="47">
        <v>0</v>
      </c>
      <c r="CG201" s="47">
        <v>4.4999999999999998E-2</v>
      </c>
      <c r="CH201" s="47">
        <v>1.125E-2</v>
      </c>
      <c r="CI201" s="47">
        <v>1.1250000000000001E-2</v>
      </c>
      <c r="CJ201" s="47">
        <v>4.4999999999999998E-2</v>
      </c>
      <c r="CK201" s="47">
        <v>4.4999999999999997E-3</v>
      </c>
      <c r="CL201" s="47">
        <v>4.5000000000000023E-3</v>
      </c>
      <c r="CM201" s="47">
        <v>0.13500000000000001</v>
      </c>
      <c r="CN201" s="47">
        <v>0</v>
      </c>
      <c r="CO201" s="47">
        <v>0</v>
      </c>
      <c r="CP201" s="47">
        <v>0</v>
      </c>
      <c r="CQ201" s="47" t="s">
        <v>126</v>
      </c>
      <c r="CR201" s="47">
        <v>0</v>
      </c>
      <c r="CS201" s="45"/>
      <c r="CT201" s="45"/>
      <c r="CU201" s="45"/>
      <c r="CV201" s="45"/>
      <c r="CX201" s="48">
        <v>0.05</v>
      </c>
      <c r="CY201" s="1">
        <v>0</v>
      </c>
      <c r="CZ201">
        <v>0</v>
      </c>
    </row>
    <row r="202" spans="1:105" ht="18" hidden="1" customHeight="1" x14ac:dyDescent="0.25">
      <c r="A202" s="37" t="s">
        <v>283</v>
      </c>
      <c r="B202" s="37" t="s">
        <v>284</v>
      </c>
      <c r="C202" s="37" t="s">
        <v>1842</v>
      </c>
      <c r="D202" s="37" t="s">
        <v>2002</v>
      </c>
      <c r="E202" s="37" t="s">
        <v>2003</v>
      </c>
      <c r="F202" s="37" t="s">
        <v>2004</v>
      </c>
      <c r="G202" s="37" t="s">
        <v>2005</v>
      </c>
      <c r="H202" s="37" t="s">
        <v>2013</v>
      </c>
      <c r="I202" s="37"/>
      <c r="J202" s="37"/>
      <c r="K202" s="37" t="s">
        <v>2014</v>
      </c>
      <c r="L202" s="37" t="s">
        <v>2015</v>
      </c>
      <c r="M202" s="37" t="s">
        <v>2016</v>
      </c>
      <c r="N202" s="37" t="s">
        <v>118</v>
      </c>
      <c r="O202" s="37" t="s">
        <v>119</v>
      </c>
      <c r="P202" s="39">
        <v>0</v>
      </c>
      <c r="Q202" s="40">
        <v>1</v>
      </c>
      <c r="R202" s="40">
        <v>0.85</v>
      </c>
      <c r="S202" s="40" t="s">
        <v>4446</v>
      </c>
      <c r="T202" s="40">
        <v>0</v>
      </c>
      <c r="U202" s="40">
        <v>0</v>
      </c>
      <c r="V202" s="40">
        <v>0</v>
      </c>
      <c r="W202" s="40">
        <v>0</v>
      </c>
      <c r="X202" s="40">
        <v>0</v>
      </c>
      <c r="Y202" s="40">
        <v>0</v>
      </c>
      <c r="Z202" s="40">
        <v>0</v>
      </c>
      <c r="AA202" s="40"/>
      <c r="AB202" s="40"/>
      <c r="AC202" s="40"/>
      <c r="AD202" s="40">
        <v>0</v>
      </c>
      <c r="AE202" s="40">
        <v>0</v>
      </c>
      <c r="AF202" s="40">
        <v>0</v>
      </c>
      <c r="AG202" s="40">
        <v>0</v>
      </c>
      <c r="AH202" s="40">
        <v>0</v>
      </c>
      <c r="AI202" s="40">
        <v>0</v>
      </c>
      <c r="AJ202" s="40">
        <v>0</v>
      </c>
      <c r="AK202" s="40">
        <v>0</v>
      </c>
      <c r="AL202" s="40">
        <v>0</v>
      </c>
      <c r="AM202" s="40">
        <v>0</v>
      </c>
      <c r="AN202" s="40">
        <v>0.5</v>
      </c>
      <c r="AO202" s="40">
        <v>0</v>
      </c>
      <c r="AP202" s="40">
        <v>0.85</v>
      </c>
      <c r="AQ202" s="40">
        <v>0</v>
      </c>
      <c r="AR202" s="40">
        <v>0.85</v>
      </c>
      <c r="AS202" s="40" t="s">
        <v>2017</v>
      </c>
      <c r="AT202" s="40" t="s">
        <v>2018</v>
      </c>
      <c r="AU202" s="40" t="s">
        <v>2019</v>
      </c>
      <c r="AV202" s="40">
        <v>0.5</v>
      </c>
      <c r="AW202" s="40">
        <v>0</v>
      </c>
      <c r="AX202" s="40">
        <v>0</v>
      </c>
      <c r="AY202" s="40">
        <v>0</v>
      </c>
      <c r="AZ202" s="63"/>
      <c r="BA202" s="43">
        <v>0</v>
      </c>
      <c r="BB202" s="43">
        <v>0</v>
      </c>
      <c r="BC202" s="63"/>
      <c r="BD202" s="110">
        <v>0</v>
      </c>
      <c r="BE202" s="44">
        <v>0</v>
      </c>
      <c r="BF202" s="45"/>
      <c r="BG202" s="44">
        <v>0</v>
      </c>
      <c r="BH202" s="44">
        <v>228400000</v>
      </c>
      <c r="BI202" s="44"/>
      <c r="BJ202" s="44">
        <v>219200000</v>
      </c>
      <c r="BK202" s="46">
        <v>0.85</v>
      </c>
      <c r="BL202" s="46">
        <v>0</v>
      </c>
      <c r="BM202" s="46" t="s">
        <v>126</v>
      </c>
      <c r="BN202" s="46">
        <v>0</v>
      </c>
      <c r="BO202" s="46" t="s">
        <v>126</v>
      </c>
      <c r="BP202" s="46">
        <v>0.5</v>
      </c>
      <c r="BQ202" s="46">
        <v>1.7</v>
      </c>
      <c r="BR202" s="46">
        <v>0.5</v>
      </c>
      <c r="BS202" s="46">
        <v>0</v>
      </c>
      <c r="BT202" s="46">
        <v>0</v>
      </c>
      <c r="BU202" s="46" t="s">
        <v>126</v>
      </c>
      <c r="BV202" s="46">
        <v>0.85</v>
      </c>
      <c r="BW202" s="46" t="s">
        <v>126</v>
      </c>
      <c r="BX202" s="46" t="s">
        <v>126</v>
      </c>
      <c r="BY202" s="46" t="s">
        <v>4283</v>
      </c>
      <c r="BZ202" s="46">
        <v>0</v>
      </c>
      <c r="CA202" s="46" t="s">
        <v>126</v>
      </c>
      <c r="CB202" s="47">
        <v>0.22500000000000001</v>
      </c>
      <c r="CC202" s="47">
        <v>0.19125</v>
      </c>
      <c r="CD202" s="47">
        <v>0</v>
      </c>
      <c r="CE202" s="47" t="s">
        <v>126</v>
      </c>
      <c r="CF202" s="47">
        <v>0</v>
      </c>
      <c r="CG202" s="47">
        <v>0</v>
      </c>
      <c r="CH202" s="47" t="s">
        <v>126</v>
      </c>
      <c r="CI202" s="47">
        <v>0</v>
      </c>
      <c r="CJ202" s="47">
        <v>0.1125</v>
      </c>
      <c r="CK202" s="47">
        <v>0.1125</v>
      </c>
      <c r="CL202" s="47">
        <v>0.19125</v>
      </c>
      <c r="CM202" s="47">
        <v>0.1125</v>
      </c>
      <c r="CN202" s="47">
        <v>0</v>
      </c>
      <c r="CO202" s="47">
        <v>0</v>
      </c>
      <c r="CP202" s="47">
        <v>0</v>
      </c>
      <c r="CQ202" s="47" t="s">
        <v>126</v>
      </c>
      <c r="CR202" s="47">
        <v>0</v>
      </c>
      <c r="CS202" s="45"/>
      <c r="CT202" s="45"/>
      <c r="CU202" s="45"/>
      <c r="CV202" s="45"/>
      <c r="CX202" s="48">
        <v>0</v>
      </c>
      <c r="CY202" s="1">
        <v>0</v>
      </c>
      <c r="CZ202">
        <v>0</v>
      </c>
    </row>
    <row r="203" spans="1:105" ht="18" hidden="1" customHeight="1" x14ac:dyDescent="0.25">
      <c r="A203" s="37" t="s">
        <v>1879</v>
      </c>
      <c r="B203" s="37" t="s">
        <v>1880</v>
      </c>
      <c r="C203" s="37" t="s">
        <v>1842</v>
      </c>
      <c r="D203" s="37" t="s">
        <v>2002</v>
      </c>
      <c r="E203" s="37" t="s">
        <v>2003</v>
      </c>
      <c r="F203" s="37" t="s">
        <v>2004</v>
      </c>
      <c r="G203" s="37" t="s">
        <v>2005</v>
      </c>
      <c r="H203" s="37" t="s">
        <v>2020</v>
      </c>
      <c r="I203" s="37"/>
      <c r="J203" s="37"/>
      <c r="K203" s="37" t="s">
        <v>2021</v>
      </c>
      <c r="L203" s="37" t="s">
        <v>2022</v>
      </c>
      <c r="M203" s="37" t="s">
        <v>2023</v>
      </c>
      <c r="N203" s="37" t="s">
        <v>118</v>
      </c>
      <c r="O203" s="37" t="s">
        <v>119</v>
      </c>
      <c r="P203" s="39">
        <v>2</v>
      </c>
      <c r="Q203" s="40">
        <v>3</v>
      </c>
      <c r="R203" s="40">
        <v>1</v>
      </c>
      <c r="S203" s="40" t="s">
        <v>4447</v>
      </c>
      <c r="T203" s="40">
        <v>0</v>
      </c>
      <c r="U203" s="40">
        <v>0</v>
      </c>
      <c r="V203" s="40">
        <v>0</v>
      </c>
      <c r="W203" s="40">
        <v>0</v>
      </c>
      <c r="X203" s="40">
        <v>0</v>
      </c>
      <c r="Y203" s="40">
        <v>0</v>
      </c>
      <c r="Z203" s="40">
        <v>0</v>
      </c>
      <c r="AA203" s="40"/>
      <c r="AB203" s="40"/>
      <c r="AC203" s="40"/>
      <c r="AD203" s="40">
        <v>1</v>
      </c>
      <c r="AE203" s="40">
        <v>0</v>
      </c>
      <c r="AF203" s="40">
        <v>1</v>
      </c>
      <c r="AG203" s="40">
        <v>0</v>
      </c>
      <c r="AH203" s="40">
        <v>1</v>
      </c>
      <c r="AI203" s="40" t="s">
        <v>2024</v>
      </c>
      <c r="AJ203" s="40" t="s">
        <v>2025</v>
      </c>
      <c r="AK203" s="40">
        <v>0</v>
      </c>
      <c r="AL203" s="40">
        <v>500000000</v>
      </c>
      <c r="AM203" s="40" t="s">
        <v>2026</v>
      </c>
      <c r="AN203" s="40">
        <v>1</v>
      </c>
      <c r="AO203" s="40">
        <v>0</v>
      </c>
      <c r="AP203" s="40">
        <v>0</v>
      </c>
      <c r="AQ203" s="40">
        <v>0</v>
      </c>
      <c r="AR203" s="40">
        <v>0</v>
      </c>
      <c r="AS203" s="40"/>
      <c r="AT203" s="40" t="s">
        <v>2027</v>
      </c>
      <c r="AU203" s="40"/>
      <c r="AV203" s="40">
        <v>1</v>
      </c>
      <c r="AW203" s="40">
        <v>0</v>
      </c>
      <c r="AX203" s="40">
        <v>0</v>
      </c>
      <c r="AY203" s="40">
        <v>0</v>
      </c>
      <c r="AZ203" s="63"/>
      <c r="BA203" s="43">
        <v>0</v>
      </c>
      <c r="BB203" s="43">
        <v>0</v>
      </c>
      <c r="BC203" s="63"/>
      <c r="BD203" s="110">
        <v>500000000</v>
      </c>
      <c r="BE203" s="44">
        <v>500000000</v>
      </c>
      <c r="BF203" s="45"/>
      <c r="BG203" s="44">
        <v>500000000</v>
      </c>
      <c r="BH203" s="44">
        <v>300000000</v>
      </c>
      <c r="BI203" s="44"/>
      <c r="BJ203" s="44">
        <v>0</v>
      </c>
      <c r="BK203" s="46">
        <v>0.33333333333333331</v>
      </c>
      <c r="BL203" s="46">
        <v>0</v>
      </c>
      <c r="BM203" s="46" t="s">
        <v>126</v>
      </c>
      <c r="BN203" s="46">
        <v>0.33333333333333331</v>
      </c>
      <c r="BO203" s="46">
        <v>1</v>
      </c>
      <c r="BP203" s="46">
        <v>0.33333333333333331</v>
      </c>
      <c r="BQ203" s="46">
        <v>0</v>
      </c>
      <c r="BR203" s="46">
        <v>0.33333333333333331</v>
      </c>
      <c r="BS203" s="46">
        <v>0</v>
      </c>
      <c r="BT203" s="46">
        <v>0</v>
      </c>
      <c r="BU203" s="46" t="s">
        <v>126</v>
      </c>
      <c r="BV203" s="46">
        <v>0.33333333333333331</v>
      </c>
      <c r="BW203" s="46" t="s">
        <v>126</v>
      </c>
      <c r="BX203" s="46">
        <v>1</v>
      </c>
      <c r="BY203" s="46">
        <v>0</v>
      </c>
      <c r="BZ203" s="46">
        <v>0</v>
      </c>
      <c r="CA203" s="46" t="s">
        <v>126</v>
      </c>
      <c r="CB203" s="47">
        <v>0.22500000000000001</v>
      </c>
      <c r="CC203" s="47">
        <v>7.4999999999999997E-2</v>
      </c>
      <c r="CD203" s="47">
        <v>0</v>
      </c>
      <c r="CE203" s="47" t="s">
        <v>126</v>
      </c>
      <c r="CF203" s="47">
        <v>0</v>
      </c>
      <c r="CG203" s="47">
        <v>7.4999999999999997E-2</v>
      </c>
      <c r="CH203" s="47">
        <v>7.4999999999999997E-2</v>
      </c>
      <c r="CI203" s="47">
        <v>7.4999999999999997E-2</v>
      </c>
      <c r="CJ203" s="47">
        <v>7.4999999999999997E-2</v>
      </c>
      <c r="CK203" s="47">
        <v>0</v>
      </c>
      <c r="CL203" s="47">
        <v>0</v>
      </c>
      <c r="CM203" s="47">
        <v>7.4999999999999997E-2</v>
      </c>
      <c r="CN203" s="47">
        <v>0</v>
      </c>
      <c r="CO203" s="47">
        <v>0</v>
      </c>
      <c r="CP203" s="47">
        <v>0</v>
      </c>
      <c r="CQ203" s="47" t="s">
        <v>126</v>
      </c>
      <c r="CR203" s="47">
        <v>0</v>
      </c>
      <c r="CS203" s="45"/>
      <c r="CT203" s="45"/>
      <c r="CU203" s="45"/>
      <c r="CV203" s="45"/>
      <c r="CX203" s="48">
        <v>0</v>
      </c>
      <c r="CY203" s="1">
        <v>0</v>
      </c>
      <c r="CZ203" t="s">
        <v>2026</v>
      </c>
    </row>
    <row r="204" spans="1:105" ht="18" hidden="1" customHeight="1" x14ac:dyDescent="0.25">
      <c r="A204" s="37" t="s">
        <v>1962</v>
      </c>
      <c r="B204" s="37" t="s">
        <v>1963</v>
      </c>
      <c r="C204" s="37" t="s">
        <v>1842</v>
      </c>
      <c r="D204" s="37" t="s">
        <v>2002</v>
      </c>
      <c r="E204" s="37" t="s">
        <v>2003</v>
      </c>
      <c r="F204" s="37" t="s">
        <v>2004</v>
      </c>
      <c r="G204" s="37" t="s">
        <v>2005</v>
      </c>
      <c r="H204" s="37" t="s">
        <v>2028</v>
      </c>
      <c r="I204" s="37"/>
      <c r="J204" s="37"/>
      <c r="K204" s="37" t="s">
        <v>2029</v>
      </c>
      <c r="L204" s="37" t="s">
        <v>2030</v>
      </c>
      <c r="M204" s="37" t="s">
        <v>2031</v>
      </c>
      <c r="N204" s="37" t="s">
        <v>118</v>
      </c>
      <c r="O204" s="37" t="s">
        <v>119</v>
      </c>
      <c r="P204" s="39">
        <v>1</v>
      </c>
      <c r="Q204" s="40">
        <v>3</v>
      </c>
      <c r="R204" s="40">
        <v>0</v>
      </c>
      <c r="S204" s="40">
        <v>0</v>
      </c>
      <c r="T204" s="40">
        <v>0</v>
      </c>
      <c r="U204" s="40">
        <v>0</v>
      </c>
      <c r="V204" s="40">
        <v>0</v>
      </c>
      <c r="W204" s="40">
        <v>0</v>
      </c>
      <c r="X204" s="40">
        <v>0</v>
      </c>
      <c r="Y204" s="40">
        <v>0</v>
      </c>
      <c r="Z204" s="40">
        <v>0</v>
      </c>
      <c r="AA204" s="40"/>
      <c r="AB204" s="40"/>
      <c r="AC204" s="40"/>
      <c r="AD204" s="40">
        <v>1</v>
      </c>
      <c r="AE204" s="40">
        <v>0</v>
      </c>
      <c r="AF204" s="40">
        <v>0</v>
      </c>
      <c r="AG204" s="40">
        <v>0</v>
      </c>
      <c r="AH204" s="40">
        <v>0</v>
      </c>
      <c r="AI204" s="40">
        <v>0</v>
      </c>
      <c r="AJ204" s="40">
        <v>0</v>
      </c>
      <c r="AK204" s="40">
        <v>0</v>
      </c>
      <c r="AL204" s="40">
        <v>0</v>
      </c>
      <c r="AM204" s="40">
        <v>0</v>
      </c>
      <c r="AN204" s="40">
        <v>2</v>
      </c>
      <c r="AO204" s="40">
        <v>0</v>
      </c>
      <c r="AP204" s="40">
        <v>0</v>
      </c>
      <c r="AQ204" s="40">
        <v>0</v>
      </c>
      <c r="AR204" s="40">
        <v>0</v>
      </c>
      <c r="AS204" s="40"/>
      <c r="AT204" s="40"/>
      <c r="AU204" s="40"/>
      <c r="AV204" s="40">
        <v>1</v>
      </c>
      <c r="AW204" s="40">
        <v>0</v>
      </c>
      <c r="AX204" s="40">
        <v>0</v>
      </c>
      <c r="AY204" s="40">
        <v>0</v>
      </c>
      <c r="AZ204" s="63"/>
      <c r="BA204" s="43">
        <v>0</v>
      </c>
      <c r="BB204" s="43">
        <v>0</v>
      </c>
      <c r="BC204" s="63"/>
      <c r="BD204" s="110">
        <v>0</v>
      </c>
      <c r="BE204" s="44">
        <v>0</v>
      </c>
      <c r="BF204" s="45"/>
      <c r="BG204" s="44">
        <v>0</v>
      </c>
      <c r="BH204" s="44">
        <v>60000000</v>
      </c>
      <c r="BI204" s="44"/>
      <c r="BJ204" s="44">
        <v>0</v>
      </c>
      <c r="BK204" s="46">
        <v>0</v>
      </c>
      <c r="BL204" s="46">
        <v>0</v>
      </c>
      <c r="BM204" s="46" t="s">
        <v>126</v>
      </c>
      <c r="BN204" s="46">
        <v>0.33333333333333331</v>
      </c>
      <c r="BO204" s="46">
        <v>0</v>
      </c>
      <c r="BP204" s="46">
        <v>0.66666666666666663</v>
      </c>
      <c r="BQ204" s="46">
        <v>0</v>
      </c>
      <c r="BR204" s="46">
        <v>0.33333333333333331</v>
      </c>
      <c r="BS204" s="46">
        <v>0</v>
      </c>
      <c r="BT204" s="46">
        <v>0</v>
      </c>
      <c r="BU204" s="46" t="s">
        <v>126</v>
      </c>
      <c r="BV204" s="46">
        <v>0</v>
      </c>
      <c r="BW204" s="46" t="s">
        <v>126</v>
      </c>
      <c r="BX204" s="46">
        <v>0</v>
      </c>
      <c r="BY204" s="46">
        <v>0</v>
      </c>
      <c r="BZ204" s="46">
        <v>0</v>
      </c>
      <c r="CA204" s="46" t="s">
        <v>126</v>
      </c>
      <c r="CB204" s="47">
        <v>0.22500000000000001</v>
      </c>
      <c r="CC204" s="47">
        <v>0</v>
      </c>
      <c r="CD204" s="47">
        <v>0</v>
      </c>
      <c r="CE204" s="47" t="s">
        <v>126</v>
      </c>
      <c r="CF204" s="47">
        <v>0</v>
      </c>
      <c r="CG204" s="47">
        <v>7.4999999999999997E-2</v>
      </c>
      <c r="CH204" s="47">
        <v>0</v>
      </c>
      <c r="CI204" s="47">
        <v>0</v>
      </c>
      <c r="CJ204" s="47">
        <v>0.15</v>
      </c>
      <c r="CK204" s="47">
        <v>0</v>
      </c>
      <c r="CL204" s="47">
        <v>0</v>
      </c>
      <c r="CM204" s="47">
        <v>7.4999999999999997E-2</v>
      </c>
      <c r="CN204" s="47">
        <v>0</v>
      </c>
      <c r="CO204" s="47">
        <v>0</v>
      </c>
      <c r="CP204" s="47">
        <v>0</v>
      </c>
      <c r="CQ204" s="47" t="s">
        <v>126</v>
      </c>
      <c r="CR204" s="47">
        <v>0</v>
      </c>
      <c r="CS204" s="45"/>
      <c r="CT204" s="45"/>
      <c r="CU204" s="45"/>
      <c r="CV204" s="45"/>
      <c r="CX204" s="48">
        <v>0</v>
      </c>
      <c r="CY204" s="1">
        <v>0</v>
      </c>
      <c r="CZ204">
        <v>0</v>
      </c>
    </row>
    <row r="205" spans="1:105" ht="18" hidden="1" customHeight="1" x14ac:dyDescent="0.25">
      <c r="A205" s="37" t="s">
        <v>2032</v>
      </c>
      <c r="B205" s="37" t="s">
        <v>2033</v>
      </c>
      <c r="C205" s="37" t="s">
        <v>1842</v>
      </c>
      <c r="D205" s="37" t="s">
        <v>2002</v>
      </c>
      <c r="E205" s="37" t="s">
        <v>2034</v>
      </c>
      <c r="F205" s="37" t="s">
        <v>2035</v>
      </c>
      <c r="G205" s="37" t="s">
        <v>2036</v>
      </c>
      <c r="H205" s="37" t="s">
        <v>2037</v>
      </c>
      <c r="I205" s="37"/>
      <c r="J205" s="37"/>
      <c r="K205" s="37" t="s">
        <v>2038</v>
      </c>
      <c r="L205" s="37" t="s">
        <v>2039</v>
      </c>
      <c r="M205" s="37" t="s">
        <v>2040</v>
      </c>
      <c r="N205" s="37" t="s">
        <v>118</v>
      </c>
      <c r="O205" s="37" t="s">
        <v>119</v>
      </c>
      <c r="P205" s="39">
        <v>40</v>
      </c>
      <c r="Q205" s="40">
        <v>140</v>
      </c>
      <c r="R205" s="40">
        <v>40</v>
      </c>
      <c r="S205" s="40" t="s">
        <v>4448</v>
      </c>
      <c r="T205" s="40">
        <v>0</v>
      </c>
      <c r="U205" s="40">
        <v>0</v>
      </c>
      <c r="V205" s="40">
        <v>20</v>
      </c>
      <c r="W205" s="40">
        <v>0</v>
      </c>
      <c r="X205" s="40">
        <v>0</v>
      </c>
      <c r="Y205" s="40">
        <v>0</v>
      </c>
      <c r="Z205" s="40">
        <v>0</v>
      </c>
      <c r="AA205" s="40"/>
      <c r="AB205" s="40"/>
      <c r="AC205" s="40"/>
      <c r="AD205" s="40">
        <v>40</v>
      </c>
      <c r="AE205" s="40">
        <v>0</v>
      </c>
      <c r="AF205" s="40">
        <v>40</v>
      </c>
      <c r="AG205" s="40">
        <v>0</v>
      </c>
      <c r="AH205" s="40">
        <v>40</v>
      </c>
      <c r="AI205" s="40" t="s">
        <v>2041</v>
      </c>
      <c r="AJ205" s="40" t="s">
        <v>2042</v>
      </c>
      <c r="AK205" s="40" t="s">
        <v>2043</v>
      </c>
      <c r="AL205" s="40">
        <v>22916672</v>
      </c>
      <c r="AM205" s="40" t="s">
        <v>2044</v>
      </c>
      <c r="AN205" s="40">
        <v>70</v>
      </c>
      <c r="AO205" s="40">
        <v>0</v>
      </c>
      <c r="AP205" s="40">
        <v>0</v>
      </c>
      <c r="AQ205" s="40">
        <v>0</v>
      </c>
      <c r="AR205" s="40">
        <v>0</v>
      </c>
      <c r="AS205" s="40" t="s">
        <v>2045</v>
      </c>
      <c r="AT205" s="40" t="s">
        <v>2046</v>
      </c>
      <c r="AU205" s="40" t="s">
        <v>2047</v>
      </c>
      <c r="AV205" s="40">
        <v>30</v>
      </c>
      <c r="AW205" s="40">
        <v>0</v>
      </c>
      <c r="AX205" s="40">
        <v>0</v>
      </c>
      <c r="AY205" s="40">
        <v>0</v>
      </c>
      <c r="AZ205" s="63"/>
      <c r="BA205" s="43">
        <v>0</v>
      </c>
      <c r="BB205" s="43">
        <v>0</v>
      </c>
      <c r="BC205" s="63"/>
      <c r="BD205" s="110">
        <v>55000000</v>
      </c>
      <c r="BE205" s="44">
        <v>22916672</v>
      </c>
      <c r="BF205" s="45"/>
      <c r="BG205" s="44">
        <v>55000000</v>
      </c>
      <c r="BH205" s="44">
        <v>190000000</v>
      </c>
      <c r="BI205" s="44"/>
      <c r="BJ205" s="44">
        <v>189200000</v>
      </c>
      <c r="BK205" s="46">
        <v>0.2857142857142857</v>
      </c>
      <c r="BL205" s="46">
        <v>0.1429</v>
      </c>
      <c r="BM205" s="46">
        <v>0</v>
      </c>
      <c r="BN205" s="46">
        <v>0.2857142857142857</v>
      </c>
      <c r="BO205" s="46">
        <v>1</v>
      </c>
      <c r="BP205" s="46">
        <v>0.5</v>
      </c>
      <c r="BQ205" s="46">
        <v>0</v>
      </c>
      <c r="BR205" s="46">
        <v>0.21428571428571427</v>
      </c>
      <c r="BS205" s="46">
        <v>0</v>
      </c>
      <c r="BT205" s="46">
        <v>0</v>
      </c>
      <c r="BU205" s="46" t="s">
        <v>126</v>
      </c>
      <c r="BV205" s="46">
        <v>0.2857142857142857</v>
      </c>
      <c r="BW205" s="46">
        <v>0</v>
      </c>
      <c r="BX205" s="46">
        <v>1</v>
      </c>
      <c r="BY205" s="46">
        <v>0</v>
      </c>
      <c r="BZ205" s="46">
        <v>0</v>
      </c>
      <c r="CA205" s="46" t="s">
        <v>126</v>
      </c>
      <c r="CB205" s="47">
        <v>0.22500000000000001</v>
      </c>
      <c r="CC205" s="47">
        <v>6.4285714285714279E-2</v>
      </c>
      <c r="CD205" s="47">
        <v>3.2199999999999999E-2</v>
      </c>
      <c r="CE205" s="47">
        <v>0</v>
      </c>
      <c r="CF205" s="47">
        <v>0</v>
      </c>
      <c r="CG205" s="111">
        <v>6.4299999999999996E-2</v>
      </c>
      <c r="CH205" s="47">
        <v>6.4299999999999996E-2</v>
      </c>
      <c r="CI205" s="47">
        <v>6.4285714285714279E-2</v>
      </c>
      <c r="CJ205" s="111">
        <v>0.1125</v>
      </c>
      <c r="CK205" s="47">
        <v>0</v>
      </c>
      <c r="CL205" s="47">
        <v>0</v>
      </c>
      <c r="CM205" s="47">
        <v>4.1314285714285713E-2</v>
      </c>
      <c r="CN205" s="47">
        <v>0</v>
      </c>
      <c r="CO205" s="47">
        <v>0</v>
      </c>
      <c r="CP205" s="47">
        <v>0</v>
      </c>
      <c r="CQ205" s="47" t="s">
        <v>126</v>
      </c>
      <c r="CR205" s="47">
        <v>0</v>
      </c>
      <c r="CS205" s="45"/>
      <c r="CT205" s="45"/>
      <c r="CU205" s="45"/>
      <c r="CV205" s="45"/>
      <c r="CX205" s="48">
        <v>40</v>
      </c>
      <c r="CY205" s="1">
        <v>6250000</v>
      </c>
      <c r="CZ205" t="s">
        <v>4449</v>
      </c>
    </row>
    <row r="206" spans="1:105" ht="18" hidden="1" customHeight="1" x14ac:dyDescent="0.25">
      <c r="A206" s="37" t="s">
        <v>2032</v>
      </c>
      <c r="B206" s="37" t="s">
        <v>2033</v>
      </c>
      <c r="C206" s="37" t="s">
        <v>1842</v>
      </c>
      <c r="D206" s="37" t="s">
        <v>2002</v>
      </c>
      <c r="E206" s="37" t="s">
        <v>2034</v>
      </c>
      <c r="F206" s="37" t="s">
        <v>2035</v>
      </c>
      <c r="G206" s="37" t="s">
        <v>2036</v>
      </c>
      <c r="H206" s="37" t="s">
        <v>2048</v>
      </c>
      <c r="I206" s="37"/>
      <c r="J206" s="37"/>
      <c r="K206" s="37" t="s">
        <v>2049</v>
      </c>
      <c r="L206" s="37" t="s">
        <v>2050</v>
      </c>
      <c r="M206" s="37" t="s">
        <v>2051</v>
      </c>
      <c r="N206" s="37" t="s">
        <v>118</v>
      </c>
      <c r="O206" s="37" t="s">
        <v>119</v>
      </c>
      <c r="P206" s="39">
        <v>1</v>
      </c>
      <c r="Q206" s="40">
        <v>14</v>
      </c>
      <c r="R206" s="40">
        <v>12</v>
      </c>
      <c r="S206" s="40" t="s">
        <v>4450</v>
      </c>
      <c r="T206" s="40">
        <v>3</v>
      </c>
      <c r="U206" s="40">
        <v>0</v>
      </c>
      <c r="V206" s="40">
        <v>0</v>
      </c>
      <c r="W206" s="40">
        <v>0</v>
      </c>
      <c r="X206" s="40">
        <v>0</v>
      </c>
      <c r="Y206" s="40">
        <v>0</v>
      </c>
      <c r="Z206" s="40">
        <v>0</v>
      </c>
      <c r="AA206" s="40" t="s">
        <v>2052</v>
      </c>
      <c r="AB206" s="40" t="s">
        <v>2053</v>
      </c>
      <c r="AC206" s="40" t="s">
        <v>2054</v>
      </c>
      <c r="AD206" s="40">
        <v>6</v>
      </c>
      <c r="AE206" s="40">
        <v>0</v>
      </c>
      <c r="AF206" s="40">
        <v>6</v>
      </c>
      <c r="AG206" s="40">
        <v>0</v>
      </c>
      <c r="AH206" s="40">
        <v>6</v>
      </c>
      <c r="AI206" s="40" t="s">
        <v>2055</v>
      </c>
      <c r="AJ206" s="40" t="s">
        <v>2056</v>
      </c>
      <c r="AK206" s="40" t="s">
        <v>2043</v>
      </c>
      <c r="AL206" s="40">
        <v>1270230717</v>
      </c>
      <c r="AM206" s="40" t="s">
        <v>2057</v>
      </c>
      <c r="AN206" s="40">
        <v>6</v>
      </c>
      <c r="AO206" s="40">
        <v>0</v>
      </c>
      <c r="AP206" s="40">
        <v>6</v>
      </c>
      <c r="AQ206" s="40">
        <v>0</v>
      </c>
      <c r="AR206" s="40">
        <v>6</v>
      </c>
      <c r="AS206" s="40" t="s">
        <v>2058</v>
      </c>
      <c r="AT206" s="40" t="s">
        <v>2059</v>
      </c>
      <c r="AU206" s="40" t="s">
        <v>2060</v>
      </c>
      <c r="AV206" s="40">
        <v>2</v>
      </c>
      <c r="AW206" s="40">
        <v>0</v>
      </c>
      <c r="AX206" s="40">
        <v>0</v>
      </c>
      <c r="AY206" s="40">
        <v>0</v>
      </c>
      <c r="AZ206" s="42">
        <v>210126928</v>
      </c>
      <c r="BA206" s="43">
        <v>0</v>
      </c>
      <c r="BB206" s="43">
        <v>210126928</v>
      </c>
      <c r="BC206" s="42">
        <v>205006928</v>
      </c>
      <c r="BD206" s="110">
        <v>147973000</v>
      </c>
      <c r="BE206" s="44">
        <v>1270230717</v>
      </c>
      <c r="BF206" s="45"/>
      <c r="BG206" s="44">
        <v>147673000</v>
      </c>
      <c r="BH206" s="44">
        <v>240000000</v>
      </c>
      <c r="BI206" s="44"/>
      <c r="BJ206" s="44">
        <v>239013800</v>
      </c>
      <c r="BK206" s="46">
        <v>0.8571428571428571</v>
      </c>
      <c r="BL206" s="46">
        <v>0</v>
      </c>
      <c r="BM206" s="46" t="s">
        <v>126</v>
      </c>
      <c r="BN206" s="46">
        <v>0.42857142857142855</v>
      </c>
      <c r="BO206" s="46">
        <v>1</v>
      </c>
      <c r="BP206" s="46">
        <v>0.42857142857142855</v>
      </c>
      <c r="BQ206" s="46">
        <v>1</v>
      </c>
      <c r="BR206" s="46">
        <v>0.14285714285714285</v>
      </c>
      <c r="BS206" s="46">
        <v>0</v>
      </c>
      <c r="BT206" s="46">
        <v>0</v>
      </c>
      <c r="BU206" s="46" t="s">
        <v>126</v>
      </c>
      <c r="BV206" s="46">
        <v>0.8571428571428571</v>
      </c>
      <c r="BW206" s="46" t="s">
        <v>126</v>
      </c>
      <c r="BX206" s="46">
        <v>1</v>
      </c>
      <c r="BY206" s="46">
        <v>1</v>
      </c>
      <c r="BZ206" s="46">
        <v>0</v>
      </c>
      <c r="CA206" s="46" t="s">
        <v>126</v>
      </c>
      <c r="CB206" s="47">
        <v>0.22500000000000001</v>
      </c>
      <c r="CC206" s="47">
        <v>0.19285714285714284</v>
      </c>
      <c r="CD206" s="47">
        <v>0</v>
      </c>
      <c r="CE206" s="47" t="s">
        <v>126</v>
      </c>
      <c r="CF206" s="47">
        <v>0</v>
      </c>
      <c r="CG206" s="47">
        <v>9.64E-2</v>
      </c>
      <c r="CH206" s="47">
        <v>9.64E-2</v>
      </c>
      <c r="CI206" s="47">
        <v>9.6428571428571419E-2</v>
      </c>
      <c r="CJ206" s="47">
        <v>9.64E-2</v>
      </c>
      <c r="CK206" s="47">
        <v>9.64E-2</v>
      </c>
      <c r="CL206" s="47">
        <v>9.6428571428571419E-2</v>
      </c>
      <c r="CM206" s="47">
        <v>3.2142857142857147E-2</v>
      </c>
      <c r="CN206" s="47">
        <v>0</v>
      </c>
      <c r="CO206" s="47">
        <v>0</v>
      </c>
      <c r="CP206" s="47">
        <v>0</v>
      </c>
      <c r="CQ206" s="47" t="s">
        <v>126</v>
      </c>
      <c r="CR206" s="47">
        <v>0</v>
      </c>
      <c r="CS206" s="45"/>
      <c r="CT206" s="45"/>
      <c r="CU206" s="45"/>
      <c r="CV206" s="45"/>
      <c r="CX206" s="48">
        <v>4</v>
      </c>
      <c r="CY206" s="1">
        <v>155566969</v>
      </c>
      <c r="CZ206" t="s">
        <v>4451</v>
      </c>
    </row>
    <row r="207" spans="1:105" ht="18" hidden="1" customHeight="1" x14ac:dyDescent="0.25">
      <c r="A207" s="37" t="s">
        <v>2032</v>
      </c>
      <c r="B207" s="37" t="s">
        <v>2033</v>
      </c>
      <c r="C207" s="37" t="s">
        <v>1842</v>
      </c>
      <c r="D207" s="37" t="s">
        <v>2002</v>
      </c>
      <c r="E207" s="37" t="s">
        <v>2034</v>
      </c>
      <c r="F207" s="37" t="s">
        <v>2035</v>
      </c>
      <c r="G207" s="37" t="s">
        <v>2036</v>
      </c>
      <c r="H207" s="37" t="s">
        <v>2061</v>
      </c>
      <c r="I207" s="37"/>
      <c r="J207" s="37"/>
      <c r="K207" s="37" t="s">
        <v>2062</v>
      </c>
      <c r="L207" s="37" t="s">
        <v>2063</v>
      </c>
      <c r="M207" s="37" t="s">
        <v>2064</v>
      </c>
      <c r="N207" s="37" t="s">
        <v>118</v>
      </c>
      <c r="O207" s="37" t="s">
        <v>119</v>
      </c>
      <c r="P207" s="39">
        <v>200</v>
      </c>
      <c r="Q207" s="40">
        <v>1000</v>
      </c>
      <c r="R207" s="40">
        <v>520</v>
      </c>
      <c r="S207" s="40" t="s">
        <v>4452</v>
      </c>
      <c r="T207" s="40">
        <v>70</v>
      </c>
      <c r="U207" s="40">
        <v>0</v>
      </c>
      <c r="V207" s="40">
        <v>0</v>
      </c>
      <c r="W207" s="40">
        <v>0</v>
      </c>
      <c r="X207" s="40">
        <v>0</v>
      </c>
      <c r="Y207" s="40">
        <v>0</v>
      </c>
      <c r="Z207" s="40">
        <v>0</v>
      </c>
      <c r="AA207" s="40"/>
      <c r="AB207" s="40"/>
      <c r="AC207" s="40"/>
      <c r="AD207" s="40">
        <v>220</v>
      </c>
      <c r="AE207" s="40">
        <v>0</v>
      </c>
      <c r="AF207" s="40">
        <v>220</v>
      </c>
      <c r="AG207" s="40">
        <v>0</v>
      </c>
      <c r="AH207" s="40">
        <v>220</v>
      </c>
      <c r="AI207" s="40" t="s">
        <v>2065</v>
      </c>
      <c r="AJ207" s="40" t="s">
        <v>2066</v>
      </c>
      <c r="AK207" s="40" t="s">
        <v>2043</v>
      </c>
      <c r="AL207" s="40">
        <v>2728150991</v>
      </c>
      <c r="AM207" s="40" t="s">
        <v>2067</v>
      </c>
      <c r="AN207" s="40">
        <v>520</v>
      </c>
      <c r="AO207" s="40">
        <v>0</v>
      </c>
      <c r="AP207" s="40">
        <v>300</v>
      </c>
      <c r="AQ207" s="40">
        <v>0</v>
      </c>
      <c r="AR207" s="40">
        <v>300</v>
      </c>
      <c r="AS207" s="40" t="s">
        <v>2068</v>
      </c>
      <c r="AT207" s="40" t="s">
        <v>2069</v>
      </c>
      <c r="AU207" s="40" t="s">
        <v>2060</v>
      </c>
      <c r="AV207" s="40">
        <v>260</v>
      </c>
      <c r="AW207" s="40">
        <v>0</v>
      </c>
      <c r="AX207" s="40">
        <v>0</v>
      </c>
      <c r="AY207" s="40">
        <v>0</v>
      </c>
      <c r="AZ207" s="63"/>
      <c r="BA207" s="43">
        <v>0</v>
      </c>
      <c r="BB207" s="43">
        <v>0</v>
      </c>
      <c r="BC207" s="63"/>
      <c r="BD207" s="110">
        <v>750000000</v>
      </c>
      <c r="BE207" s="44">
        <v>2728150991</v>
      </c>
      <c r="BF207" s="45"/>
      <c r="BG207" s="44">
        <v>670942490</v>
      </c>
      <c r="BH207" s="44">
        <v>311000000</v>
      </c>
      <c r="BI207" s="44"/>
      <c r="BJ207" s="44">
        <v>306600000</v>
      </c>
      <c r="BK207" s="46">
        <v>0.52</v>
      </c>
      <c r="BL207" s="46">
        <v>0</v>
      </c>
      <c r="BM207" s="46" t="s">
        <v>126</v>
      </c>
      <c r="BN207" s="46">
        <v>0.22</v>
      </c>
      <c r="BO207" s="46">
        <v>1</v>
      </c>
      <c r="BP207" s="46">
        <v>0.52</v>
      </c>
      <c r="BQ207" s="46">
        <v>0.57692307692307687</v>
      </c>
      <c r="BR207" s="46">
        <v>0.26</v>
      </c>
      <c r="BS207" s="46">
        <v>0</v>
      </c>
      <c r="BT207" s="46">
        <v>0</v>
      </c>
      <c r="BU207" s="46" t="s">
        <v>126</v>
      </c>
      <c r="BV207" s="46">
        <v>0.52</v>
      </c>
      <c r="BW207" s="46" t="s">
        <v>126</v>
      </c>
      <c r="BX207" s="46">
        <v>1</v>
      </c>
      <c r="BY207" s="46">
        <v>0.57692307692307687</v>
      </c>
      <c r="BZ207" s="46">
        <v>0</v>
      </c>
      <c r="CA207" s="46" t="s">
        <v>126</v>
      </c>
      <c r="CB207" s="47">
        <v>0.22500000000000001</v>
      </c>
      <c r="CC207" s="47">
        <v>0.11700000000000001</v>
      </c>
      <c r="CD207" s="47">
        <v>0</v>
      </c>
      <c r="CE207" s="47" t="s">
        <v>126</v>
      </c>
      <c r="CF207" s="47">
        <v>0</v>
      </c>
      <c r="CG207" s="47">
        <v>4.9500000000000002E-2</v>
      </c>
      <c r="CH207" s="47">
        <v>4.9500000000000002E-2</v>
      </c>
      <c r="CI207" s="47">
        <v>4.9500000000000002E-2</v>
      </c>
      <c r="CJ207" s="47">
        <v>0.11700000000000001</v>
      </c>
      <c r="CK207" s="47">
        <v>6.7500000000000004E-2</v>
      </c>
      <c r="CL207" s="47">
        <v>6.7500000000000004E-2</v>
      </c>
      <c r="CM207" s="47">
        <v>5.8500000000000003E-2</v>
      </c>
      <c r="CN207" s="47">
        <v>0</v>
      </c>
      <c r="CO207" s="47">
        <v>0</v>
      </c>
      <c r="CP207" s="47">
        <v>0</v>
      </c>
      <c r="CQ207" s="47" t="s">
        <v>126</v>
      </c>
      <c r="CR207" s="47">
        <v>0</v>
      </c>
      <c r="CS207" s="45"/>
      <c r="CT207" s="45"/>
      <c r="CU207" s="45"/>
      <c r="CV207" s="45"/>
      <c r="CX207" s="48">
        <v>220</v>
      </c>
      <c r="CY207" s="1">
        <v>126068641</v>
      </c>
      <c r="CZ207" t="s">
        <v>4453</v>
      </c>
    </row>
    <row r="208" spans="1:105" ht="18" hidden="1" customHeight="1" x14ac:dyDescent="0.25">
      <c r="A208" s="37" t="s">
        <v>384</v>
      </c>
      <c r="B208" s="37" t="s">
        <v>385</v>
      </c>
      <c r="C208" s="37" t="s">
        <v>1842</v>
      </c>
      <c r="D208" s="37" t="s">
        <v>2002</v>
      </c>
      <c r="E208" s="37" t="s">
        <v>2034</v>
      </c>
      <c r="F208" s="37" t="s">
        <v>2035</v>
      </c>
      <c r="G208" s="37" t="s">
        <v>2036</v>
      </c>
      <c r="H208" s="37" t="s">
        <v>2070</v>
      </c>
      <c r="I208" s="37" t="s">
        <v>333</v>
      </c>
      <c r="J208" s="37" t="s">
        <v>885</v>
      </c>
      <c r="K208" s="37" t="s">
        <v>2071</v>
      </c>
      <c r="L208" s="37" t="s">
        <v>2072</v>
      </c>
      <c r="M208" s="37" t="s">
        <v>2073</v>
      </c>
      <c r="N208" s="37" t="s">
        <v>118</v>
      </c>
      <c r="O208" s="37" t="s">
        <v>119</v>
      </c>
      <c r="P208" s="39">
        <v>5196</v>
      </c>
      <c r="Q208" s="40">
        <v>4000</v>
      </c>
      <c r="R208" s="40">
        <v>2560</v>
      </c>
      <c r="S208" s="40" t="s">
        <v>4454</v>
      </c>
      <c r="T208" s="40">
        <v>600</v>
      </c>
      <c r="U208" s="40">
        <v>0</v>
      </c>
      <c r="V208" s="40">
        <v>600</v>
      </c>
      <c r="W208" s="40">
        <v>0</v>
      </c>
      <c r="X208" s="40">
        <v>602</v>
      </c>
      <c r="Y208" s="40">
        <v>0</v>
      </c>
      <c r="Z208" s="40">
        <v>602</v>
      </c>
      <c r="AA208" s="40">
        <v>0</v>
      </c>
      <c r="AB208" s="40" t="s">
        <v>2074</v>
      </c>
      <c r="AC208" s="40">
        <v>0</v>
      </c>
      <c r="AD208" s="40">
        <v>1198</v>
      </c>
      <c r="AE208" s="40">
        <v>0</v>
      </c>
      <c r="AF208" s="40">
        <v>1209</v>
      </c>
      <c r="AG208" s="40">
        <v>0</v>
      </c>
      <c r="AH208" s="40">
        <v>1209</v>
      </c>
      <c r="AI208" s="40" t="s">
        <v>2075</v>
      </c>
      <c r="AJ208" s="40" t="s">
        <v>2076</v>
      </c>
      <c r="AK208" s="40" t="s">
        <v>2077</v>
      </c>
      <c r="AL208" s="40"/>
      <c r="AM208" s="40"/>
      <c r="AN208" s="40">
        <v>1500</v>
      </c>
      <c r="AO208" s="40">
        <v>0</v>
      </c>
      <c r="AP208" s="40">
        <v>749</v>
      </c>
      <c r="AQ208" s="40">
        <v>0</v>
      </c>
      <c r="AR208" s="40">
        <v>749</v>
      </c>
      <c r="AS208" s="40"/>
      <c r="AT208" s="40" t="s">
        <v>2078</v>
      </c>
      <c r="AU208" s="40"/>
      <c r="AV208" s="40">
        <v>989</v>
      </c>
      <c r="AW208" s="40">
        <v>0</v>
      </c>
      <c r="AX208" s="40">
        <v>0</v>
      </c>
      <c r="AY208" s="40">
        <v>0</v>
      </c>
      <c r="AZ208" s="63"/>
      <c r="BA208" s="43">
        <v>0</v>
      </c>
      <c r="BB208" s="43">
        <v>0</v>
      </c>
      <c r="BC208" s="63"/>
      <c r="BD208" s="110">
        <v>0</v>
      </c>
      <c r="BE208" s="44"/>
      <c r="BF208" s="45"/>
      <c r="BG208" s="44">
        <v>0</v>
      </c>
      <c r="BH208" s="44">
        <v>98529678</v>
      </c>
      <c r="BI208" s="44"/>
      <c r="BJ208" s="44">
        <v>46400000</v>
      </c>
      <c r="BK208" s="46">
        <v>0.64</v>
      </c>
      <c r="BL208" s="46">
        <v>0.15</v>
      </c>
      <c r="BM208" s="46">
        <v>1.0033000000000001</v>
      </c>
      <c r="BN208" s="46">
        <v>0.29949999999999999</v>
      </c>
      <c r="BO208" s="46">
        <v>1.0091819699499165</v>
      </c>
      <c r="BP208" s="46">
        <v>0.375</v>
      </c>
      <c r="BQ208" s="46">
        <v>0.49933333333333335</v>
      </c>
      <c r="BR208" s="46">
        <v>0.24725</v>
      </c>
      <c r="BS208" s="46">
        <v>0</v>
      </c>
      <c r="BT208" s="46">
        <v>0</v>
      </c>
      <c r="BU208" s="46" t="s">
        <v>126</v>
      </c>
      <c r="BV208" s="46">
        <v>0.64</v>
      </c>
      <c r="BW208" s="46">
        <v>1</v>
      </c>
      <c r="BX208" s="46" t="s">
        <v>4283</v>
      </c>
      <c r="BY208" s="46">
        <v>0.49933333333333335</v>
      </c>
      <c r="BZ208" s="46">
        <v>0</v>
      </c>
      <c r="CA208" s="46" t="s">
        <v>126</v>
      </c>
      <c r="CB208" s="66">
        <v>0.22500000000000001</v>
      </c>
      <c r="CC208" s="47">
        <v>0.14400000000000002</v>
      </c>
      <c r="CD208" s="47">
        <v>3.39E-2</v>
      </c>
      <c r="CE208" s="47">
        <v>3.39E-2</v>
      </c>
      <c r="CF208" s="47">
        <v>3.39E-2</v>
      </c>
      <c r="CG208" s="47">
        <v>6.7400000000000002E-2</v>
      </c>
      <c r="CH208" s="47">
        <v>6.7400000000000002E-2</v>
      </c>
      <c r="CI208" s="47">
        <v>6.7968749999999994E-2</v>
      </c>
      <c r="CJ208" s="47">
        <v>8.4400000000000003E-2</v>
      </c>
      <c r="CK208" s="47">
        <v>4.2143733333333336E-2</v>
      </c>
      <c r="CL208" s="47">
        <v>4.2131250000000023E-2</v>
      </c>
      <c r="CM208" s="47">
        <v>5.563125E-2</v>
      </c>
      <c r="CN208" s="47">
        <v>0</v>
      </c>
      <c r="CO208" s="47">
        <v>0</v>
      </c>
      <c r="CP208" s="47">
        <v>0</v>
      </c>
      <c r="CQ208" s="47" t="s">
        <v>126</v>
      </c>
      <c r="CR208" s="47">
        <v>0</v>
      </c>
      <c r="CS208" s="45"/>
      <c r="CT208" s="45"/>
      <c r="CU208" s="45"/>
      <c r="CV208" s="45"/>
      <c r="CX208" s="48">
        <v>1005</v>
      </c>
      <c r="CY208" s="1">
        <v>0</v>
      </c>
      <c r="CZ208">
        <v>0</v>
      </c>
    </row>
    <row r="209" spans="1:105" ht="18" hidden="1" customHeight="1" x14ac:dyDescent="0.25">
      <c r="A209" s="37" t="s">
        <v>2079</v>
      </c>
      <c r="B209" s="37" t="s">
        <v>2080</v>
      </c>
      <c r="C209" s="37" t="s">
        <v>1842</v>
      </c>
      <c r="D209" s="37" t="s">
        <v>2002</v>
      </c>
      <c r="E209" s="37" t="s">
        <v>2034</v>
      </c>
      <c r="F209" s="37" t="s">
        <v>2035</v>
      </c>
      <c r="G209" s="37" t="s">
        <v>2036</v>
      </c>
      <c r="H209" s="37" t="s">
        <v>2081</v>
      </c>
      <c r="I209" s="37"/>
      <c r="J209" s="37"/>
      <c r="K209" s="37" t="s">
        <v>2082</v>
      </c>
      <c r="L209" s="37" t="s">
        <v>2083</v>
      </c>
      <c r="M209" s="37" t="s">
        <v>2084</v>
      </c>
      <c r="N209" s="37" t="s">
        <v>118</v>
      </c>
      <c r="O209" s="37" t="s">
        <v>119</v>
      </c>
      <c r="P209" s="39">
        <v>0</v>
      </c>
      <c r="Q209" s="40">
        <v>1</v>
      </c>
      <c r="R209" s="40">
        <v>0.75</v>
      </c>
      <c r="S209" s="40" t="s">
        <v>4455</v>
      </c>
      <c r="T209" s="40">
        <v>0</v>
      </c>
      <c r="U209" s="40">
        <v>0</v>
      </c>
      <c r="V209" s="40">
        <v>0</v>
      </c>
      <c r="W209" s="40">
        <v>0</v>
      </c>
      <c r="X209" s="40">
        <v>0</v>
      </c>
      <c r="Y209" s="40">
        <v>0</v>
      </c>
      <c r="Z209" s="40">
        <v>0</v>
      </c>
      <c r="AA209" s="40"/>
      <c r="AB209" s="40"/>
      <c r="AC209" s="40"/>
      <c r="AD209" s="40">
        <v>0.5</v>
      </c>
      <c r="AE209" s="40">
        <v>0</v>
      </c>
      <c r="AF209" s="40">
        <v>0.5</v>
      </c>
      <c r="AG209" s="40">
        <v>0</v>
      </c>
      <c r="AH209" s="40">
        <v>0.5</v>
      </c>
      <c r="AI209" s="40" t="s">
        <v>2085</v>
      </c>
      <c r="AJ209" s="40" t="s">
        <v>2085</v>
      </c>
      <c r="AK209" s="40">
        <v>0</v>
      </c>
      <c r="AL209" s="40"/>
      <c r="AM209" s="40"/>
      <c r="AN209" s="40">
        <v>0.5</v>
      </c>
      <c r="AO209" s="40">
        <v>0</v>
      </c>
      <c r="AP209" s="40">
        <v>0.25</v>
      </c>
      <c r="AQ209" s="40">
        <v>0</v>
      </c>
      <c r="AR209" s="40">
        <v>0.25</v>
      </c>
      <c r="AS209" s="40"/>
      <c r="AT209" s="40" t="s">
        <v>2086</v>
      </c>
      <c r="AU209" s="40" t="s">
        <v>476</v>
      </c>
      <c r="AV209" s="40">
        <v>0</v>
      </c>
      <c r="AW209" s="40">
        <v>0</v>
      </c>
      <c r="AX209" s="40">
        <v>0</v>
      </c>
      <c r="AY209" s="40">
        <v>0</v>
      </c>
      <c r="AZ209" s="63"/>
      <c r="BA209" s="43">
        <v>0</v>
      </c>
      <c r="BB209" s="43">
        <v>0</v>
      </c>
      <c r="BC209" s="63"/>
      <c r="BD209" s="110">
        <v>40000000</v>
      </c>
      <c r="BE209" s="44"/>
      <c r="BF209" s="45"/>
      <c r="BG209" s="44">
        <v>40000000</v>
      </c>
      <c r="BH209" s="44">
        <v>20000000</v>
      </c>
      <c r="BI209" s="44"/>
      <c r="BJ209" s="44">
        <v>0</v>
      </c>
      <c r="BK209" s="46">
        <v>0.75</v>
      </c>
      <c r="BL209" s="46">
        <v>0</v>
      </c>
      <c r="BM209" s="46" t="s">
        <v>126</v>
      </c>
      <c r="BN209" s="46">
        <v>0.5</v>
      </c>
      <c r="BO209" s="46">
        <v>1</v>
      </c>
      <c r="BP209" s="46">
        <v>0.5</v>
      </c>
      <c r="BQ209" s="46">
        <v>0.5</v>
      </c>
      <c r="BR209" s="46">
        <v>0</v>
      </c>
      <c r="BS209" s="46">
        <v>0</v>
      </c>
      <c r="BT209" s="46">
        <v>0</v>
      </c>
      <c r="BU209" s="46" t="s">
        <v>126</v>
      </c>
      <c r="BV209" s="46">
        <v>0.75</v>
      </c>
      <c r="BW209" s="46" t="s">
        <v>126</v>
      </c>
      <c r="BX209" s="46">
        <v>1</v>
      </c>
      <c r="BY209" s="46">
        <v>0.5</v>
      </c>
      <c r="BZ209" s="46">
        <v>0</v>
      </c>
      <c r="CA209" s="46" t="s">
        <v>126</v>
      </c>
      <c r="CB209" s="47">
        <v>0.22500000000000001</v>
      </c>
      <c r="CC209" s="47">
        <v>0.16875000000000001</v>
      </c>
      <c r="CD209" s="47">
        <v>0</v>
      </c>
      <c r="CE209" s="47" t="s">
        <v>126</v>
      </c>
      <c r="CF209" s="47">
        <v>0</v>
      </c>
      <c r="CG209" s="47">
        <v>0.1125</v>
      </c>
      <c r="CH209" s="47">
        <v>0.1125</v>
      </c>
      <c r="CI209" s="47">
        <v>0.1125</v>
      </c>
      <c r="CJ209" s="47">
        <v>0.1125</v>
      </c>
      <c r="CK209" s="47">
        <v>5.6250000000000001E-2</v>
      </c>
      <c r="CL209" s="47">
        <v>5.6250000000000008E-2</v>
      </c>
      <c r="CM209" s="47">
        <v>0</v>
      </c>
      <c r="CN209" s="47">
        <v>0</v>
      </c>
      <c r="CO209" s="47">
        <v>0</v>
      </c>
      <c r="CP209" s="47">
        <v>0</v>
      </c>
      <c r="CQ209" s="47" t="s">
        <v>126</v>
      </c>
      <c r="CR209" s="47">
        <v>0</v>
      </c>
      <c r="CS209" s="45"/>
      <c r="CT209" s="45"/>
      <c r="CU209" s="45"/>
      <c r="CV209" s="45"/>
      <c r="CX209" s="48">
        <v>0.4</v>
      </c>
      <c r="CY209" s="1"/>
    </row>
    <row r="210" spans="1:105" ht="18" hidden="1" customHeight="1" x14ac:dyDescent="0.25">
      <c r="A210" s="37" t="s">
        <v>2079</v>
      </c>
      <c r="B210" s="37" t="s">
        <v>2080</v>
      </c>
      <c r="C210" s="37" t="s">
        <v>1842</v>
      </c>
      <c r="D210" s="37" t="s">
        <v>2002</v>
      </c>
      <c r="E210" s="37" t="s">
        <v>2034</v>
      </c>
      <c r="F210" s="37" t="s">
        <v>2087</v>
      </c>
      <c r="G210" s="37" t="s">
        <v>2088</v>
      </c>
      <c r="H210" s="37" t="s">
        <v>2089</v>
      </c>
      <c r="I210" s="37"/>
      <c r="J210" s="37"/>
      <c r="K210" s="37" t="s">
        <v>2090</v>
      </c>
      <c r="L210" s="37" t="s">
        <v>2091</v>
      </c>
      <c r="M210" s="37" t="s">
        <v>2092</v>
      </c>
      <c r="N210" s="37" t="s">
        <v>118</v>
      </c>
      <c r="O210" s="37" t="s">
        <v>135</v>
      </c>
      <c r="P210" s="39">
        <v>5</v>
      </c>
      <c r="Q210" s="40">
        <v>8</v>
      </c>
      <c r="R210" s="40">
        <v>8</v>
      </c>
      <c r="S210" s="40" t="s">
        <v>2096</v>
      </c>
      <c r="T210" s="40">
        <v>0</v>
      </c>
      <c r="U210" s="40">
        <v>8</v>
      </c>
      <c r="V210" s="40">
        <v>0</v>
      </c>
      <c r="W210" s="40">
        <v>8</v>
      </c>
      <c r="X210" s="40" t="s">
        <v>126</v>
      </c>
      <c r="Y210" s="40">
        <v>8</v>
      </c>
      <c r="Z210" s="40">
        <v>8</v>
      </c>
      <c r="AA210" s="40" t="s">
        <v>2093</v>
      </c>
      <c r="AB210" s="40" t="s">
        <v>2094</v>
      </c>
      <c r="AC210" s="40">
        <v>0</v>
      </c>
      <c r="AD210" s="40">
        <v>0</v>
      </c>
      <c r="AE210" s="40">
        <v>8</v>
      </c>
      <c r="AF210" s="40">
        <v>0</v>
      </c>
      <c r="AG210" s="40">
        <v>8</v>
      </c>
      <c r="AH210" s="40">
        <v>8</v>
      </c>
      <c r="AI210" s="40" t="s">
        <v>2095</v>
      </c>
      <c r="AJ210" s="40" t="s">
        <v>2095</v>
      </c>
      <c r="AK210" s="40">
        <v>0</v>
      </c>
      <c r="AL210" s="40"/>
      <c r="AM210" s="40"/>
      <c r="AN210" s="40">
        <v>0</v>
      </c>
      <c r="AO210" s="40">
        <v>8</v>
      </c>
      <c r="AP210" s="40" t="s">
        <v>126</v>
      </c>
      <c r="AQ210" s="40">
        <v>8</v>
      </c>
      <c r="AR210" s="40">
        <v>8</v>
      </c>
      <c r="AS210" s="40"/>
      <c r="AT210" s="40" t="s">
        <v>2096</v>
      </c>
      <c r="AU210" s="40"/>
      <c r="AV210" s="40">
        <v>0</v>
      </c>
      <c r="AW210" s="40">
        <v>8</v>
      </c>
      <c r="AX210" s="40">
        <v>0</v>
      </c>
      <c r="AY210" s="40">
        <v>0</v>
      </c>
      <c r="AZ210" s="42">
        <v>4389527434</v>
      </c>
      <c r="BA210" s="43">
        <v>0</v>
      </c>
      <c r="BB210" s="43">
        <v>4389527434</v>
      </c>
      <c r="BC210" s="42">
        <v>4320229753</v>
      </c>
      <c r="BD210" s="110">
        <v>7632930022</v>
      </c>
      <c r="BE210" s="44"/>
      <c r="BF210" s="45"/>
      <c r="BG210" s="44">
        <v>7500692238</v>
      </c>
      <c r="BH210" s="44">
        <v>13010163999</v>
      </c>
      <c r="BI210" s="44"/>
      <c r="BJ210" s="44">
        <v>1866050524</v>
      </c>
      <c r="BK210" s="46">
        <v>0.75</v>
      </c>
      <c r="BL210" s="46">
        <v>0.25</v>
      </c>
      <c r="BM210" s="46">
        <v>1</v>
      </c>
      <c r="BN210" s="46">
        <v>0.25</v>
      </c>
      <c r="BO210" s="46">
        <v>1</v>
      </c>
      <c r="BP210" s="46">
        <v>0.25</v>
      </c>
      <c r="BQ210" s="46">
        <v>1</v>
      </c>
      <c r="BR210" s="46">
        <v>0.25</v>
      </c>
      <c r="BS210" s="46">
        <v>0</v>
      </c>
      <c r="BT210" s="46">
        <v>0</v>
      </c>
      <c r="BU210" s="46" t="s">
        <v>126</v>
      </c>
      <c r="BV210" s="46">
        <v>0.75</v>
      </c>
      <c r="BW210" s="46">
        <v>1</v>
      </c>
      <c r="BX210" s="46">
        <v>1</v>
      </c>
      <c r="BY210" s="46">
        <v>1</v>
      </c>
      <c r="BZ210" s="46">
        <v>0</v>
      </c>
      <c r="CA210" s="46" t="s">
        <v>126</v>
      </c>
      <c r="CB210" s="47">
        <v>0.22500000000000001</v>
      </c>
      <c r="CC210" s="47">
        <v>0.16875000000000001</v>
      </c>
      <c r="CD210" s="47">
        <v>5.6300000000000003E-2</v>
      </c>
      <c r="CE210" s="47">
        <v>5.6300000000000003E-2</v>
      </c>
      <c r="CF210" s="47">
        <v>5.6300000000000003E-2</v>
      </c>
      <c r="CG210" s="47">
        <v>5.6300000000000003E-2</v>
      </c>
      <c r="CH210" s="47">
        <v>5.6300000000000003E-2</v>
      </c>
      <c r="CI210" s="47">
        <v>5.62E-2</v>
      </c>
      <c r="CJ210" s="47">
        <v>5.6300000000000003E-2</v>
      </c>
      <c r="CK210" s="47">
        <v>5.6300000000000003E-2</v>
      </c>
      <c r="CL210" s="47">
        <v>5.6250000000000008E-2</v>
      </c>
      <c r="CM210" s="47">
        <v>5.6300000000000003E-2</v>
      </c>
      <c r="CN210" s="47">
        <v>0</v>
      </c>
      <c r="CO210" s="47">
        <v>0</v>
      </c>
      <c r="CP210" s="47">
        <v>0</v>
      </c>
      <c r="CQ210" s="47" t="s">
        <v>126</v>
      </c>
      <c r="CR210" s="47">
        <v>0</v>
      </c>
      <c r="CS210" s="45">
        <v>1</v>
      </c>
      <c r="CT210" s="45">
        <v>1</v>
      </c>
      <c r="CU210" s="45">
        <v>1</v>
      </c>
      <c r="CV210" s="45">
        <v>1</v>
      </c>
      <c r="CW210">
        <v>4</v>
      </c>
      <c r="CX210" s="48">
        <v>8</v>
      </c>
      <c r="CY210" s="1"/>
      <c r="DA210" s="62" t="s">
        <v>143</v>
      </c>
    </row>
    <row r="211" spans="1:105" ht="18" hidden="1" customHeight="1" x14ac:dyDescent="0.25">
      <c r="A211" s="37" t="s">
        <v>2079</v>
      </c>
      <c r="B211" s="37" t="s">
        <v>2080</v>
      </c>
      <c r="C211" s="37" t="s">
        <v>1842</v>
      </c>
      <c r="D211" s="37" t="s">
        <v>2002</v>
      </c>
      <c r="E211" s="37" t="s">
        <v>2034</v>
      </c>
      <c r="F211" s="37" t="s">
        <v>2087</v>
      </c>
      <c r="G211" s="37" t="s">
        <v>2088</v>
      </c>
      <c r="H211" s="37" t="s">
        <v>2097</v>
      </c>
      <c r="I211" s="37"/>
      <c r="J211" s="37"/>
      <c r="K211" s="37" t="s">
        <v>2098</v>
      </c>
      <c r="L211" s="37" t="s">
        <v>2099</v>
      </c>
      <c r="M211" s="37" t="s">
        <v>2100</v>
      </c>
      <c r="N211" s="37" t="s">
        <v>118</v>
      </c>
      <c r="O211" s="37" t="s">
        <v>135</v>
      </c>
      <c r="P211" s="39">
        <v>0</v>
      </c>
      <c r="Q211" s="40">
        <v>100</v>
      </c>
      <c r="R211" s="39">
        <v>114.33333333333333</v>
      </c>
      <c r="S211" s="40" t="s">
        <v>4456</v>
      </c>
      <c r="T211" s="40">
        <v>30</v>
      </c>
      <c r="U211" s="40">
        <v>0</v>
      </c>
      <c r="V211" s="40">
        <v>0</v>
      </c>
      <c r="W211" s="40">
        <v>92</v>
      </c>
      <c r="X211" s="40">
        <v>0</v>
      </c>
      <c r="Y211" s="40">
        <v>92</v>
      </c>
      <c r="Z211" s="40">
        <v>92</v>
      </c>
      <c r="AA211" s="40" t="s">
        <v>2093</v>
      </c>
      <c r="AB211" s="40" t="s">
        <v>2101</v>
      </c>
      <c r="AC211" s="40">
        <v>0</v>
      </c>
      <c r="AD211" s="40">
        <v>0</v>
      </c>
      <c r="AE211" s="40">
        <v>100</v>
      </c>
      <c r="AF211" s="40">
        <v>0</v>
      </c>
      <c r="AG211" s="40">
        <v>116</v>
      </c>
      <c r="AH211" s="40">
        <v>116</v>
      </c>
      <c r="AI211" s="40" t="s">
        <v>2102</v>
      </c>
      <c r="AJ211" s="40" t="s">
        <v>2102</v>
      </c>
      <c r="AK211" s="40">
        <v>0</v>
      </c>
      <c r="AL211" s="40"/>
      <c r="AM211" s="40"/>
      <c r="AN211" s="40">
        <v>0</v>
      </c>
      <c r="AO211" s="40">
        <v>100</v>
      </c>
      <c r="AP211" s="40" t="s">
        <v>126</v>
      </c>
      <c r="AQ211" s="40">
        <v>135</v>
      </c>
      <c r="AR211" s="40">
        <v>135</v>
      </c>
      <c r="AS211" s="40"/>
      <c r="AT211" s="40" t="s">
        <v>2103</v>
      </c>
      <c r="AU211" s="40"/>
      <c r="AV211" s="40">
        <v>0</v>
      </c>
      <c r="AW211" s="40">
        <v>100</v>
      </c>
      <c r="AX211" s="40">
        <v>0</v>
      </c>
      <c r="AY211" s="40">
        <v>0</v>
      </c>
      <c r="AZ211" s="42">
        <v>150000000</v>
      </c>
      <c r="BA211" s="43">
        <v>0</v>
      </c>
      <c r="BB211" s="43">
        <v>150000000</v>
      </c>
      <c r="BC211" s="42">
        <v>150000000</v>
      </c>
      <c r="BD211" s="110">
        <v>60000000</v>
      </c>
      <c r="BE211" s="44"/>
      <c r="BF211" s="45"/>
      <c r="BG211" s="44">
        <v>17712940</v>
      </c>
      <c r="BH211" s="44">
        <v>60000000</v>
      </c>
      <c r="BI211" s="44"/>
      <c r="BJ211" s="44">
        <v>8786000</v>
      </c>
      <c r="BK211" s="46">
        <v>0.83750000000000002</v>
      </c>
      <c r="BL211" s="46">
        <v>0.25</v>
      </c>
      <c r="BM211" s="46">
        <v>1</v>
      </c>
      <c r="BN211" s="46">
        <v>0.25</v>
      </c>
      <c r="BO211" s="46">
        <v>1</v>
      </c>
      <c r="BP211" s="46">
        <v>0.25</v>
      </c>
      <c r="BQ211" s="46">
        <v>1.35</v>
      </c>
      <c r="BR211" s="46">
        <v>0.25</v>
      </c>
      <c r="BS211" s="46">
        <v>0</v>
      </c>
      <c r="BT211" s="46">
        <v>0</v>
      </c>
      <c r="BU211" s="46" t="s">
        <v>126</v>
      </c>
      <c r="BV211" s="46" t="s">
        <v>4294</v>
      </c>
      <c r="BW211" s="46">
        <v>1</v>
      </c>
      <c r="BX211" s="46">
        <v>1</v>
      </c>
      <c r="BY211" s="46" t="s">
        <v>4283</v>
      </c>
      <c r="BZ211" s="46">
        <v>0</v>
      </c>
      <c r="CA211" s="46" t="s">
        <v>126</v>
      </c>
      <c r="CB211" s="47">
        <v>0.22500000000000001</v>
      </c>
      <c r="CC211" s="47">
        <v>0.16875000000000001</v>
      </c>
      <c r="CD211" s="47">
        <v>5.28E-2</v>
      </c>
      <c r="CE211" s="47">
        <v>5.28E-2</v>
      </c>
      <c r="CF211" s="47">
        <v>5.6300000000000003E-2</v>
      </c>
      <c r="CG211" s="47">
        <v>5.74E-2</v>
      </c>
      <c r="CH211" s="47">
        <v>5.74E-2</v>
      </c>
      <c r="CI211" s="47">
        <v>5.6300000000000003E-2</v>
      </c>
      <c r="CJ211" s="47">
        <v>5.74E-2</v>
      </c>
      <c r="CK211" s="47">
        <v>5.74E-2</v>
      </c>
      <c r="CL211" s="47">
        <v>5.6150000000000005E-2</v>
      </c>
      <c r="CM211" s="47">
        <v>5.62E-2</v>
      </c>
      <c r="CN211" s="47">
        <v>0</v>
      </c>
      <c r="CO211" s="47">
        <v>0</v>
      </c>
      <c r="CP211" s="47">
        <v>0</v>
      </c>
      <c r="CQ211" s="47" t="s">
        <v>126</v>
      </c>
      <c r="CR211" s="47">
        <v>0</v>
      </c>
      <c r="CS211" s="45">
        <v>1</v>
      </c>
      <c r="CT211" s="45">
        <v>1</v>
      </c>
      <c r="CU211" s="45">
        <v>1</v>
      </c>
      <c r="CV211" s="45">
        <v>1</v>
      </c>
      <c r="CW211">
        <v>4</v>
      </c>
      <c r="CX211" s="48">
        <v>114.33333333333333</v>
      </c>
      <c r="CY211" s="1"/>
    </row>
    <row r="212" spans="1:105" ht="18" hidden="1" customHeight="1" x14ac:dyDescent="0.25">
      <c r="A212" s="37" t="s">
        <v>2079</v>
      </c>
      <c r="B212" s="37" t="s">
        <v>2080</v>
      </c>
      <c r="C212" s="37" t="s">
        <v>1842</v>
      </c>
      <c r="D212" s="37" t="s">
        <v>2002</v>
      </c>
      <c r="E212" s="37" t="s">
        <v>2034</v>
      </c>
      <c r="F212" s="37" t="s">
        <v>2087</v>
      </c>
      <c r="G212" s="37" t="s">
        <v>2088</v>
      </c>
      <c r="H212" s="37" t="s">
        <v>2104</v>
      </c>
      <c r="I212" s="37"/>
      <c r="J212" s="37"/>
      <c r="K212" s="37" t="s">
        <v>2105</v>
      </c>
      <c r="L212" s="37" t="s">
        <v>2106</v>
      </c>
      <c r="M212" s="37" t="s">
        <v>2107</v>
      </c>
      <c r="N212" s="37" t="s">
        <v>118</v>
      </c>
      <c r="O212" s="37" t="s">
        <v>135</v>
      </c>
      <c r="P212" s="39">
        <v>0</v>
      </c>
      <c r="Q212" s="40">
        <v>6</v>
      </c>
      <c r="R212" s="40">
        <v>6</v>
      </c>
      <c r="S212" s="40" t="s">
        <v>4457</v>
      </c>
      <c r="T212" s="40">
        <v>10000</v>
      </c>
      <c r="U212" s="40">
        <v>0</v>
      </c>
      <c r="V212" s="70">
        <v>0</v>
      </c>
      <c r="W212" s="70">
        <v>6</v>
      </c>
      <c r="X212" s="40">
        <v>0</v>
      </c>
      <c r="Y212" s="40">
        <v>6</v>
      </c>
      <c r="Z212" s="40">
        <v>6</v>
      </c>
      <c r="AA212" s="40" t="s">
        <v>2108</v>
      </c>
      <c r="AB212" s="40" t="s">
        <v>2109</v>
      </c>
      <c r="AC212" s="40">
        <v>0</v>
      </c>
      <c r="AD212" s="40">
        <v>0</v>
      </c>
      <c r="AE212" s="40">
        <v>6</v>
      </c>
      <c r="AF212" s="40">
        <v>0</v>
      </c>
      <c r="AG212" s="40">
        <v>6</v>
      </c>
      <c r="AH212" s="40">
        <v>6</v>
      </c>
      <c r="AI212" s="40" t="s">
        <v>2110</v>
      </c>
      <c r="AJ212" s="40" t="s">
        <v>2111</v>
      </c>
      <c r="AK212" s="40">
        <v>0</v>
      </c>
      <c r="AL212" s="40"/>
      <c r="AM212" s="40"/>
      <c r="AN212" s="40">
        <v>0</v>
      </c>
      <c r="AO212" s="40">
        <v>6</v>
      </c>
      <c r="AP212" s="40" t="s">
        <v>126</v>
      </c>
      <c r="AQ212" s="40">
        <v>6</v>
      </c>
      <c r="AR212" s="40">
        <v>6</v>
      </c>
      <c r="AS212" s="40"/>
      <c r="AT212" s="40" t="s">
        <v>2112</v>
      </c>
      <c r="AU212" s="40"/>
      <c r="AV212" s="40">
        <v>0</v>
      </c>
      <c r="AW212" s="40">
        <v>6</v>
      </c>
      <c r="AX212" s="40">
        <v>0</v>
      </c>
      <c r="AY212" s="40">
        <v>0</v>
      </c>
      <c r="AZ212" s="42">
        <v>11495504</v>
      </c>
      <c r="BA212" s="43">
        <v>0</v>
      </c>
      <c r="BB212" s="43">
        <v>11495504</v>
      </c>
      <c r="BC212" s="42">
        <v>11495504</v>
      </c>
      <c r="BD212" s="110">
        <v>85000000</v>
      </c>
      <c r="BE212" s="44"/>
      <c r="BF212" s="45"/>
      <c r="BG212" s="44">
        <v>40452674</v>
      </c>
      <c r="BH212" s="44">
        <v>54000000</v>
      </c>
      <c r="BI212" s="44"/>
      <c r="BJ212" s="44">
        <v>50550962</v>
      </c>
      <c r="BK212" s="46">
        <v>0.75</v>
      </c>
      <c r="BL212" s="46">
        <v>0.25</v>
      </c>
      <c r="BM212" s="46">
        <v>1</v>
      </c>
      <c r="BN212" s="46">
        <v>0.25</v>
      </c>
      <c r="BO212" s="46">
        <v>1</v>
      </c>
      <c r="BP212" s="46">
        <v>0.25</v>
      </c>
      <c r="BQ212" s="46">
        <v>1</v>
      </c>
      <c r="BR212" s="46">
        <v>0.25</v>
      </c>
      <c r="BS212" s="46">
        <v>0</v>
      </c>
      <c r="BT212" s="46">
        <v>0</v>
      </c>
      <c r="BU212" s="46" t="s">
        <v>126</v>
      </c>
      <c r="BV212" s="46">
        <v>0.75</v>
      </c>
      <c r="BW212" s="46">
        <v>1</v>
      </c>
      <c r="BX212" s="46">
        <v>1</v>
      </c>
      <c r="BY212" s="46">
        <v>1</v>
      </c>
      <c r="BZ212" s="46">
        <v>0</v>
      </c>
      <c r="CA212" s="46" t="s">
        <v>126</v>
      </c>
      <c r="CB212" s="47">
        <v>0.22500000000000001</v>
      </c>
      <c r="CC212" s="47">
        <v>0.16875000000000001</v>
      </c>
      <c r="CD212" s="47">
        <v>5.6300000000000003E-2</v>
      </c>
      <c r="CE212" s="47">
        <v>5.6300000000000003E-2</v>
      </c>
      <c r="CF212" s="47">
        <v>5.6300000000000003E-2</v>
      </c>
      <c r="CG212" s="47">
        <v>5.6300000000000003E-2</v>
      </c>
      <c r="CH212" s="47">
        <v>5.6300000000000003E-2</v>
      </c>
      <c r="CI212" s="47">
        <v>5.6300000000000003E-2</v>
      </c>
      <c r="CJ212" s="47">
        <v>5.6300000000000003E-2</v>
      </c>
      <c r="CK212" s="47">
        <v>5.6300000000000003E-2</v>
      </c>
      <c r="CL212" s="47">
        <v>5.6150000000000005E-2</v>
      </c>
      <c r="CM212" s="47">
        <v>5.62E-2</v>
      </c>
      <c r="CN212" s="47">
        <v>0</v>
      </c>
      <c r="CO212" s="47">
        <v>0</v>
      </c>
      <c r="CP212" s="47">
        <v>0</v>
      </c>
      <c r="CQ212" s="47" t="s">
        <v>126</v>
      </c>
      <c r="CR212" s="47">
        <v>0</v>
      </c>
      <c r="CS212" s="45">
        <v>1</v>
      </c>
      <c r="CT212" s="45">
        <v>1</v>
      </c>
      <c r="CU212" s="45">
        <v>1</v>
      </c>
      <c r="CV212" s="45">
        <v>1</v>
      </c>
      <c r="CW212">
        <v>4</v>
      </c>
      <c r="CX212" s="48">
        <v>6</v>
      </c>
      <c r="CY212" s="1"/>
      <c r="DA212" s="62" t="s">
        <v>143</v>
      </c>
    </row>
    <row r="213" spans="1:105" ht="18" hidden="1" customHeight="1" x14ac:dyDescent="0.25">
      <c r="A213" s="37" t="s">
        <v>2079</v>
      </c>
      <c r="B213" s="37" t="s">
        <v>2080</v>
      </c>
      <c r="C213" s="37" t="s">
        <v>1842</v>
      </c>
      <c r="D213" s="37" t="s">
        <v>2002</v>
      </c>
      <c r="E213" s="37" t="s">
        <v>2034</v>
      </c>
      <c r="F213" s="37" t="s">
        <v>2087</v>
      </c>
      <c r="G213" s="37" t="s">
        <v>2088</v>
      </c>
      <c r="H213" s="37" t="s">
        <v>2113</v>
      </c>
      <c r="I213" s="37"/>
      <c r="J213" s="37"/>
      <c r="K213" s="37" t="s">
        <v>2114</v>
      </c>
      <c r="L213" s="37" t="s">
        <v>2115</v>
      </c>
      <c r="M213" s="37" t="s">
        <v>2116</v>
      </c>
      <c r="N213" s="37" t="s">
        <v>118</v>
      </c>
      <c r="O213" s="37" t="s">
        <v>119</v>
      </c>
      <c r="P213" s="39">
        <v>1</v>
      </c>
      <c r="Q213" s="40">
        <v>2</v>
      </c>
      <c r="R213" s="40">
        <v>1.5</v>
      </c>
      <c r="S213" s="40" t="s">
        <v>4458</v>
      </c>
      <c r="T213" s="40">
        <v>0</v>
      </c>
      <c r="U213" s="40">
        <v>0</v>
      </c>
      <c r="V213" s="40">
        <v>0</v>
      </c>
      <c r="W213" s="40">
        <v>0</v>
      </c>
      <c r="X213" s="40">
        <v>0</v>
      </c>
      <c r="Y213" s="40">
        <v>0</v>
      </c>
      <c r="Z213" s="40">
        <v>0</v>
      </c>
      <c r="AA213" s="40"/>
      <c r="AB213" s="40"/>
      <c r="AC213" s="40"/>
      <c r="AD213" s="40">
        <v>1</v>
      </c>
      <c r="AE213" s="40">
        <v>0</v>
      </c>
      <c r="AF213" s="40">
        <v>1</v>
      </c>
      <c r="AG213" s="40">
        <v>0</v>
      </c>
      <c r="AH213" s="40">
        <v>1</v>
      </c>
      <c r="AI213" s="40" t="s">
        <v>2117</v>
      </c>
      <c r="AJ213" s="40" t="s">
        <v>2117</v>
      </c>
      <c r="AK213" s="40">
        <v>0</v>
      </c>
      <c r="AL213" s="40"/>
      <c r="AM213" s="40"/>
      <c r="AN213" s="40">
        <v>1</v>
      </c>
      <c r="AO213" s="40">
        <v>0</v>
      </c>
      <c r="AP213" s="40">
        <v>0.5</v>
      </c>
      <c r="AQ213" s="40">
        <v>0</v>
      </c>
      <c r="AR213" s="40">
        <v>0.5</v>
      </c>
      <c r="AS213" s="40"/>
      <c r="AT213" s="40" t="s">
        <v>2118</v>
      </c>
      <c r="AU213" s="40"/>
      <c r="AV213" s="40">
        <v>0</v>
      </c>
      <c r="AW213" s="40">
        <v>0</v>
      </c>
      <c r="AX213" s="40">
        <v>0</v>
      </c>
      <c r="AY213" s="40">
        <v>0</v>
      </c>
      <c r="AZ213" s="63"/>
      <c r="BA213" s="43">
        <v>0</v>
      </c>
      <c r="BB213" s="43">
        <v>0</v>
      </c>
      <c r="BC213" s="63"/>
      <c r="BD213" s="110">
        <v>95000000</v>
      </c>
      <c r="BE213" s="44"/>
      <c r="BF213" s="45"/>
      <c r="BG213" s="44">
        <v>50623503</v>
      </c>
      <c r="BH213" s="44">
        <v>70000000</v>
      </c>
      <c r="BI213" s="44"/>
      <c r="BJ213" s="44">
        <v>61895427</v>
      </c>
      <c r="BK213" s="46">
        <v>0.75</v>
      </c>
      <c r="BL213" s="46">
        <v>0</v>
      </c>
      <c r="BM213" s="46" t="s">
        <v>126</v>
      </c>
      <c r="BN213" s="46">
        <v>0.5</v>
      </c>
      <c r="BO213" s="46">
        <v>1</v>
      </c>
      <c r="BP213" s="46">
        <v>0.5</v>
      </c>
      <c r="BQ213" s="46">
        <v>0.5</v>
      </c>
      <c r="BR213" s="46">
        <v>0</v>
      </c>
      <c r="BS213" s="46">
        <v>0</v>
      </c>
      <c r="BT213" s="46">
        <v>0</v>
      </c>
      <c r="BU213" s="46" t="s">
        <v>126</v>
      </c>
      <c r="BV213" s="46">
        <v>0.75</v>
      </c>
      <c r="BW213" s="46" t="s">
        <v>126</v>
      </c>
      <c r="BX213" s="46">
        <v>1</v>
      </c>
      <c r="BY213" s="46">
        <v>0.5</v>
      </c>
      <c r="BZ213" s="46">
        <v>0</v>
      </c>
      <c r="CA213" s="46" t="s">
        <v>126</v>
      </c>
      <c r="CB213" s="47">
        <v>0.22500000000000001</v>
      </c>
      <c r="CC213" s="47">
        <v>0.16875000000000001</v>
      </c>
      <c r="CD213" s="47">
        <v>0</v>
      </c>
      <c r="CE213" s="47" t="s">
        <v>126</v>
      </c>
      <c r="CF213" s="47">
        <v>0</v>
      </c>
      <c r="CG213" s="47">
        <v>0.1125</v>
      </c>
      <c r="CH213" s="47">
        <v>0.1125</v>
      </c>
      <c r="CI213" s="47">
        <v>0.1125</v>
      </c>
      <c r="CJ213" s="47">
        <v>0.1125</v>
      </c>
      <c r="CK213" s="47">
        <v>5.6250000000000001E-2</v>
      </c>
      <c r="CL213" s="47">
        <v>5.6250000000000008E-2</v>
      </c>
      <c r="CM213" s="47">
        <v>0</v>
      </c>
      <c r="CN213" s="47">
        <v>0</v>
      </c>
      <c r="CO213" s="47">
        <v>0</v>
      </c>
      <c r="CP213" s="47">
        <v>0</v>
      </c>
      <c r="CQ213" s="47" t="s">
        <v>126</v>
      </c>
      <c r="CR213" s="47">
        <v>0</v>
      </c>
      <c r="CS213" s="45"/>
      <c r="CT213" s="45"/>
      <c r="CU213" s="45"/>
      <c r="CV213" s="45"/>
      <c r="CX213" s="48">
        <v>1</v>
      </c>
      <c r="CY213" s="1"/>
    </row>
    <row r="214" spans="1:105" ht="18" hidden="1" customHeight="1" x14ac:dyDescent="0.25">
      <c r="A214" s="37" t="s">
        <v>2079</v>
      </c>
      <c r="B214" s="37" t="s">
        <v>2080</v>
      </c>
      <c r="C214" s="37" t="s">
        <v>1842</v>
      </c>
      <c r="D214" s="37" t="s">
        <v>2002</v>
      </c>
      <c r="E214" s="37" t="s">
        <v>2034</v>
      </c>
      <c r="F214" s="37" t="s">
        <v>2087</v>
      </c>
      <c r="G214" s="37" t="s">
        <v>2088</v>
      </c>
      <c r="H214" s="37" t="s">
        <v>2119</v>
      </c>
      <c r="I214" s="37"/>
      <c r="J214" s="37"/>
      <c r="K214" s="37" t="s">
        <v>2120</v>
      </c>
      <c r="L214" s="37" t="s">
        <v>2121</v>
      </c>
      <c r="M214" s="37" t="s">
        <v>2122</v>
      </c>
      <c r="N214" s="37" t="s">
        <v>134</v>
      </c>
      <c r="O214" s="37" t="s">
        <v>119</v>
      </c>
      <c r="P214" s="39">
        <v>78</v>
      </c>
      <c r="Q214" s="40">
        <v>100</v>
      </c>
      <c r="R214" s="40">
        <v>65</v>
      </c>
      <c r="S214" s="40" t="s">
        <v>2125</v>
      </c>
      <c r="T214" s="40">
        <v>10</v>
      </c>
      <c r="U214" s="40">
        <v>0</v>
      </c>
      <c r="V214" s="40">
        <v>59</v>
      </c>
      <c r="W214" s="40">
        <v>0</v>
      </c>
      <c r="X214" s="40">
        <v>59</v>
      </c>
      <c r="Y214" s="40">
        <v>0</v>
      </c>
      <c r="Z214" s="40">
        <v>59</v>
      </c>
      <c r="AA214" s="40" t="s">
        <v>2123</v>
      </c>
      <c r="AB214" s="40" t="s">
        <v>2124</v>
      </c>
      <c r="AC214" s="40">
        <v>0</v>
      </c>
      <c r="AD214" s="70">
        <v>6</v>
      </c>
      <c r="AE214" s="40">
        <v>0</v>
      </c>
      <c r="AF214" s="40">
        <v>6</v>
      </c>
      <c r="AG214" s="40">
        <v>0</v>
      </c>
      <c r="AH214" s="40">
        <v>6</v>
      </c>
      <c r="AI214" s="40" t="s">
        <v>2125</v>
      </c>
      <c r="AJ214" s="40" t="s">
        <v>2125</v>
      </c>
      <c r="AK214" s="40">
        <v>0</v>
      </c>
      <c r="AL214" s="40"/>
      <c r="AM214" s="40"/>
      <c r="AN214" s="40">
        <v>35</v>
      </c>
      <c r="AO214" s="40">
        <v>0</v>
      </c>
      <c r="AP214" s="40">
        <v>0</v>
      </c>
      <c r="AQ214" s="40">
        <v>0</v>
      </c>
      <c r="AR214" s="40">
        <v>0</v>
      </c>
      <c r="AS214" s="40"/>
      <c r="AT214" s="40"/>
      <c r="AU214" s="40"/>
      <c r="AV214" s="40">
        <v>0</v>
      </c>
      <c r="AW214" s="40">
        <v>0</v>
      </c>
      <c r="AX214" s="40">
        <v>0</v>
      </c>
      <c r="AY214" s="40">
        <v>0</v>
      </c>
      <c r="AZ214" s="42">
        <v>200000000</v>
      </c>
      <c r="BA214" s="43">
        <v>0</v>
      </c>
      <c r="BB214" s="43">
        <v>200000000</v>
      </c>
      <c r="BC214" s="42">
        <v>72937480</v>
      </c>
      <c r="BD214" s="110">
        <v>30000000</v>
      </c>
      <c r="BE214" s="44"/>
      <c r="BF214" s="45"/>
      <c r="BG214" s="44">
        <v>0</v>
      </c>
      <c r="BH214" s="44">
        <v>128840000</v>
      </c>
      <c r="BI214" s="44"/>
      <c r="BJ214" s="44">
        <v>100940000</v>
      </c>
      <c r="BK214" s="46">
        <v>0.65</v>
      </c>
      <c r="BL214" s="46">
        <v>0.1111</v>
      </c>
      <c r="BM214" s="46">
        <v>4.5999999999999996</v>
      </c>
      <c r="BN214" s="46">
        <v>0.59</v>
      </c>
      <c r="BO214" s="46">
        <v>0.10169491525423729</v>
      </c>
      <c r="BP214" s="46">
        <v>0.35</v>
      </c>
      <c r="BQ214" s="46">
        <v>0</v>
      </c>
      <c r="BR214" s="46">
        <v>0</v>
      </c>
      <c r="BS214" s="46">
        <v>0</v>
      </c>
      <c r="BT214" s="46">
        <v>0</v>
      </c>
      <c r="BU214" s="46" t="s">
        <v>126</v>
      </c>
      <c r="BV214" s="46">
        <v>0.65</v>
      </c>
      <c r="BW214" s="46">
        <v>1</v>
      </c>
      <c r="BX214" s="46">
        <v>0.10169491525423729</v>
      </c>
      <c r="BY214" s="46">
        <v>0</v>
      </c>
      <c r="BZ214" s="46">
        <v>0</v>
      </c>
      <c r="CA214" s="46" t="s">
        <v>126</v>
      </c>
      <c r="CB214" s="47">
        <v>0.22500000000000001</v>
      </c>
      <c r="CC214" s="47">
        <v>0.14625000000000002</v>
      </c>
      <c r="CD214" s="47">
        <v>0.1328</v>
      </c>
      <c r="CE214" s="47">
        <v>0.1328</v>
      </c>
      <c r="CF214" s="47">
        <v>0.1328</v>
      </c>
      <c r="CG214" s="67">
        <v>1.35E-2</v>
      </c>
      <c r="CH214" s="47">
        <v>1.3728813559322035E-3</v>
      </c>
      <c r="CI214" s="47">
        <v>1.3450000000000017E-2</v>
      </c>
      <c r="CJ214" s="67">
        <v>7.8799999999999995E-2</v>
      </c>
      <c r="CK214" s="47">
        <v>0</v>
      </c>
      <c r="CL214" s="47">
        <v>0</v>
      </c>
      <c r="CM214" s="47">
        <v>4.4999999999999998E-2</v>
      </c>
      <c r="CN214" s="47">
        <v>0</v>
      </c>
      <c r="CO214" s="47">
        <v>0</v>
      </c>
      <c r="CP214" s="47">
        <v>0</v>
      </c>
      <c r="CQ214" s="47" t="s">
        <v>126</v>
      </c>
      <c r="CR214" s="47">
        <v>0</v>
      </c>
      <c r="CS214" s="45"/>
      <c r="CT214" s="45"/>
      <c r="CU214" s="45"/>
      <c r="CV214" s="45"/>
      <c r="CX214" s="48">
        <v>46</v>
      </c>
      <c r="CY214" s="1"/>
    </row>
    <row r="215" spans="1:105" ht="18" hidden="1" customHeight="1" x14ac:dyDescent="0.25">
      <c r="A215" s="37" t="s">
        <v>2032</v>
      </c>
      <c r="B215" s="37" t="s">
        <v>2033</v>
      </c>
      <c r="C215" s="37" t="s">
        <v>1842</v>
      </c>
      <c r="D215" s="37" t="s">
        <v>2002</v>
      </c>
      <c r="E215" s="37" t="s">
        <v>2126</v>
      </c>
      <c r="F215" s="37" t="s">
        <v>2127</v>
      </c>
      <c r="G215" s="37" t="s">
        <v>2128</v>
      </c>
      <c r="H215" s="37" t="s">
        <v>2129</v>
      </c>
      <c r="I215" s="37"/>
      <c r="J215" s="37"/>
      <c r="K215" s="37" t="s">
        <v>2130</v>
      </c>
      <c r="L215" s="37" t="s">
        <v>2131</v>
      </c>
      <c r="M215" s="37" t="s">
        <v>2132</v>
      </c>
      <c r="N215" s="37" t="s">
        <v>118</v>
      </c>
      <c r="O215" s="37" t="s">
        <v>119</v>
      </c>
      <c r="P215" s="39">
        <v>0</v>
      </c>
      <c r="Q215" s="40">
        <v>2</v>
      </c>
      <c r="R215" s="40">
        <v>1.4000000000000001</v>
      </c>
      <c r="S215" s="40" t="s">
        <v>4459</v>
      </c>
      <c r="T215" s="40">
        <v>0.2</v>
      </c>
      <c r="U215" s="40">
        <v>0</v>
      </c>
      <c r="V215" s="40">
        <v>1</v>
      </c>
      <c r="W215" s="40">
        <v>0</v>
      </c>
      <c r="X215" s="40">
        <v>1</v>
      </c>
      <c r="Y215" s="40">
        <v>0</v>
      </c>
      <c r="Z215" s="40">
        <v>1</v>
      </c>
      <c r="AA215" s="40" t="s">
        <v>2133</v>
      </c>
      <c r="AB215" s="40" t="s">
        <v>2134</v>
      </c>
      <c r="AC215" s="40" t="s">
        <v>2135</v>
      </c>
      <c r="AD215" s="40">
        <v>0.3</v>
      </c>
      <c r="AE215" s="40">
        <v>0</v>
      </c>
      <c r="AF215" s="40">
        <v>0.3</v>
      </c>
      <c r="AG215" s="40">
        <v>0</v>
      </c>
      <c r="AH215" s="40">
        <v>0.3</v>
      </c>
      <c r="AI215" s="40" t="s">
        <v>2136</v>
      </c>
      <c r="AJ215" s="40" t="s">
        <v>2137</v>
      </c>
      <c r="AK215" s="40" t="s">
        <v>2043</v>
      </c>
      <c r="AL215" s="40">
        <v>0</v>
      </c>
      <c r="AM215" s="40" t="s">
        <v>2138</v>
      </c>
      <c r="AN215" s="40">
        <v>0.5</v>
      </c>
      <c r="AO215" s="40">
        <v>0</v>
      </c>
      <c r="AP215" s="40">
        <v>0.1</v>
      </c>
      <c r="AQ215" s="40">
        <v>0</v>
      </c>
      <c r="AR215" s="40">
        <v>0.1</v>
      </c>
      <c r="AS215" s="40" t="s">
        <v>2139</v>
      </c>
      <c r="AT215" s="40" t="s">
        <v>2140</v>
      </c>
      <c r="AU215" s="40" t="s">
        <v>2141</v>
      </c>
      <c r="AV215" s="40">
        <v>0.2</v>
      </c>
      <c r="AW215" s="40">
        <v>0</v>
      </c>
      <c r="AX215" s="40">
        <v>0</v>
      </c>
      <c r="AY215" s="40">
        <v>0</v>
      </c>
      <c r="AZ215" s="42">
        <v>4084983092</v>
      </c>
      <c r="BA215" s="43">
        <v>0</v>
      </c>
      <c r="BB215" s="43">
        <v>4084983092</v>
      </c>
      <c r="BC215" s="42">
        <v>1766073439</v>
      </c>
      <c r="BD215" s="110">
        <v>195000000</v>
      </c>
      <c r="BE215" s="44">
        <v>0</v>
      </c>
      <c r="BF215" s="45"/>
      <c r="BG215" s="44">
        <v>194110000</v>
      </c>
      <c r="BH215" s="44">
        <v>250000000</v>
      </c>
      <c r="BI215" s="44"/>
      <c r="BJ215" s="44">
        <v>248200000</v>
      </c>
      <c r="BK215" s="46">
        <v>0.70000000000000007</v>
      </c>
      <c r="BL215" s="46">
        <v>0.5</v>
      </c>
      <c r="BM215" s="46">
        <v>1</v>
      </c>
      <c r="BN215" s="46">
        <v>0.15</v>
      </c>
      <c r="BO215" s="46">
        <v>1</v>
      </c>
      <c r="BP215" s="46">
        <v>0.25</v>
      </c>
      <c r="BQ215" s="46">
        <v>0.2</v>
      </c>
      <c r="BR215" s="46">
        <v>0.1</v>
      </c>
      <c r="BS215" s="46">
        <v>0</v>
      </c>
      <c r="BT215" s="46">
        <v>0</v>
      </c>
      <c r="BU215" s="46" t="s">
        <v>126</v>
      </c>
      <c r="BV215" s="46">
        <v>0.70000000000000007</v>
      </c>
      <c r="BW215" s="46">
        <v>1</v>
      </c>
      <c r="BX215" s="46">
        <v>1</v>
      </c>
      <c r="BY215" s="46">
        <v>0.2</v>
      </c>
      <c r="BZ215" s="46">
        <v>0</v>
      </c>
      <c r="CA215" s="46" t="s">
        <v>126</v>
      </c>
      <c r="CB215" s="47">
        <v>0.22500000000000001</v>
      </c>
      <c r="CC215" s="47">
        <v>0.15750000000000003</v>
      </c>
      <c r="CD215" s="47">
        <v>0.1125</v>
      </c>
      <c r="CE215" s="47">
        <v>0.1125</v>
      </c>
      <c r="CF215" s="47">
        <v>0.1125</v>
      </c>
      <c r="CG215" s="47">
        <v>3.3799999999999997E-2</v>
      </c>
      <c r="CH215" s="47">
        <v>3.3799999999999997E-2</v>
      </c>
      <c r="CI215" s="47">
        <v>3.3750000000000016E-2</v>
      </c>
      <c r="CJ215" s="47">
        <v>5.6300000000000003E-2</v>
      </c>
      <c r="CK215" s="47">
        <v>1.1260000000000001E-2</v>
      </c>
      <c r="CL215" s="47">
        <v>1.125000000000001E-2</v>
      </c>
      <c r="CM215" s="47">
        <v>2.2500000000000003E-2</v>
      </c>
      <c r="CN215" s="47">
        <v>0</v>
      </c>
      <c r="CO215" s="47">
        <v>0</v>
      </c>
      <c r="CP215" s="47">
        <v>0</v>
      </c>
      <c r="CQ215" s="47" t="s">
        <v>126</v>
      </c>
      <c r="CR215" s="47">
        <v>0</v>
      </c>
      <c r="CS215" s="45"/>
      <c r="CT215" s="45"/>
      <c r="CU215" s="45"/>
      <c r="CV215" s="45"/>
      <c r="CX215" s="48">
        <v>1.5</v>
      </c>
      <c r="CY215" s="1">
        <v>7522496</v>
      </c>
      <c r="CZ215" t="s">
        <v>4460</v>
      </c>
    </row>
    <row r="216" spans="1:105" ht="18" hidden="1" customHeight="1" x14ac:dyDescent="0.25">
      <c r="A216" s="37" t="s">
        <v>2032</v>
      </c>
      <c r="B216" s="37" t="s">
        <v>2033</v>
      </c>
      <c r="C216" s="37" t="s">
        <v>1842</v>
      </c>
      <c r="D216" s="37" t="s">
        <v>2002</v>
      </c>
      <c r="E216" s="37" t="s">
        <v>2126</v>
      </c>
      <c r="F216" s="37" t="s">
        <v>2127</v>
      </c>
      <c r="G216" s="37" t="s">
        <v>2128</v>
      </c>
      <c r="H216" s="37" t="s">
        <v>2142</v>
      </c>
      <c r="I216" s="37"/>
      <c r="J216" s="37"/>
      <c r="K216" s="37" t="s">
        <v>2143</v>
      </c>
      <c r="L216" s="37" t="s">
        <v>2144</v>
      </c>
      <c r="M216" s="37" t="s">
        <v>2145</v>
      </c>
      <c r="N216" s="37" t="s">
        <v>118</v>
      </c>
      <c r="O216" s="37" t="s">
        <v>119</v>
      </c>
      <c r="P216" s="39">
        <v>110</v>
      </c>
      <c r="Q216" s="40">
        <v>250</v>
      </c>
      <c r="R216" s="40">
        <v>147</v>
      </c>
      <c r="S216" s="40" t="s">
        <v>4461</v>
      </c>
      <c r="T216" s="40">
        <v>5</v>
      </c>
      <c r="U216" s="40">
        <v>0</v>
      </c>
      <c r="V216" s="40">
        <v>30</v>
      </c>
      <c r="W216" s="40">
        <v>0</v>
      </c>
      <c r="X216" s="40">
        <v>0</v>
      </c>
      <c r="Y216" s="40">
        <v>0</v>
      </c>
      <c r="Z216" s="40">
        <v>0</v>
      </c>
      <c r="AA216" s="40"/>
      <c r="AB216" s="40"/>
      <c r="AC216" s="40"/>
      <c r="AD216" s="40">
        <v>147</v>
      </c>
      <c r="AE216" s="40">
        <v>0</v>
      </c>
      <c r="AF216" s="40">
        <v>147</v>
      </c>
      <c r="AG216" s="40">
        <v>0</v>
      </c>
      <c r="AH216" s="40">
        <v>147</v>
      </c>
      <c r="AI216" s="40" t="s">
        <v>2146</v>
      </c>
      <c r="AJ216" s="40" t="s">
        <v>2147</v>
      </c>
      <c r="AK216" s="40" t="s">
        <v>2043</v>
      </c>
      <c r="AL216" s="40">
        <v>650000000</v>
      </c>
      <c r="AM216" s="40" t="s">
        <v>2148</v>
      </c>
      <c r="AN216" s="40">
        <v>60</v>
      </c>
      <c r="AO216" s="40">
        <v>0</v>
      </c>
      <c r="AP216" s="40">
        <v>0</v>
      </c>
      <c r="AQ216" s="40">
        <v>0</v>
      </c>
      <c r="AR216" s="40">
        <v>0</v>
      </c>
      <c r="AS216" s="40" t="s">
        <v>2149</v>
      </c>
      <c r="AT216" s="40" t="s">
        <v>2150</v>
      </c>
      <c r="AU216" s="40" t="s">
        <v>2141</v>
      </c>
      <c r="AV216" s="40">
        <v>43</v>
      </c>
      <c r="AW216" s="40">
        <v>0</v>
      </c>
      <c r="AX216" s="40">
        <v>0</v>
      </c>
      <c r="AY216" s="40">
        <v>0</v>
      </c>
      <c r="AZ216" s="63"/>
      <c r="BA216" s="43">
        <v>0</v>
      </c>
      <c r="BB216" s="43">
        <v>0</v>
      </c>
      <c r="BC216" s="63"/>
      <c r="BD216" s="110">
        <v>350000000</v>
      </c>
      <c r="BE216" s="44">
        <v>650000000</v>
      </c>
      <c r="BF216" s="45"/>
      <c r="BG216" s="44">
        <v>331030538</v>
      </c>
      <c r="BH216" s="44">
        <v>300000000</v>
      </c>
      <c r="BI216" s="44"/>
      <c r="BJ216" s="44">
        <v>292306197</v>
      </c>
      <c r="BK216" s="46">
        <v>0.58799999999999997</v>
      </c>
      <c r="BL216" s="46">
        <v>0.12</v>
      </c>
      <c r="BM216" s="46">
        <v>0</v>
      </c>
      <c r="BN216" s="46">
        <v>0.58799999999999997</v>
      </c>
      <c r="BO216" s="46">
        <v>1</v>
      </c>
      <c r="BP216" s="46">
        <v>0.24</v>
      </c>
      <c r="BQ216" s="46">
        <v>0</v>
      </c>
      <c r="BR216" s="46">
        <v>0.17199999999999999</v>
      </c>
      <c r="BS216" s="46">
        <v>0</v>
      </c>
      <c r="BT216" s="46">
        <v>0</v>
      </c>
      <c r="BU216" s="46" t="s">
        <v>126</v>
      </c>
      <c r="BV216" s="46">
        <v>0.58799999999999997</v>
      </c>
      <c r="BW216" s="46">
        <v>0</v>
      </c>
      <c r="BX216" s="46">
        <v>1</v>
      </c>
      <c r="BY216" s="46">
        <v>0</v>
      </c>
      <c r="BZ216" s="46">
        <v>0</v>
      </c>
      <c r="CA216" s="46" t="s">
        <v>126</v>
      </c>
      <c r="CB216" s="47">
        <v>0.22500000000000001</v>
      </c>
      <c r="CC216" s="47">
        <v>0.1323</v>
      </c>
      <c r="CD216" s="47">
        <v>2.7E-2</v>
      </c>
      <c r="CE216" s="47">
        <v>0</v>
      </c>
      <c r="CF216" s="47">
        <v>0</v>
      </c>
      <c r="CG216" s="112">
        <v>0.1323</v>
      </c>
      <c r="CH216" s="47">
        <v>0.1323</v>
      </c>
      <c r="CI216" s="47">
        <v>0.1323</v>
      </c>
      <c r="CJ216" s="112">
        <v>5.3999999999999999E-2</v>
      </c>
      <c r="CK216" s="47">
        <v>0</v>
      </c>
      <c r="CL216" s="47">
        <v>0</v>
      </c>
      <c r="CM216" s="47">
        <v>3.4056000000000003E-2</v>
      </c>
      <c r="CN216" s="47">
        <v>0</v>
      </c>
      <c r="CO216" s="47">
        <v>0</v>
      </c>
      <c r="CP216" s="47">
        <v>0</v>
      </c>
      <c r="CQ216" s="47" t="s">
        <v>126</v>
      </c>
      <c r="CR216" s="47">
        <v>0</v>
      </c>
      <c r="CS216" s="45"/>
      <c r="CT216" s="45"/>
      <c r="CU216" s="45"/>
      <c r="CV216" s="45"/>
      <c r="CX216" s="48">
        <v>117</v>
      </c>
      <c r="CY216" s="1">
        <v>2853600</v>
      </c>
      <c r="CZ216" t="s">
        <v>4462</v>
      </c>
    </row>
    <row r="217" spans="1:105" ht="18" hidden="1" customHeight="1" x14ac:dyDescent="0.25">
      <c r="A217" s="37" t="s">
        <v>2032</v>
      </c>
      <c r="B217" s="37" t="s">
        <v>2033</v>
      </c>
      <c r="C217" s="37" t="s">
        <v>1842</v>
      </c>
      <c r="D217" s="37" t="s">
        <v>2002</v>
      </c>
      <c r="E217" s="37" t="s">
        <v>2126</v>
      </c>
      <c r="F217" s="37" t="s">
        <v>2127</v>
      </c>
      <c r="G217" s="37" t="s">
        <v>2128</v>
      </c>
      <c r="H217" s="37" t="s">
        <v>2151</v>
      </c>
      <c r="I217" s="37"/>
      <c r="J217" s="37"/>
      <c r="K217" s="37" t="s">
        <v>2152</v>
      </c>
      <c r="L217" s="37" t="s">
        <v>2153</v>
      </c>
      <c r="M217" s="37" t="s">
        <v>2154</v>
      </c>
      <c r="N217" s="37" t="s">
        <v>118</v>
      </c>
      <c r="O217" s="37" t="s">
        <v>119</v>
      </c>
      <c r="P217" s="39">
        <v>0</v>
      </c>
      <c r="Q217" s="40">
        <v>2</v>
      </c>
      <c r="R217" s="40">
        <v>0.7</v>
      </c>
      <c r="S217" s="40" t="s">
        <v>4463</v>
      </c>
      <c r="T217" s="40">
        <v>0.2</v>
      </c>
      <c r="U217" s="40">
        <v>0</v>
      </c>
      <c r="V217" s="40">
        <v>0.5</v>
      </c>
      <c r="W217" s="40">
        <v>0</v>
      </c>
      <c r="X217" s="40">
        <v>0</v>
      </c>
      <c r="Y217" s="40">
        <v>0</v>
      </c>
      <c r="Z217" s="40">
        <v>0</v>
      </c>
      <c r="AA217" s="40"/>
      <c r="AB217" s="40"/>
      <c r="AC217" s="40"/>
      <c r="AD217" s="40">
        <v>0.4</v>
      </c>
      <c r="AE217" s="40">
        <v>0</v>
      </c>
      <c r="AF217" s="40">
        <v>0.4</v>
      </c>
      <c r="AG217" s="40">
        <v>0</v>
      </c>
      <c r="AH217" s="40">
        <v>0.4</v>
      </c>
      <c r="AI217" s="40" t="s">
        <v>2155</v>
      </c>
      <c r="AJ217" s="40" t="s">
        <v>2156</v>
      </c>
      <c r="AK217" s="40" t="s">
        <v>2043</v>
      </c>
      <c r="AL217" s="40">
        <v>0</v>
      </c>
      <c r="AM217" s="40" t="s">
        <v>2157</v>
      </c>
      <c r="AN217" s="40">
        <v>1</v>
      </c>
      <c r="AO217" s="40">
        <v>0</v>
      </c>
      <c r="AP217" s="40">
        <v>0.3</v>
      </c>
      <c r="AQ217" s="40">
        <v>0</v>
      </c>
      <c r="AR217" s="40">
        <v>0.3</v>
      </c>
      <c r="AS217" s="40" t="s">
        <v>2158</v>
      </c>
      <c r="AT217" s="40" t="s">
        <v>2159</v>
      </c>
      <c r="AU217" s="40" t="s">
        <v>2141</v>
      </c>
      <c r="AV217" s="40">
        <v>0.6</v>
      </c>
      <c r="AW217" s="40">
        <v>0</v>
      </c>
      <c r="AX217" s="40">
        <v>0</v>
      </c>
      <c r="AY217" s="40">
        <v>0</v>
      </c>
      <c r="AZ217" s="63"/>
      <c r="BA217" s="43">
        <v>0</v>
      </c>
      <c r="BB217" s="43">
        <v>0</v>
      </c>
      <c r="BC217" s="63"/>
      <c r="BD217" s="110">
        <v>110000000</v>
      </c>
      <c r="BE217" s="44">
        <v>0</v>
      </c>
      <c r="BF217" s="45"/>
      <c r="BG217" s="44">
        <v>103533333</v>
      </c>
      <c r="BH217" s="44">
        <v>0</v>
      </c>
      <c r="BI217" s="44"/>
      <c r="BJ217" s="44">
        <v>0</v>
      </c>
      <c r="BK217" s="46">
        <v>0.35</v>
      </c>
      <c r="BL217" s="46">
        <v>0.25</v>
      </c>
      <c r="BM217" s="46">
        <v>0</v>
      </c>
      <c r="BN217" s="46">
        <v>0.2</v>
      </c>
      <c r="BO217" s="46">
        <v>1</v>
      </c>
      <c r="BP217" s="46">
        <v>0.5</v>
      </c>
      <c r="BQ217" s="46">
        <v>0.3</v>
      </c>
      <c r="BR217" s="46">
        <v>0.3</v>
      </c>
      <c r="BS217" s="46">
        <v>0</v>
      </c>
      <c r="BT217" s="46">
        <v>0</v>
      </c>
      <c r="BU217" s="46" t="s">
        <v>126</v>
      </c>
      <c r="BV217" s="46">
        <v>0.35</v>
      </c>
      <c r="BW217" s="46">
        <v>0</v>
      </c>
      <c r="BX217" s="46">
        <v>1</v>
      </c>
      <c r="BY217" s="46">
        <v>0.3</v>
      </c>
      <c r="BZ217" s="46">
        <v>0</v>
      </c>
      <c r="CA217" s="46" t="s">
        <v>126</v>
      </c>
      <c r="CB217" s="47">
        <v>0.22500000000000001</v>
      </c>
      <c r="CC217" s="47">
        <v>7.8750000000000001E-2</v>
      </c>
      <c r="CD217" s="47">
        <v>5.6300000000000003E-2</v>
      </c>
      <c r="CE217" s="47">
        <v>0</v>
      </c>
      <c r="CF217" s="47">
        <v>0</v>
      </c>
      <c r="CG217" s="67">
        <v>4.4999999999999998E-2</v>
      </c>
      <c r="CH217" s="47">
        <v>4.4999999999999998E-2</v>
      </c>
      <c r="CI217" s="47">
        <v>4.5000000000000005E-2</v>
      </c>
      <c r="CJ217" s="67">
        <v>0.1125</v>
      </c>
      <c r="CK217" s="47">
        <v>3.3750000000000002E-2</v>
      </c>
      <c r="CL217" s="47">
        <v>3.3749999999999995E-2</v>
      </c>
      <c r="CM217" s="47">
        <v>5.0610000000000002E-2</v>
      </c>
      <c r="CN217" s="47">
        <v>0</v>
      </c>
      <c r="CO217" s="47">
        <v>0</v>
      </c>
      <c r="CP217" s="47">
        <v>0</v>
      </c>
      <c r="CQ217" s="47" t="s">
        <v>126</v>
      </c>
      <c r="CR217" s="47">
        <v>0</v>
      </c>
      <c r="CS217" s="45"/>
      <c r="CT217" s="45"/>
      <c r="CU217" s="45"/>
      <c r="CV217" s="45"/>
      <c r="CX217" s="48">
        <v>0.3</v>
      </c>
      <c r="CY217" s="1">
        <v>10000000</v>
      </c>
      <c r="CZ217" t="s">
        <v>4464</v>
      </c>
    </row>
    <row r="218" spans="1:105" ht="18" hidden="1" customHeight="1" x14ac:dyDescent="0.25">
      <c r="A218" s="37" t="s">
        <v>2032</v>
      </c>
      <c r="B218" s="37" t="s">
        <v>2033</v>
      </c>
      <c r="C218" s="37" t="s">
        <v>1842</v>
      </c>
      <c r="D218" s="37" t="s">
        <v>2002</v>
      </c>
      <c r="E218" s="37" t="s">
        <v>2126</v>
      </c>
      <c r="F218" s="37" t="s">
        <v>2127</v>
      </c>
      <c r="G218" s="37" t="s">
        <v>2128</v>
      </c>
      <c r="H218" s="37" t="s">
        <v>2160</v>
      </c>
      <c r="I218" s="37"/>
      <c r="J218" s="37"/>
      <c r="K218" s="37" t="s">
        <v>2161</v>
      </c>
      <c r="L218" s="37" t="s">
        <v>2162</v>
      </c>
      <c r="M218" s="37" t="s">
        <v>2163</v>
      </c>
      <c r="N218" s="37" t="s">
        <v>118</v>
      </c>
      <c r="O218" s="37" t="s">
        <v>119</v>
      </c>
      <c r="P218" s="39">
        <v>1</v>
      </c>
      <c r="Q218" s="40">
        <v>1</v>
      </c>
      <c r="R218" s="40">
        <v>0.52</v>
      </c>
      <c r="S218" s="40" t="s">
        <v>4465</v>
      </c>
      <c r="T218" s="40">
        <v>0.1</v>
      </c>
      <c r="U218" s="40">
        <v>0</v>
      </c>
      <c r="V218" s="40">
        <v>0</v>
      </c>
      <c r="W218" s="40">
        <v>0</v>
      </c>
      <c r="X218" s="40">
        <v>0</v>
      </c>
      <c r="Y218" s="40">
        <v>0</v>
      </c>
      <c r="Z218" s="40">
        <v>0</v>
      </c>
      <c r="AA218" s="40"/>
      <c r="AB218" s="40"/>
      <c r="AC218" s="40"/>
      <c r="AD218" s="40">
        <v>0.4</v>
      </c>
      <c r="AE218" s="40">
        <v>0</v>
      </c>
      <c r="AF218" s="40">
        <v>0.4</v>
      </c>
      <c r="AG218" s="40">
        <v>0</v>
      </c>
      <c r="AH218" s="40">
        <v>0.4</v>
      </c>
      <c r="AI218" s="40" t="s">
        <v>2164</v>
      </c>
      <c r="AJ218" s="40" t="s">
        <v>2165</v>
      </c>
      <c r="AK218" s="40" t="s">
        <v>2043</v>
      </c>
      <c r="AL218" s="40">
        <v>0</v>
      </c>
      <c r="AM218" s="40">
        <v>0</v>
      </c>
      <c r="AN218" s="40">
        <v>0.4</v>
      </c>
      <c r="AO218" s="40">
        <v>0</v>
      </c>
      <c r="AP218" s="40">
        <v>0.12</v>
      </c>
      <c r="AQ218" s="40">
        <v>0</v>
      </c>
      <c r="AR218" s="40">
        <v>0.12</v>
      </c>
      <c r="AS218" s="40"/>
      <c r="AT218" s="40"/>
      <c r="AU218" s="40"/>
      <c r="AV218" s="40">
        <v>0.2</v>
      </c>
      <c r="AW218" s="40">
        <v>0</v>
      </c>
      <c r="AX218" s="40">
        <v>0</v>
      </c>
      <c r="AY218" s="40">
        <v>0</v>
      </c>
      <c r="AZ218" s="63"/>
      <c r="BA218" s="43">
        <v>0</v>
      </c>
      <c r="BB218" s="43">
        <v>0</v>
      </c>
      <c r="BC218" s="63"/>
      <c r="BD218" s="110">
        <v>95000000</v>
      </c>
      <c r="BE218" s="44">
        <v>0</v>
      </c>
      <c r="BF218" s="45"/>
      <c r="BG218" s="44">
        <v>88286267</v>
      </c>
      <c r="BH218" s="44">
        <v>0</v>
      </c>
      <c r="BI218" s="44"/>
      <c r="BJ218" s="44">
        <v>0</v>
      </c>
      <c r="BK218" s="46">
        <v>0.52</v>
      </c>
      <c r="BL218" s="46">
        <v>0</v>
      </c>
      <c r="BM218" s="46" t="s">
        <v>126</v>
      </c>
      <c r="BN218" s="46">
        <v>0.4</v>
      </c>
      <c r="BO218" s="46">
        <v>1</v>
      </c>
      <c r="BP218" s="46">
        <v>0.4</v>
      </c>
      <c r="BQ218" s="46">
        <v>0.3</v>
      </c>
      <c r="BR218" s="46">
        <v>0.2</v>
      </c>
      <c r="BS218" s="46">
        <v>0</v>
      </c>
      <c r="BT218" s="46">
        <v>0</v>
      </c>
      <c r="BU218" s="46" t="s">
        <v>126</v>
      </c>
      <c r="BV218" s="46">
        <v>0.52</v>
      </c>
      <c r="BW218" s="46" t="s">
        <v>126</v>
      </c>
      <c r="BX218" s="46">
        <v>1</v>
      </c>
      <c r="BY218" s="46">
        <v>0.3</v>
      </c>
      <c r="BZ218" s="46">
        <v>0</v>
      </c>
      <c r="CA218" s="46" t="s">
        <v>126</v>
      </c>
      <c r="CB218" s="47">
        <v>0.22500000000000001</v>
      </c>
      <c r="CC218" s="47">
        <v>0.11700000000000001</v>
      </c>
      <c r="CD218" s="47">
        <v>0</v>
      </c>
      <c r="CE218" s="47" t="s">
        <v>126</v>
      </c>
      <c r="CF218" s="47">
        <v>0</v>
      </c>
      <c r="CG218" s="47">
        <v>0.09</v>
      </c>
      <c r="CH218" s="47">
        <v>0.09</v>
      </c>
      <c r="CI218" s="47">
        <v>9.0000000000000011E-2</v>
      </c>
      <c r="CJ218" s="47">
        <v>0.09</v>
      </c>
      <c r="CK218" s="47">
        <v>2.7E-2</v>
      </c>
      <c r="CL218" s="47">
        <v>2.6999999999999996E-2</v>
      </c>
      <c r="CM218" s="47">
        <v>4.5000000000000005E-2</v>
      </c>
      <c r="CN218" s="47">
        <v>0</v>
      </c>
      <c r="CO218" s="47">
        <v>0</v>
      </c>
      <c r="CP218" s="47">
        <v>0</v>
      </c>
      <c r="CQ218" s="47" t="s">
        <v>126</v>
      </c>
      <c r="CR218" s="47">
        <v>0</v>
      </c>
      <c r="CS218" s="45"/>
      <c r="CT218" s="45"/>
      <c r="CU218" s="45"/>
      <c r="CV218" s="45"/>
      <c r="CX218" s="48">
        <v>0.2</v>
      </c>
      <c r="CY218" s="1">
        <v>0</v>
      </c>
      <c r="CZ218">
        <v>0</v>
      </c>
    </row>
    <row r="219" spans="1:105" ht="18" hidden="1" customHeight="1" x14ac:dyDescent="0.25">
      <c r="A219" s="37" t="s">
        <v>2032</v>
      </c>
      <c r="B219" s="37" t="s">
        <v>2033</v>
      </c>
      <c r="C219" s="37" t="s">
        <v>1842</v>
      </c>
      <c r="D219" s="37" t="s">
        <v>2002</v>
      </c>
      <c r="E219" s="37" t="s">
        <v>2126</v>
      </c>
      <c r="F219" s="37" t="s">
        <v>2127</v>
      </c>
      <c r="G219" s="37" t="s">
        <v>2128</v>
      </c>
      <c r="H219" s="37" t="s">
        <v>2166</v>
      </c>
      <c r="I219" s="37"/>
      <c r="J219" s="37"/>
      <c r="K219" s="37" t="s">
        <v>2167</v>
      </c>
      <c r="L219" s="37" t="s">
        <v>2168</v>
      </c>
      <c r="M219" s="37" t="s">
        <v>2169</v>
      </c>
      <c r="N219" s="37" t="s">
        <v>118</v>
      </c>
      <c r="O219" s="37" t="s">
        <v>119</v>
      </c>
      <c r="P219" s="39">
        <v>0</v>
      </c>
      <c r="Q219" s="40">
        <v>8</v>
      </c>
      <c r="R219" s="40">
        <v>3</v>
      </c>
      <c r="S219" s="40" t="s">
        <v>4466</v>
      </c>
      <c r="T219" s="40">
        <v>2</v>
      </c>
      <c r="U219" s="40">
        <v>0</v>
      </c>
      <c r="V219" s="40">
        <v>2</v>
      </c>
      <c r="W219" s="40">
        <v>0</v>
      </c>
      <c r="X219" s="40">
        <v>0</v>
      </c>
      <c r="Y219" s="40">
        <v>0</v>
      </c>
      <c r="Z219" s="40">
        <v>0</v>
      </c>
      <c r="AA219" s="40" t="s">
        <v>2170</v>
      </c>
      <c r="AB219" s="40"/>
      <c r="AC219" s="40">
        <v>0</v>
      </c>
      <c r="AD219" s="40">
        <v>3</v>
      </c>
      <c r="AE219" s="40">
        <v>0</v>
      </c>
      <c r="AF219" s="40">
        <v>3</v>
      </c>
      <c r="AG219" s="40">
        <v>0</v>
      </c>
      <c r="AH219" s="40">
        <v>3</v>
      </c>
      <c r="AI219" s="40" t="s">
        <v>2171</v>
      </c>
      <c r="AJ219" s="40" t="s">
        <v>2172</v>
      </c>
      <c r="AK219" s="40" t="s">
        <v>2173</v>
      </c>
      <c r="AL219" s="40">
        <v>0</v>
      </c>
      <c r="AM219" s="40">
        <v>0</v>
      </c>
      <c r="AN219" s="40">
        <v>3</v>
      </c>
      <c r="AO219" s="40">
        <v>0</v>
      </c>
      <c r="AP219" s="40">
        <v>0</v>
      </c>
      <c r="AQ219" s="40">
        <v>0</v>
      </c>
      <c r="AR219" s="40">
        <v>0</v>
      </c>
      <c r="AS219" s="40" t="s">
        <v>2174</v>
      </c>
      <c r="AT219" s="40" t="s">
        <v>2175</v>
      </c>
      <c r="AU219" s="40" t="s">
        <v>2176</v>
      </c>
      <c r="AV219" s="40">
        <v>2</v>
      </c>
      <c r="AW219" s="40">
        <v>0</v>
      </c>
      <c r="AX219" s="40">
        <v>0</v>
      </c>
      <c r="AY219" s="40">
        <v>0</v>
      </c>
      <c r="AZ219" s="42">
        <v>81000000</v>
      </c>
      <c r="BA219" s="43">
        <v>0</v>
      </c>
      <c r="BB219" s="43">
        <v>81000000</v>
      </c>
      <c r="BC219" s="42">
        <v>0</v>
      </c>
      <c r="BD219" s="110">
        <v>255000000</v>
      </c>
      <c r="BE219" s="44">
        <v>0</v>
      </c>
      <c r="BF219" s="45"/>
      <c r="BG219" s="44">
        <v>254193999</v>
      </c>
      <c r="BH219" s="44">
        <v>219000000</v>
      </c>
      <c r="BI219" s="44"/>
      <c r="BJ219" s="44">
        <v>218509075</v>
      </c>
      <c r="BK219" s="46">
        <v>0.375</v>
      </c>
      <c r="BL219" s="46">
        <v>0.25</v>
      </c>
      <c r="BM219" s="46">
        <v>0</v>
      </c>
      <c r="BN219" s="46">
        <v>0.375</v>
      </c>
      <c r="BO219" s="46">
        <v>1</v>
      </c>
      <c r="BP219" s="46">
        <v>0.375</v>
      </c>
      <c r="BQ219" s="46">
        <v>0</v>
      </c>
      <c r="BR219" s="46">
        <v>0.25</v>
      </c>
      <c r="BS219" s="46">
        <v>0</v>
      </c>
      <c r="BT219" s="46">
        <v>0</v>
      </c>
      <c r="BU219" s="46" t="s">
        <v>126</v>
      </c>
      <c r="BV219" s="46">
        <v>0.375</v>
      </c>
      <c r="BW219" s="46">
        <v>0</v>
      </c>
      <c r="BX219" s="46">
        <v>1</v>
      </c>
      <c r="BY219" s="46">
        <v>0</v>
      </c>
      <c r="BZ219" s="46">
        <v>0</v>
      </c>
      <c r="CA219" s="46" t="s">
        <v>126</v>
      </c>
      <c r="CB219" s="47">
        <v>0.22500000000000001</v>
      </c>
      <c r="CC219" s="47">
        <v>8.4375000000000006E-2</v>
      </c>
      <c r="CD219" s="47">
        <v>5.6300000000000003E-2</v>
      </c>
      <c r="CE219" s="47">
        <v>0</v>
      </c>
      <c r="CF219" s="47">
        <v>0</v>
      </c>
      <c r="CG219" s="47">
        <v>8.4400000000000003E-2</v>
      </c>
      <c r="CH219" s="47">
        <v>8.4400000000000003E-2</v>
      </c>
      <c r="CI219" s="47">
        <v>8.4375000000000006E-2</v>
      </c>
      <c r="CJ219" s="47">
        <v>8.4400000000000003E-2</v>
      </c>
      <c r="CK219" s="47">
        <v>0</v>
      </c>
      <c r="CL219" s="47">
        <v>0</v>
      </c>
      <c r="CM219" s="47">
        <v>5.6250000000000001E-2</v>
      </c>
      <c r="CN219" s="47">
        <v>0</v>
      </c>
      <c r="CO219" s="47">
        <v>0</v>
      </c>
      <c r="CP219" s="47">
        <v>0</v>
      </c>
      <c r="CQ219" s="47" t="s">
        <v>126</v>
      </c>
      <c r="CR219" s="47">
        <v>0</v>
      </c>
      <c r="CS219" s="45"/>
      <c r="CT219" s="45"/>
      <c r="CU219" s="45"/>
      <c r="CV219" s="45"/>
      <c r="CX219" s="48">
        <v>2</v>
      </c>
      <c r="CY219" s="1">
        <v>0</v>
      </c>
      <c r="CZ219">
        <v>0</v>
      </c>
    </row>
    <row r="220" spans="1:105" ht="18" hidden="1" customHeight="1" x14ac:dyDescent="0.25">
      <c r="A220" s="37" t="s">
        <v>580</v>
      </c>
      <c r="B220" s="37" t="s">
        <v>581</v>
      </c>
      <c r="C220" s="37" t="s">
        <v>1842</v>
      </c>
      <c r="D220" s="37" t="s">
        <v>2177</v>
      </c>
      <c r="E220" s="37" t="s">
        <v>2178</v>
      </c>
      <c r="F220" s="37" t="s">
        <v>2179</v>
      </c>
      <c r="G220" s="37" t="s">
        <v>2180</v>
      </c>
      <c r="H220" s="37" t="s">
        <v>2181</v>
      </c>
      <c r="I220" s="37"/>
      <c r="J220" s="37"/>
      <c r="K220" s="37" t="s">
        <v>2182</v>
      </c>
      <c r="L220" s="37" t="s">
        <v>2183</v>
      </c>
      <c r="M220" s="37" t="s">
        <v>2184</v>
      </c>
      <c r="N220" s="37" t="s">
        <v>118</v>
      </c>
      <c r="O220" s="37" t="s">
        <v>119</v>
      </c>
      <c r="P220" s="39">
        <v>0</v>
      </c>
      <c r="Q220" s="40">
        <v>350</v>
      </c>
      <c r="R220" s="40">
        <v>174.65</v>
      </c>
      <c r="S220" s="40" t="s">
        <v>4467</v>
      </c>
      <c r="T220" s="40">
        <v>65</v>
      </c>
      <c r="U220" s="40">
        <v>0</v>
      </c>
      <c r="V220" s="40">
        <v>70</v>
      </c>
      <c r="W220" s="40">
        <v>0</v>
      </c>
      <c r="X220" s="40">
        <v>74.650000000000006</v>
      </c>
      <c r="Y220" s="40">
        <v>0</v>
      </c>
      <c r="Z220" s="40">
        <v>74.650000000000006</v>
      </c>
      <c r="AA220" s="40" t="s">
        <v>2185</v>
      </c>
      <c r="AB220" s="40" t="s">
        <v>2186</v>
      </c>
      <c r="AC220" s="40">
        <v>0</v>
      </c>
      <c r="AD220" s="40">
        <v>100</v>
      </c>
      <c r="AE220" s="40">
        <v>0</v>
      </c>
      <c r="AF220" s="40">
        <v>100</v>
      </c>
      <c r="AG220" s="40" t="s">
        <v>588</v>
      </c>
      <c r="AH220" s="40">
        <v>100</v>
      </c>
      <c r="AI220" s="40" t="s">
        <v>2187</v>
      </c>
      <c r="AJ220" s="40" t="s">
        <v>2188</v>
      </c>
      <c r="AK220" s="40" t="s">
        <v>588</v>
      </c>
      <c r="AL220" s="40">
        <v>646404607513</v>
      </c>
      <c r="AM220" s="40" t="s">
        <v>2189</v>
      </c>
      <c r="AN220" s="40">
        <v>90</v>
      </c>
      <c r="AO220" s="40">
        <v>0</v>
      </c>
      <c r="AP220" s="40">
        <v>0</v>
      </c>
      <c r="AQ220" s="40">
        <v>0</v>
      </c>
      <c r="AR220" s="40">
        <v>0</v>
      </c>
      <c r="AS220" s="40"/>
      <c r="AT220" s="40"/>
      <c r="AU220" s="40"/>
      <c r="AV220" s="40">
        <v>85.35</v>
      </c>
      <c r="AW220" s="40">
        <v>0</v>
      </c>
      <c r="AX220" s="40">
        <v>0</v>
      </c>
      <c r="AY220" s="40">
        <v>0</v>
      </c>
      <c r="AZ220" s="63"/>
      <c r="BA220" s="43">
        <v>0</v>
      </c>
      <c r="BB220" s="43">
        <v>0</v>
      </c>
      <c r="BC220" s="63"/>
      <c r="BD220" s="110">
        <v>52302000000</v>
      </c>
      <c r="BE220" s="44">
        <v>646404607513</v>
      </c>
      <c r="BF220" s="45"/>
      <c r="BG220" s="44">
        <v>52302000000</v>
      </c>
      <c r="BH220" s="44">
        <v>55044551000</v>
      </c>
      <c r="BI220" s="44"/>
      <c r="BJ220" s="44">
        <v>57367098396</v>
      </c>
      <c r="BK220" s="46">
        <v>0.499</v>
      </c>
      <c r="BL220" s="46">
        <v>0.2</v>
      </c>
      <c r="BM220" s="46">
        <v>1.0664</v>
      </c>
      <c r="BN220" s="46">
        <v>0.2857142857142857</v>
      </c>
      <c r="BO220" s="46">
        <v>1</v>
      </c>
      <c r="BP220" s="46">
        <v>0.25714285714285712</v>
      </c>
      <c r="BQ220" s="46">
        <v>0</v>
      </c>
      <c r="BR220" s="46">
        <v>0.24385714285714283</v>
      </c>
      <c r="BS220" s="46">
        <v>0</v>
      </c>
      <c r="BT220" s="46">
        <v>0</v>
      </c>
      <c r="BU220" s="46" t="s">
        <v>126</v>
      </c>
      <c r="BV220" s="46">
        <v>0.499</v>
      </c>
      <c r="BW220" s="46">
        <v>1</v>
      </c>
      <c r="BX220" s="46">
        <v>1</v>
      </c>
      <c r="BY220" s="46">
        <v>0</v>
      </c>
      <c r="BZ220" s="46">
        <v>0</v>
      </c>
      <c r="CA220" s="46" t="s">
        <v>126</v>
      </c>
      <c r="CB220" s="47">
        <v>0.22500000000000001</v>
      </c>
      <c r="CC220" s="47">
        <v>0.112275</v>
      </c>
      <c r="CD220" s="47">
        <v>4.4999999999999998E-2</v>
      </c>
      <c r="CE220" s="47">
        <v>4.4999999999999998E-2</v>
      </c>
      <c r="CF220" s="47">
        <v>4.8000000000000001E-2</v>
      </c>
      <c r="CG220" s="47">
        <v>6.4299999999999996E-2</v>
      </c>
      <c r="CH220" s="47">
        <v>6.4299999999999996E-2</v>
      </c>
      <c r="CI220" s="47">
        <v>6.4274999999999999E-2</v>
      </c>
      <c r="CJ220" s="47">
        <v>5.7799999999999997E-2</v>
      </c>
      <c r="CK220" s="47">
        <v>0</v>
      </c>
      <c r="CL220" s="47">
        <v>0</v>
      </c>
      <c r="CM220" s="47">
        <v>5.4867857142857142E-2</v>
      </c>
      <c r="CN220" s="47">
        <v>0</v>
      </c>
      <c r="CO220" s="47">
        <v>0</v>
      </c>
      <c r="CP220" s="47">
        <v>0</v>
      </c>
      <c r="CQ220" s="47" t="s">
        <v>126</v>
      </c>
      <c r="CR220" s="47">
        <v>0</v>
      </c>
      <c r="CS220" s="45"/>
      <c r="CT220" s="45"/>
      <c r="CU220" s="45"/>
      <c r="CV220" s="45"/>
      <c r="CX220" s="48">
        <v>102.42</v>
      </c>
      <c r="CY220" s="1">
        <v>0</v>
      </c>
      <c r="CZ220" t="s">
        <v>2189</v>
      </c>
    </row>
    <row r="221" spans="1:105" ht="18" hidden="1" customHeight="1" x14ac:dyDescent="0.25">
      <c r="A221" s="37" t="s">
        <v>580</v>
      </c>
      <c r="B221" s="37" t="s">
        <v>581</v>
      </c>
      <c r="C221" s="37" t="s">
        <v>1842</v>
      </c>
      <c r="D221" s="37" t="s">
        <v>2177</v>
      </c>
      <c r="E221" s="37" t="s">
        <v>2178</v>
      </c>
      <c r="F221" s="37" t="s">
        <v>2179</v>
      </c>
      <c r="G221" s="37" t="s">
        <v>2180</v>
      </c>
      <c r="H221" s="37" t="s">
        <v>2190</v>
      </c>
      <c r="I221" s="37"/>
      <c r="J221" s="37"/>
      <c r="K221" s="37" t="s">
        <v>2191</v>
      </c>
      <c r="L221" s="37" t="s">
        <v>2192</v>
      </c>
      <c r="M221" s="37" t="s">
        <v>2193</v>
      </c>
      <c r="N221" s="37" t="s">
        <v>118</v>
      </c>
      <c r="O221" s="37" t="s">
        <v>119</v>
      </c>
      <c r="P221" s="39">
        <v>0</v>
      </c>
      <c r="Q221" s="40">
        <v>300</v>
      </c>
      <c r="R221" s="40">
        <v>124.86</v>
      </c>
      <c r="S221" s="40" t="s">
        <v>4468</v>
      </c>
      <c r="T221" s="40">
        <v>50</v>
      </c>
      <c r="U221" s="40">
        <v>0</v>
      </c>
      <c r="V221" s="40">
        <v>0</v>
      </c>
      <c r="W221" s="40">
        <v>0</v>
      </c>
      <c r="X221" s="40">
        <v>0</v>
      </c>
      <c r="Y221" s="40">
        <v>0</v>
      </c>
      <c r="Z221" s="40">
        <v>0</v>
      </c>
      <c r="AA221" s="40"/>
      <c r="AB221" s="40"/>
      <c r="AC221" s="40"/>
      <c r="AD221" s="40">
        <v>125</v>
      </c>
      <c r="AE221" s="40">
        <v>0</v>
      </c>
      <c r="AF221" s="40">
        <v>124.86</v>
      </c>
      <c r="AG221" s="40" t="s">
        <v>588</v>
      </c>
      <c r="AH221" s="40">
        <v>124.86</v>
      </c>
      <c r="AI221" s="40" t="s">
        <v>2194</v>
      </c>
      <c r="AJ221" s="40" t="s">
        <v>2195</v>
      </c>
      <c r="AK221" s="40" t="s">
        <v>588</v>
      </c>
      <c r="AL221" s="40">
        <v>0</v>
      </c>
      <c r="AM221" s="40">
        <v>0</v>
      </c>
      <c r="AN221" s="40">
        <v>100</v>
      </c>
      <c r="AO221" s="40">
        <v>0</v>
      </c>
      <c r="AP221" s="40">
        <v>0</v>
      </c>
      <c r="AQ221" s="40">
        <v>0</v>
      </c>
      <c r="AR221" s="40">
        <v>0</v>
      </c>
      <c r="AS221" s="40"/>
      <c r="AT221" s="40"/>
      <c r="AU221" s="40"/>
      <c r="AV221" s="40">
        <v>75</v>
      </c>
      <c r="AW221" s="40">
        <v>0</v>
      </c>
      <c r="AX221" s="40">
        <v>0</v>
      </c>
      <c r="AY221" s="40">
        <v>0</v>
      </c>
      <c r="AZ221" s="63"/>
      <c r="BA221" s="43">
        <v>0</v>
      </c>
      <c r="BB221" s="43">
        <v>0</v>
      </c>
      <c r="BC221" s="63"/>
      <c r="BD221" s="110">
        <v>16862000000</v>
      </c>
      <c r="BE221" s="44">
        <v>0</v>
      </c>
      <c r="BF221" s="45"/>
      <c r="BG221" s="44">
        <v>16740635811</v>
      </c>
      <c r="BH221" s="44">
        <v>1500000000</v>
      </c>
      <c r="BI221" s="44"/>
      <c r="BJ221" s="44">
        <v>818735474</v>
      </c>
      <c r="BK221" s="46">
        <v>0.41620000000000001</v>
      </c>
      <c r="BL221" s="46">
        <v>0</v>
      </c>
      <c r="BM221" s="46" t="s">
        <v>126</v>
      </c>
      <c r="BN221" s="46">
        <v>0.41666666666666669</v>
      </c>
      <c r="BO221" s="46">
        <v>0.99887999999999999</v>
      </c>
      <c r="BP221" s="46">
        <v>0.33333333333333331</v>
      </c>
      <c r="BQ221" s="46">
        <v>0</v>
      </c>
      <c r="BR221" s="46">
        <v>0.25</v>
      </c>
      <c r="BS221" s="46">
        <v>0</v>
      </c>
      <c r="BT221" s="46">
        <v>0</v>
      </c>
      <c r="BU221" s="46" t="s">
        <v>126</v>
      </c>
      <c r="BV221" s="46">
        <v>0.41620000000000001</v>
      </c>
      <c r="BW221" s="46" t="s">
        <v>126</v>
      </c>
      <c r="BX221" s="46">
        <v>0.99887999999999999</v>
      </c>
      <c r="BY221" s="46">
        <v>0</v>
      </c>
      <c r="BZ221" s="46">
        <v>0</v>
      </c>
      <c r="CA221" s="46" t="s">
        <v>126</v>
      </c>
      <c r="CB221" s="47">
        <v>0.22500000000000001</v>
      </c>
      <c r="CC221" s="47">
        <v>9.3645000000000006E-2</v>
      </c>
      <c r="CD221" s="47">
        <v>0</v>
      </c>
      <c r="CE221" s="47" t="s">
        <v>126</v>
      </c>
      <c r="CF221" s="47">
        <v>0</v>
      </c>
      <c r="CG221" s="47">
        <v>9.3799999999999994E-2</v>
      </c>
      <c r="CH221" s="47">
        <v>9.3694943999999988E-2</v>
      </c>
      <c r="CI221" s="47">
        <v>9.3645000000000006E-2</v>
      </c>
      <c r="CJ221" s="47">
        <v>7.4999999999999997E-2</v>
      </c>
      <c r="CK221" s="47">
        <v>0</v>
      </c>
      <c r="CL221" s="47">
        <v>0</v>
      </c>
      <c r="CM221" s="47">
        <v>5.6250000000000001E-2</v>
      </c>
      <c r="CN221" s="47">
        <v>0</v>
      </c>
      <c r="CO221" s="47">
        <v>0</v>
      </c>
      <c r="CP221" s="47">
        <v>0</v>
      </c>
      <c r="CQ221" s="47" t="s">
        <v>126</v>
      </c>
      <c r="CR221" s="47">
        <v>0</v>
      </c>
      <c r="CS221" s="45"/>
      <c r="CT221" s="45"/>
      <c r="CU221" s="45"/>
      <c r="CV221" s="45"/>
      <c r="CX221" s="48">
        <v>12.29</v>
      </c>
      <c r="CY221" s="1">
        <v>0</v>
      </c>
      <c r="CZ221">
        <v>0</v>
      </c>
    </row>
    <row r="222" spans="1:105" ht="18" hidden="1" customHeight="1" x14ac:dyDescent="0.25">
      <c r="A222" s="37" t="s">
        <v>580</v>
      </c>
      <c r="B222" s="37" t="s">
        <v>581</v>
      </c>
      <c r="C222" s="37" t="s">
        <v>1842</v>
      </c>
      <c r="D222" s="37" t="s">
        <v>2177</v>
      </c>
      <c r="E222" s="37" t="s">
        <v>2178</v>
      </c>
      <c r="F222" s="37" t="s">
        <v>2179</v>
      </c>
      <c r="G222" s="37" t="s">
        <v>2180</v>
      </c>
      <c r="H222" s="37" t="s">
        <v>2196</v>
      </c>
      <c r="I222" s="37"/>
      <c r="J222" s="37"/>
      <c r="K222" s="37" t="s">
        <v>2197</v>
      </c>
      <c r="L222" s="37" t="s">
        <v>2198</v>
      </c>
      <c r="M222" s="37" t="s">
        <v>2184</v>
      </c>
      <c r="N222" s="37" t="s">
        <v>118</v>
      </c>
      <c r="O222" s="37" t="s">
        <v>119</v>
      </c>
      <c r="P222" s="39">
        <v>0</v>
      </c>
      <c r="Q222" s="40">
        <v>270</v>
      </c>
      <c r="R222" s="40">
        <v>52.47</v>
      </c>
      <c r="S222" s="40" t="s">
        <v>4469</v>
      </c>
      <c r="T222" s="40">
        <v>25</v>
      </c>
      <c r="U222" s="40">
        <v>0</v>
      </c>
      <c r="V222" s="40">
        <v>0</v>
      </c>
      <c r="W222" s="40">
        <v>0</v>
      </c>
      <c r="X222" s="40">
        <v>0</v>
      </c>
      <c r="Y222" s="40">
        <v>0</v>
      </c>
      <c r="Z222" s="40">
        <v>0</v>
      </c>
      <c r="AA222" s="40"/>
      <c r="AB222" s="40"/>
      <c r="AC222" s="40"/>
      <c r="AD222" s="40">
        <v>55</v>
      </c>
      <c r="AE222" s="40">
        <v>0</v>
      </c>
      <c r="AF222" s="40">
        <v>52.47</v>
      </c>
      <c r="AG222" s="40" t="s">
        <v>588</v>
      </c>
      <c r="AH222" s="40">
        <v>52.47</v>
      </c>
      <c r="AI222" s="40" t="s">
        <v>2199</v>
      </c>
      <c r="AJ222" s="40" t="s">
        <v>2200</v>
      </c>
      <c r="AK222" s="40" t="s">
        <v>588</v>
      </c>
      <c r="AL222" s="40">
        <v>0</v>
      </c>
      <c r="AM222" s="40">
        <v>0</v>
      </c>
      <c r="AN222" s="40">
        <v>120</v>
      </c>
      <c r="AO222" s="40">
        <v>0</v>
      </c>
      <c r="AP222" s="40">
        <v>0</v>
      </c>
      <c r="AQ222" s="40">
        <v>0</v>
      </c>
      <c r="AR222" s="40">
        <v>0</v>
      </c>
      <c r="AS222" s="40"/>
      <c r="AT222" s="40"/>
      <c r="AU222" s="40"/>
      <c r="AV222" s="40">
        <v>95</v>
      </c>
      <c r="AW222" s="40">
        <v>0</v>
      </c>
      <c r="AX222" s="40">
        <v>0</v>
      </c>
      <c r="AY222" s="40">
        <v>0</v>
      </c>
      <c r="AZ222" s="42">
        <v>13162805275</v>
      </c>
      <c r="BA222" s="43">
        <v>0</v>
      </c>
      <c r="BB222" s="43">
        <v>13162805275</v>
      </c>
      <c r="BC222" s="42">
        <v>13162805275</v>
      </c>
      <c r="BD222" s="110">
        <v>11358046406</v>
      </c>
      <c r="BE222" s="44">
        <v>0</v>
      </c>
      <c r="BF222" s="45"/>
      <c r="BG222" s="44">
        <v>6127578867.21</v>
      </c>
      <c r="BH222" s="44">
        <v>22426786192</v>
      </c>
      <c r="BI222" s="44"/>
      <c r="BJ222" s="44">
        <v>13287921678</v>
      </c>
      <c r="BK222" s="46">
        <v>0.19433333333333333</v>
      </c>
      <c r="BL222" s="46">
        <v>0</v>
      </c>
      <c r="BM222" s="46" t="s">
        <v>126</v>
      </c>
      <c r="BN222" s="46">
        <v>0.20370370370370369</v>
      </c>
      <c r="BO222" s="46">
        <v>0.95399999999999996</v>
      </c>
      <c r="BP222" s="46">
        <v>0.44444444444444442</v>
      </c>
      <c r="BQ222" s="46">
        <v>0</v>
      </c>
      <c r="BR222" s="46">
        <v>0.35185185185185186</v>
      </c>
      <c r="BS222" s="46">
        <v>0</v>
      </c>
      <c r="BT222" s="46">
        <v>0</v>
      </c>
      <c r="BU222" s="46" t="s">
        <v>126</v>
      </c>
      <c r="BV222" s="46">
        <v>0.19433333333333333</v>
      </c>
      <c r="BW222" s="46" t="s">
        <v>126</v>
      </c>
      <c r="BX222" s="46">
        <v>0.95399999999999996</v>
      </c>
      <c r="BY222" s="46">
        <v>0</v>
      </c>
      <c r="BZ222" s="46">
        <v>0</v>
      </c>
      <c r="CA222" s="46" t="s">
        <v>126</v>
      </c>
      <c r="CB222" s="47">
        <v>0.22500000000000001</v>
      </c>
      <c r="CC222" s="47">
        <v>4.3725E-2</v>
      </c>
      <c r="CD222" s="47">
        <v>0</v>
      </c>
      <c r="CE222" s="47" t="s">
        <v>126</v>
      </c>
      <c r="CF222" s="47">
        <v>0</v>
      </c>
      <c r="CG222" s="47">
        <v>4.58E-2</v>
      </c>
      <c r="CH222" s="47">
        <v>4.3693200000000001E-2</v>
      </c>
      <c r="CI222" s="47">
        <v>4.3725E-2</v>
      </c>
      <c r="CJ222" s="47">
        <v>0.1</v>
      </c>
      <c r="CK222" s="47">
        <v>0</v>
      </c>
      <c r="CL222" s="47">
        <v>0</v>
      </c>
      <c r="CM222" s="47">
        <v>7.9166666666666663E-2</v>
      </c>
      <c r="CN222" s="47">
        <v>0</v>
      </c>
      <c r="CO222" s="47">
        <v>0</v>
      </c>
      <c r="CP222" s="47">
        <v>0</v>
      </c>
      <c r="CQ222" s="47" t="s">
        <v>126</v>
      </c>
      <c r="CR222" s="47">
        <v>0</v>
      </c>
      <c r="CS222" s="45"/>
      <c r="CT222" s="45"/>
      <c r="CU222" s="45"/>
      <c r="CV222" s="45"/>
      <c r="CX222" s="48">
        <v>36.619999999999997</v>
      </c>
      <c r="CY222" s="1">
        <v>0</v>
      </c>
      <c r="CZ222">
        <v>0</v>
      </c>
    </row>
    <row r="223" spans="1:105" ht="18" hidden="1" customHeight="1" x14ac:dyDescent="0.25">
      <c r="A223" s="37" t="s">
        <v>580</v>
      </c>
      <c r="B223" s="37" t="s">
        <v>581</v>
      </c>
      <c r="C223" s="37" t="s">
        <v>1842</v>
      </c>
      <c r="D223" s="37" t="s">
        <v>2177</v>
      </c>
      <c r="E223" s="37" t="s">
        <v>2178</v>
      </c>
      <c r="F223" s="37" t="s">
        <v>2179</v>
      </c>
      <c r="G223" s="37" t="s">
        <v>2180</v>
      </c>
      <c r="H223" s="37" t="s">
        <v>2201</v>
      </c>
      <c r="I223" s="37"/>
      <c r="J223" s="37"/>
      <c r="K223" s="37" t="s">
        <v>2202</v>
      </c>
      <c r="L223" s="37" t="s">
        <v>2203</v>
      </c>
      <c r="M223" s="37" t="s">
        <v>2204</v>
      </c>
      <c r="N223" s="37" t="s">
        <v>118</v>
      </c>
      <c r="O223" s="37" t="s">
        <v>119</v>
      </c>
      <c r="P223" s="39">
        <v>0</v>
      </c>
      <c r="Q223" s="40">
        <v>130</v>
      </c>
      <c r="R223" s="40">
        <v>3.63</v>
      </c>
      <c r="S223" s="40" t="s">
        <v>4470</v>
      </c>
      <c r="T223" s="40">
        <v>20</v>
      </c>
      <c r="U223" s="40">
        <v>0</v>
      </c>
      <c r="V223" s="40">
        <v>5</v>
      </c>
      <c r="W223" s="40">
        <v>0</v>
      </c>
      <c r="X223" s="40">
        <v>2.48</v>
      </c>
      <c r="Y223" s="40">
        <v>0</v>
      </c>
      <c r="Z223" s="40">
        <v>2.48</v>
      </c>
      <c r="AA223" s="40" t="s">
        <v>2205</v>
      </c>
      <c r="AB223" s="40" t="s">
        <v>2206</v>
      </c>
      <c r="AC223" s="40" t="s">
        <v>2207</v>
      </c>
      <c r="AD223" s="40">
        <v>1.1299999999999999</v>
      </c>
      <c r="AE223" s="40">
        <v>0</v>
      </c>
      <c r="AF223" s="40">
        <v>1.1299999999999999</v>
      </c>
      <c r="AG223" s="40" t="s">
        <v>588</v>
      </c>
      <c r="AH223" s="40">
        <v>1.1299999999999999</v>
      </c>
      <c r="AI223" s="40" t="s">
        <v>2208</v>
      </c>
      <c r="AJ223" s="40" t="s">
        <v>2209</v>
      </c>
      <c r="AK223" s="40" t="s">
        <v>588</v>
      </c>
      <c r="AL223" s="40">
        <v>0</v>
      </c>
      <c r="AM223" s="40">
        <v>0</v>
      </c>
      <c r="AN223" s="40">
        <v>70</v>
      </c>
      <c r="AO223" s="40">
        <v>0</v>
      </c>
      <c r="AP223" s="40">
        <v>0.02</v>
      </c>
      <c r="AQ223" s="40">
        <v>0</v>
      </c>
      <c r="AR223" s="40">
        <v>0.02</v>
      </c>
      <c r="AS223" s="40"/>
      <c r="AT223" s="40"/>
      <c r="AU223" s="40"/>
      <c r="AV223" s="40">
        <v>56.39</v>
      </c>
      <c r="AW223" s="40">
        <v>0</v>
      </c>
      <c r="AX223" s="40">
        <v>0</v>
      </c>
      <c r="AY223" s="40">
        <v>0</v>
      </c>
      <c r="AZ223" s="42">
        <v>2119000000</v>
      </c>
      <c r="BA223" s="43">
        <v>0</v>
      </c>
      <c r="BB223" s="43">
        <v>2119000000</v>
      </c>
      <c r="BC223" s="42">
        <v>2119000000</v>
      </c>
      <c r="BD223" s="110">
        <v>32533142394</v>
      </c>
      <c r="BE223" s="44">
        <v>0</v>
      </c>
      <c r="BF223" s="45"/>
      <c r="BG223" s="44">
        <v>29508820585</v>
      </c>
      <c r="BH223" s="44">
        <v>31296643404</v>
      </c>
      <c r="BI223" s="44"/>
      <c r="BJ223" s="44">
        <v>19380281409</v>
      </c>
      <c r="BK223" s="46">
        <v>2.7923076923076922E-2</v>
      </c>
      <c r="BL223" s="46">
        <v>3.85E-2</v>
      </c>
      <c r="BM223" s="46">
        <v>0.496</v>
      </c>
      <c r="BN223" s="46">
        <v>8.6923076923076919E-3</v>
      </c>
      <c r="BO223" s="46">
        <v>1</v>
      </c>
      <c r="BP223" s="46">
        <v>0.53846153846153844</v>
      </c>
      <c r="BQ223" s="46">
        <v>2.8571428571428574E-4</v>
      </c>
      <c r="BR223" s="46">
        <v>0.4337692307692308</v>
      </c>
      <c r="BS223" s="46">
        <v>0</v>
      </c>
      <c r="BT223" s="46">
        <v>0</v>
      </c>
      <c r="BU223" s="46" t="s">
        <v>126</v>
      </c>
      <c r="BV223" s="46">
        <v>2.7923076923076922E-2</v>
      </c>
      <c r="BW223" s="46">
        <v>0.496</v>
      </c>
      <c r="BX223" s="46">
        <v>1</v>
      </c>
      <c r="BY223" s="46">
        <v>2.8571428571428574E-4</v>
      </c>
      <c r="BZ223" s="46">
        <v>0</v>
      </c>
      <c r="CA223" s="46" t="s">
        <v>126</v>
      </c>
      <c r="CB223" s="47">
        <v>0.22500000000000001</v>
      </c>
      <c r="CC223" s="47">
        <v>6.2826923076923077E-3</v>
      </c>
      <c r="CD223" s="47">
        <v>8.6999999999999994E-3</v>
      </c>
      <c r="CE223" s="47">
        <v>4.3E-3</v>
      </c>
      <c r="CF223" s="47">
        <v>4.3E-3</v>
      </c>
      <c r="CG223" s="47">
        <v>2E-3</v>
      </c>
      <c r="CH223" s="47">
        <v>2E-3</v>
      </c>
      <c r="CI223" s="47">
        <v>1.948076923076923E-3</v>
      </c>
      <c r="CJ223" s="47">
        <v>0.1212</v>
      </c>
      <c r="CK223" s="47">
        <v>3.4628571428571434E-5</v>
      </c>
      <c r="CL223" s="47">
        <v>3.4615384615384673E-5</v>
      </c>
      <c r="CM223" s="47">
        <v>9.7598076923076926E-2</v>
      </c>
      <c r="CN223" s="47">
        <v>0</v>
      </c>
      <c r="CO223" s="47">
        <v>0</v>
      </c>
      <c r="CP223" s="47">
        <v>0</v>
      </c>
      <c r="CQ223" s="47" t="s">
        <v>126</v>
      </c>
      <c r="CR223" s="47">
        <v>0</v>
      </c>
      <c r="CS223" s="45"/>
      <c r="CT223" s="45"/>
      <c r="CU223" s="45"/>
      <c r="CV223" s="45"/>
      <c r="CX223" s="48">
        <v>3.61</v>
      </c>
      <c r="CY223" s="1">
        <v>0</v>
      </c>
      <c r="CZ223">
        <v>0</v>
      </c>
    </row>
    <row r="224" spans="1:105" ht="18" hidden="1" customHeight="1" x14ac:dyDescent="0.25">
      <c r="A224" s="37" t="s">
        <v>580</v>
      </c>
      <c r="B224" s="37" t="s">
        <v>581</v>
      </c>
      <c r="C224" s="37" t="s">
        <v>1842</v>
      </c>
      <c r="D224" s="37" t="s">
        <v>2177</v>
      </c>
      <c r="E224" s="37" t="s">
        <v>2178</v>
      </c>
      <c r="F224" s="37" t="s">
        <v>2179</v>
      </c>
      <c r="G224" s="37" t="s">
        <v>2180</v>
      </c>
      <c r="H224" s="37" t="s">
        <v>2210</v>
      </c>
      <c r="I224" s="37"/>
      <c r="J224" s="37"/>
      <c r="K224" s="37" t="s">
        <v>2211</v>
      </c>
      <c r="L224" s="37" t="s">
        <v>2212</v>
      </c>
      <c r="M224" s="37" t="s">
        <v>2213</v>
      </c>
      <c r="N224" s="37" t="s">
        <v>118</v>
      </c>
      <c r="O224" s="37" t="s">
        <v>135</v>
      </c>
      <c r="P224" s="39">
        <v>1000</v>
      </c>
      <c r="Q224" s="40">
        <v>1000</v>
      </c>
      <c r="R224" s="40">
        <v>896.82</v>
      </c>
      <c r="S224" s="40" t="s">
        <v>4471</v>
      </c>
      <c r="T224" s="40">
        <v>0</v>
      </c>
      <c r="U224" s="40">
        <v>1000</v>
      </c>
      <c r="V224" s="40">
        <v>0</v>
      </c>
      <c r="W224" s="40">
        <v>1000</v>
      </c>
      <c r="X224" s="40" t="s">
        <v>126</v>
      </c>
      <c r="Y224" s="40">
        <v>1160.29</v>
      </c>
      <c r="Z224" s="40">
        <v>1160.29</v>
      </c>
      <c r="AA224" s="40" t="s">
        <v>2214</v>
      </c>
      <c r="AB224" s="40" t="s">
        <v>2215</v>
      </c>
      <c r="AC224" s="40" t="s">
        <v>2216</v>
      </c>
      <c r="AD224" s="40">
        <v>0</v>
      </c>
      <c r="AE224" s="40">
        <v>1000</v>
      </c>
      <c r="AF224" s="40" t="s">
        <v>588</v>
      </c>
      <c r="AG224" s="40">
        <v>1496.46</v>
      </c>
      <c r="AH224" s="40">
        <v>1496.46</v>
      </c>
      <c r="AI224" s="40" t="s">
        <v>2217</v>
      </c>
      <c r="AJ224" s="40" t="s">
        <v>2218</v>
      </c>
      <c r="AK224" s="40" t="s">
        <v>588</v>
      </c>
      <c r="AL224" s="40">
        <v>0</v>
      </c>
      <c r="AM224" s="40">
        <v>0</v>
      </c>
      <c r="AN224" s="40">
        <v>0</v>
      </c>
      <c r="AO224" s="40">
        <v>1000</v>
      </c>
      <c r="AP224" s="40" t="s">
        <v>126</v>
      </c>
      <c r="AQ224" s="40">
        <v>33.71</v>
      </c>
      <c r="AR224" s="40">
        <v>33.71</v>
      </c>
      <c r="AS224" s="40"/>
      <c r="AT224" s="40"/>
      <c r="AU224" s="40"/>
      <c r="AV224" s="40">
        <v>0</v>
      </c>
      <c r="AW224" s="40">
        <v>1000</v>
      </c>
      <c r="AX224" s="40">
        <v>0</v>
      </c>
      <c r="AY224" s="40">
        <v>0</v>
      </c>
      <c r="AZ224" s="42">
        <v>1000000000</v>
      </c>
      <c r="BA224" s="43">
        <v>0</v>
      </c>
      <c r="BB224" s="43">
        <v>1000000000</v>
      </c>
      <c r="BC224" s="42">
        <v>1000000000</v>
      </c>
      <c r="BD224" s="110">
        <v>3000000000</v>
      </c>
      <c r="BE224" s="44">
        <v>0</v>
      </c>
      <c r="BF224" s="45"/>
      <c r="BG224" s="44">
        <v>2999999995</v>
      </c>
      <c r="BH224" s="44">
        <v>8158497964</v>
      </c>
      <c r="BI224" s="44"/>
      <c r="BJ224" s="44">
        <v>5448167529</v>
      </c>
      <c r="BK224" s="46">
        <v>0.54850250000000011</v>
      </c>
      <c r="BL224" s="46">
        <v>0.25</v>
      </c>
      <c r="BM224" s="46">
        <v>1.1603000000000001</v>
      </c>
      <c r="BN224" s="46">
        <v>0.25</v>
      </c>
      <c r="BO224" s="46">
        <v>1</v>
      </c>
      <c r="BP224" s="46">
        <v>0.25</v>
      </c>
      <c r="BQ224" s="46">
        <v>3.3710000000000004E-2</v>
      </c>
      <c r="BR224" s="46">
        <v>0.25</v>
      </c>
      <c r="BS224" s="46">
        <v>0</v>
      </c>
      <c r="BT224" s="46">
        <v>0</v>
      </c>
      <c r="BU224" s="46" t="s">
        <v>126</v>
      </c>
      <c r="BV224" s="46">
        <v>0.54850250000000011</v>
      </c>
      <c r="BW224" s="46">
        <v>1</v>
      </c>
      <c r="BX224" s="46">
        <v>1</v>
      </c>
      <c r="BY224" s="46">
        <v>3.3710000000000004E-2</v>
      </c>
      <c r="BZ224" s="46">
        <v>0</v>
      </c>
      <c r="CA224" s="46" t="s">
        <v>126</v>
      </c>
      <c r="CB224" s="47">
        <v>0.22500000000000001</v>
      </c>
      <c r="CC224" s="47">
        <v>0.12341306250000003</v>
      </c>
      <c r="CD224" s="47">
        <v>5.6300000000000003E-2</v>
      </c>
      <c r="CE224" s="47">
        <v>5.6300000000000003E-2</v>
      </c>
      <c r="CF224" s="47">
        <v>5.6300000000000003E-2</v>
      </c>
      <c r="CG224" s="47">
        <v>5.6300000000000003E-2</v>
      </c>
      <c r="CH224" s="47">
        <v>5.6300000000000003E-2</v>
      </c>
      <c r="CI224" s="47">
        <v>5.62E-2</v>
      </c>
      <c r="CJ224" s="47">
        <v>5.6300000000000003E-2</v>
      </c>
      <c r="CK224" s="47">
        <v>1.8978730000000002E-3</v>
      </c>
      <c r="CL224" s="47">
        <v>1.0913062500000029E-2</v>
      </c>
      <c r="CM224" s="47">
        <v>5.6300000000000003E-2</v>
      </c>
      <c r="CN224" s="47">
        <v>0</v>
      </c>
      <c r="CO224" s="47">
        <v>0</v>
      </c>
      <c r="CP224" s="47">
        <v>0</v>
      </c>
      <c r="CQ224" s="47" t="s">
        <v>126</v>
      </c>
      <c r="CR224" s="47">
        <v>0</v>
      </c>
      <c r="CS224" s="45">
        <v>1</v>
      </c>
      <c r="CT224" s="45">
        <v>1</v>
      </c>
      <c r="CU224" s="45">
        <v>1</v>
      </c>
      <c r="CV224" s="45">
        <v>1</v>
      </c>
      <c r="CW224">
        <v>4</v>
      </c>
      <c r="CX224" s="48">
        <v>896.82</v>
      </c>
      <c r="CY224" s="1">
        <v>0</v>
      </c>
      <c r="CZ224">
        <v>0</v>
      </c>
    </row>
    <row r="225" spans="1:272" ht="18" hidden="1" customHeight="1" x14ac:dyDescent="0.25">
      <c r="A225" s="37" t="s">
        <v>580</v>
      </c>
      <c r="B225" s="37" t="s">
        <v>581</v>
      </c>
      <c r="C225" s="37" t="s">
        <v>1842</v>
      </c>
      <c r="D225" s="37" t="s">
        <v>2177</v>
      </c>
      <c r="E225" s="37" t="s">
        <v>2178</v>
      </c>
      <c r="F225" s="37" t="s">
        <v>2179</v>
      </c>
      <c r="G225" s="37" t="s">
        <v>2180</v>
      </c>
      <c r="H225" s="37" t="s">
        <v>2219</v>
      </c>
      <c r="I225" s="37"/>
      <c r="J225" s="37"/>
      <c r="K225" s="37" t="s">
        <v>2220</v>
      </c>
      <c r="L225" s="37" t="s">
        <v>2221</v>
      </c>
      <c r="M225" s="37" t="s">
        <v>2213</v>
      </c>
      <c r="N225" s="37" t="s">
        <v>118</v>
      </c>
      <c r="O225" s="37" t="s">
        <v>119</v>
      </c>
      <c r="P225" s="39">
        <v>10000</v>
      </c>
      <c r="Q225" s="40">
        <v>10000</v>
      </c>
      <c r="R225" s="40">
        <v>6780.1500000000005</v>
      </c>
      <c r="S225" s="40" t="s">
        <v>4472</v>
      </c>
      <c r="T225" s="40">
        <v>1500</v>
      </c>
      <c r="U225" s="40">
        <v>0</v>
      </c>
      <c r="V225" s="40">
        <v>200</v>
      </c>
      <c r="W225" s="40">
        <v>0</v>
      </c>
      <c r="X225" s="40">
        <v>122.81</v>
      </c>
      <c r="Y225" s="40">
        <v>0</v>
      </c>
      <c r="Z225" s="40">
        <v>122.81</v>
      </c>
      <c r="AA225" s="40" t="s">
        <v>2222</v>
      </c>
      <c r="AB225" s="40" t="s">
        <v>2223</v>
      </c>
      <c r="AC225" s="40" t="s">
        <v>2216</v>
      </c>
      <c r="AD225" s="40">
        <v>5500</v>
      </c>
      <c r="AE225" s="40">
        <v>0</v>
      </c>
      <c r="AF225" s="40">
        <v>5303.34</v>
      </c>
      <c r="AG225" s="40" t="s">
        <v>588</v>
      </c>
      <c r="AH225" s="40">
        <v>5303.34</v>
      </c>
      <c r="AI225" s="40" t="s">
        <v>2224</v>
      </c>
      <c r="AJ225" s="40" t="s">
        <v>2225</v>
      </c>
      <c r="AK225" s="40" t="s">
        <v>588</v>
      </c>
      <c r="AL225" s="40">
        <v>0</v>
      </c>
      <c r="AM225" s="40">
        <v>0</v>
      </c>
      <c r="AN225" s="40">
        <v>2377.9</v>
      </c>
      <c r="AO225" s="40">
        <v>0</v>
      </c>
      <c r="AP225" s="40">
        <v>1354</v>
      </c>
      <c r="AQ225" s="40">
        <v>0</v>
      </c>
      <c r="AR225" s="40">
        <v>1354</v>
      </c>
      <c r="AS225" s="40"/>
      <c r="AT225" s="40"/>
      <c r="AU225" s="40"/>
      <c r="AV225" s="40">
        <v>2000</v>
      </c>
      <c r="AW225" s="40">
        <v>0</v>
      </c>
      <c r="AX225" s="40">
        <v>0</v>
      </c>
      <c r="AY225" s="40">
        <v>0</v>
      </c>
      <c r="AZ225" s="42">
        <v>18862905184</v>
      </c>
      <c r="BA225" s="43">
        <v>0</v>
      </c>
      <c r="BB225" s="43">
        <v>18862905184</v>
      </c>
      <c r="BC225" s="42">
        <v>18862905184</v>
      </c>
      <c r="BD225" s="110">
        <v>70872596823</v>
      </c>
      <c r="BE225" s="44">
        <v>0</v>
      </c>
      <c r="BF225" s="45"/>
      <c r="BG225" s="44">
        <v>69628344636</v>
      </c>
      <c r="BH225" s="44">
        <v>12191258706</v>
      </c>
      <c r="BI225" s="44"/>
      <c r="BJ225" s="44">
        <v>11869005504</v>
      </c>
      <c r="BK225" s="46">
        <v>0.67801500000000003</v>
      </c>
      <c r="BL225" s="46">
        <v>0.02</v>
      </c>
      <c r="BM225" s="46">
        <v>0.61409999999999998</v>
      </c>
      <c r="BN225" s="46">
        <v>0.55000000000000004</v>
      </c>
      <c r="BO225" s="46">
        <v>0.96424363636363641</v>
      </c>
      <c r="BP225" s="46">
        <v>0.23779</v>
      </c>
      <c r="BQ225" s="46">
        <v>0.56940998359897388</v>
      </c>
      <c r="BR225" s="46">
        <v>0.2</v>
      </c>
      <c r="BS225" s="46">
        <v>0</v>
      </c>
      <c r="BT225" s="46">
        <v>0</v>
      </c>
      <c r="BU225" s="46" t="s">
        <v>126</v>
      </c>
      <c r="BV225" s="46">
        <v>0.67801500000000003</v>
      </c>
      <c r="BW225" s="46">
        <v>0.61409999999999998</v>
      </c>
      <c r="BX225" s="46">
        <v>0.96424363636363641</v>
      </c>
      <c r="BY225" s="46">
        <v>0.56940998359897388</v>
      </c>
      <c r="BZ225" s="46">
        <v>0</v>
      </c>
      <c r="CA225" s="46" t="s">
        <v>126</v>
      </c>
      <c r="CB225" s="47">
        <v>0.22500000000000001</v>
      </c>
      <c r="CC225" s="47">
        <v>0.15255337500000002</v>
      </c>
      <c r="CD225" s="47">
        <v>4.4999999999999997E-3</v>
      </c>
      <c r="CE225" s="47">
        <v>2.8E-3</v>
      </c>
      <c r="CF225" s="47">
        <v>2.8E-3</v>
      </c>
      <c r="CG225" s="47">
        <v>0.12379999999999999</v>
      </c>
      <c r="CH225" s="47">
        <v>0.11937336218181818</v>
      </c>
      <c r="CI225" s="47">
        <v>0.11928837500000002</v>
      </c>
      <c r="CJ225" s="47">
        <v>5.3499999999999999E-2</v>
      </c>
      <c r="CK225" s="47">
        <v>3.0463434122545104E-2</v>
      </c>
      <c r="CL225" s="47">
        <v>3.0465000000000006E-2</v>
      </c>
      <c r="CM225" s="47">
        <v>4.4999999999999998E-2</v>
      </c>
      <c r="CN225" s="47">
        <v>0</v>
      </c>
      <c r="CO225" s="47">
        <v>0</v>
      </c>
      <c r="CP225" s="47">
        <v>0</v>
      </c>
      <c r="CQ225" s="47" t="s">
        <v>126</v>
      </c>
      <c r="CR225" s="47">
        <v>0</v>
      </c>
      <c r="CS225" s="45"/>
      <c r="CT225" s="45"/>
      <c r="CU225" s="45"/>
      <c r="CV225" s="45"/>
      <c r="CX225" s="48">
        <v>812.48</v>
      </c>
      <c r="CY225" s="1">
        <v>0</v>
      </c>
      <c r="CZ225">
        <v>0</v>
      </c>
    </row>
    <row r="226" spans="1:272" ht="18" hidden="1" customHeight="1" x14ac:dyDescent="0.25">
      <c r="A226" s="37" t="s">
        <v>580</v>
      </c>
      <c r="B226" s="37" t="s">
        <v>581</v>
      </c>
      <c r="C226" s="37" t="s">
        <v>1842</v>
      </c>
      <c r="D226" s="37" t="s">
        <v>2177</v>
      </c>
      <c r="E226" s="37" t="s">
        <v>2178</v>
      </c>
      <c r="F226" s="37" t="s">
        <v>2179</v>
      </c>
      <c r="G226" s="37" t="s">
        <v>2180</v>
      </c>
      <c r="H226" s="37" t="s">
        <v>2226</v>
      </c>
      <c r="I226" s="37"/>
      <c r="J226" s="37"/>
      <c r="K226" s="37" t="s">
        <v>2227</v>
      </c>
      <c r="L226" s="37" t="s">
        <v>2228</v>
      </c>
      <c r="M226" s="37" t="s">
        <v>2229</v>
      </c>
      <c r="N226" s="37" t="s">
        <v>118</v>
      </c>
      <c r="O226" s="37" t="s">
        <v>119</v>
      </c>
      <c r="P226" s="39">
        <v>176</v>
      </c>
      <c r="Q226" s="40">
        <v>220</v>
      </c>
      <c r="R226" s="40">
        <v>67</v>
      </c>
      <c r="S226" s="40" t="s">
        <v>4473</v>
      </c>
      <c r="T226" s="40">
        <v>40</v>
      </c>
      <c r="U226" s="40">
        <v>0</v>
      </c>
      <c r="V226" s="40">
        <v>10</v>
      </c>
      <c r="W226" s="40">
        <v>0</v>
      </c>
      <c r="X226" s="40">
        <v>6</v>
      </c>
      <c r="Y226" s="40">
        <v>0</v>
      </c>
      <c r="Z226" s="40">
        <v>6</v>
      </c>
      <c r="AA226" s="40" t="s">
        <v>2230</v>
      </c>
      <c r="AB226" s="40" t="s">
        <v>2231</v>
      </c>
      <c r="AC226" s="40">
        <v>0</v>
      </c>
      <c r="AD226" s="40">
        <v>55</v>
      </c>
      <c r="AE226" s="40">
        <v>0</v>
      </c>
      <c r="AF226" s="40">
        <v>55</v>
      </c>
      <c r="AG226" s="40" t="s">
        <v>588</v>
      </c>
      <c r="AH226" s="40">
        <v>55</v>
      </c>
      <c r="AI226" s="40" t="s">
        <v>2232</v>
      </c>
      <c r="AJ226" s="40" t="s">
        <v>2233</v>
      </c>
      <c r="AK226" s="40" t="s">
        <v>588</v>
      </c>
      <c r="AL226" s="40">
        <v>0</v>
      </c>
      <c r="AM226" s="40">
        <v>0</v>
      </c>
      <c r="AN226" s="40">
        <v>95</v>
      </c>
      <c r="AO226" s="40">
        <v>0</v>
      </c>
      <c r="AP226" s="40">
        <v>6</v>
      </c>
      <c r="AQ226" s="40">
        <v>0</v>
      </c>
      <c r="AR226" s="40">
        <v>6</v>
      </c>
      <c r="AS226" s="40"/>
      <c r="AT226" s="40"/>
      <c r="AU226" s="40"/>
      <c r="AV226" s="40">
        <v>64</v>
      </c>
      <c r="AW226" s="40">
        <v>0</v>
      </c>
      <c r="AX226" s="40">
        <v>0</v>
      </c>
      <c r="AY226" s="40">
        <v>0</v>
      </c>
      <c r="AZ226" s="42">
        <v>6000000000</v>
      </c>
      <c r="BA226" s="43">
        <v>0</v>
      </c>
      <c r="BB226" s="43">
        <v>6000000000</v>
      </c>
      <c r="BC226" s="42">
        <v>6000000000</v>
      </c>
      <c r="BD226" s="110">
        <v>5656000000</v>
      </c>
      <c r="BE226" s="44">
        <v>0</v>
      </c>
      <c r="BF226" s="45"/>
      <c r="BG226" s="44">
        <v>5295059237</v>
      </c>
      <c r="BH226" s="44">
        <v>16582700168</v>
      </c>
      <c r="BI226" s="44"/>
      <c r="BJ226" s="44">
        <v>213065526</v>
      </c>
      <c r="BK226" s="46">
        <v>0.30454545454545456</v>
      </c>
      <c r="BL226" s="46">
        <v>4.5499999999999999E-2</v>
      </c>
      <c r="BM226" s="46">
        <v>0.6</v>
      </c>
      <c r="BN226" s="46">
        <v>0.25</v>
      </c>
      <c r="BO226" s="46">
        <v>1</v>
      </c>
      <c r="BP226" s="46">
        <v>0.43181818181818182</v>
      </c>
      <c r="BQ226" s="46">
        <v>6.3157894736842107E-2</v>
      </c>
      <c r="BR226" s="46">
        <v>0.29090909090909089</v>
      </c>
      <c r="BS226" s="46">
        <v>0</v>
      </c>
      <c r="BT226" s="46">
        <v>0</v>
      </c>
      <c r="BU226" s="46" t="s">
        <v>126</v>
      </c>
      <c r="BV226" s="46">
        <v>0.30454545454545456</v>
      </c>
      <c r="BW226" s="46">
        <v>0.6</v>
      </c>
      <c r="BX226" s="46">
        <v>1</v>
      </c>
      <c r="BY226" s="46">
        <v>6.3157894736842107E-2</v>
      </c>
      <c r="BZ226" s="46">
        <v>0</v>
      </c>
      <c r="CA226" s="46" t="s">
        <v>126</v>
      </c>
      <c r="CB226" s="47">
        <v>0.22500000000000001</v>
      </c>
      <c r="CC226" s="47">
        <v>6.8522727272727277E-2</v>
      </c>
      <c r="CD226" s="47">
        <v>1.0200000000000001E-2</v>
      </c>
      <c r="CE226" s="47">
        <v>6.1000000000000004E-3</v>
      </c>
      <c r="CF226" s="47">
        <v>6.1000000000000004E-3</v>
      </c>
      <c r="CG226" s="47">
        <v>5.6300000000000003E-2</v>
      </c>
      <c r="CH226" s="47">
        <v>5.6300000000000003E-2</v>
      </c>
      <c r="CI226" s="47">
        <v>5.6286363636363641E-2</v>
      </c>
      <c r="CJ226" s="47">
        <v>9.7199999999999995E-2</v>
      </c>
      <c r="CK226" s="47">
        <v>6.1389473684210528E-3</v>
      </c>
      <c r="CL226" s="47">
        <v>6.1363636363636342E-3</v>
      </c>
      <c r="CM226" s="47">
        <v>6.545454545454546E-2</v>
      </c>
      <c r="CN226" s="47">
        <v>0</v>
      </c>
      <c r="CO226" s="47">
        <v>0</v>
      </c>
      <c r="CP226" s="47">
        <v>0</v>
      </c>
      <c r="CQ226" s="47" t="s">
        <v>126</v>
      </c>
      <c r="CR226" s="47">
        <v>0</v>
      </c>
      <c r="CS226" s="45"/>
      <c r="CT226" s="45"/>
      <c r="CU226" s="45"/>
      <c r="CV226" s="45"/>
      <c r="CX226" s="48">
        <v>41</v>
      </c>
      <c r="CY226" s="1">
        <v>0</v>
      </c>
      <c r="CZ226">
        <v>0</v>
      </c>
    </row>
    <row r="227" spans="1:272" ht="18" hidden="1" customHeight="1" x14ac:dyDescent="0.25">
      <c r="A227" s="37" t="s">
        <v>580</v>
      </c>
      <c r="B227" s="37" t="s">
        <v>581</v>
      </c>
      <c r="C227" s="37" t="s">
        <v>1842</v>
      </c>
      <c r="D227" s="37" t="s">
        <v>2177</v>
      </c>
      <c r="E227" s="37" t="s">
        <v>2178</v>
      </c>
      <c r="F227" s="37" t="s">
        <v>2179</v>
      </c>
      <c r="G227" s="37" t="s">
        <v>2180</v>
      </c>
      <c r="H227" s="37" t="s">
        <v>2234</v>
      </c>
      <c r="I227" s="37"/>
      <c r="J227" s="37"/>
      <c r="K227" s="37" t="s">
        <v>2235</v>
      </c>
      <c r="L227" s="37" t="s">
        <v>2236</v>
      </c>
      <c r="M227" s="37" t="s">
        <v>2237</v>
      </c>
      <c r="N227" s="37" t="s">
        <v>134</v>
      </c>
      <c r="O227" s="37" t="s">
        <v>135</v>
      </c>
      <c r="P227" s="39">
        <v>100</v>
      </c>
      <c r="Q227" s="40">
        <v>100</v>
      </c>
      <c r="R227" s="40">
        <v>83.333333333333329</v>
      </c>
      <c r="S227" s="40" t="s">
        <v>4474</v>
      </c>
      <c r="T227" s="40">
        <v>0</v>
      </c>
      <c r="U227" s="40">
        <v>100</v>
      </c>
      <c r="V227" s="40">
        <v>0</v>
      </c>
      <c r="W227" s="40">
        <v>100</v>
      </c>
      <c r="X227" s="40" t="s">
        <v>126</v>
      </c>
      <c r="Y227" s="40">
        <v>100</v>
      </c>
      <c r="Z227" s="40">
        <v>100</v>
      </c>
      <c r="AA227" s="40" t="s">
        <v>2238</v>
      </c>
      <c r="AB227" s="40" t="s">
        <v>2239</v>
      </c>
      <c r="AC227" s="40">
        <v>0</v>
      </c>
      <c r="AD227" s="40">
        <v>0</v>
      </c>
      <c r="AE227" s="40">
        <v>100</v>
      </c>
      <c r="AF227" s="40" t="s">
        <v>588</v>
      </c>
      <c r="AG227" s="40">
        <v>100</v>
      </c>
      <c r="AH227" s="40">
        <v>100</v>
      </c>
      <c r="AI227" s="40" t="s">
        <v>2240</v>
      </c>
      <c r="AJ227" s="40" t="s">
        <v>2241</v>
      </c>
      <c r="AK227" s="40" t="s">
        <v>588</v>
      </c>
      <c r="AL227" s="40">
        <v>0</v>
      </c>
      <c r="AM227" s="40">
        <v>0</v>
      </c>
      <c r="AN227" s="40">
        <v>0</v>
      </c>
      <c r="AO227" s="40">
        <v>100</v>
      </c>
      <c r="AP227" s="40" t="s">
        <v>126</v>
      </c>
      <c r="AQ227" s="40">
        <v>50</v>
      </c>
      <c r="AR227" s="40">
        <v>50</v>
      </c>
      <c r="AS227" s="40"/>
      <c r="AT227" s="40" t="s">
        <v>2242</v>
      </c>
      <c r="AU227" s="40"/>
      <c r="AV227" s="40">
        <v>0</v>
      </c>
      <c r="AW227" s="40">
        <v>100</v>
      </c>
      <c r="AX227" s="40">
        <v>0</v>
      </c>
      <c r="AY227" s="40">
        <v>0</v>
      </c>
      <c r="AZ227" s="42">
        <v>350000000</v>
      </c>
      <c r="BA227" s="43">
        <v>0</v>
      </c>
      <c r="BB227" s="43">
        <v>350000000</v>
      </c>
      <c r="BC227" s="42">
        <v>350000000</v>
      </c>
      <c r="BD227" s="110">
        <v>15450000000</v>
      </c>
      <c r="BE227" s="44">
        <v>0</v>
      </c>
      <c r="BF227" s="45"/>
      <c r="BG227" s="44">
        <v>15449524016</v>
      </c>
      <c r="BH227" s="44">
        <v>9520853686</v>
      </c>
      <c r="BI227" s="44"/>
      <c r="BJ227" s="44">
        <v>9400000000</v>
      </c>
      <c r="BK227" s="46">
        <v>0.625</v>
      </c>
      <c r="BL227" s="46">
        <v>0.25</v>
      </c>
      <c r="BM227" s="46">
        <v>1</v>
      </c>
      <c r="BN227" s="46">
        <v>0.25</v>
      </c>
      <c r="BO227" s="46">
        <v>1</v>
      </c>
      <c r="BP227" s="46">
        <v>0.25</v>
      </c>
      <c r="BQ227" s="46">
        <v>0.5</v>
      </c>
      <c r="BR227" s="46">
        <v>0.25</v>
      </c>
      <c r="BS227" s="46">
        <v>0</v>
      </c>
      <c r="BT227" s="46">
        <v>0</v>
      </c>
      <c r="BU227" s="46" t="s">
        <v>126</v>
      </c>
      <c r="BV227" s="46">
        <v>0.625</v>
      </c>
      <c r="BW227" s="46">
        <v>1</v>
      </c>
      <c r="BX227" s="46">
        <v>1</v>
      </c>
      <c r="BY227" s="46">
        <v>0.5</v>
      </c>
      <c r="BZ227" s="46">
        <v>0</v>
      </c>
      <c r="CA227" s="46" t="s">
        <v>126</v>
      </c>
      <c r="CB227" s="47">
        <v>0.22500000000000001</v>
      </c>
      <c r="CC227" s="47">
        <v>0.140625</v>
      </c>
      <c r="CD227" s="47">
        <v>5.6300000000000003E-2</v>
      </c>
      <c r="CE227" s="47">
        <v>5.6300000000000003E-2</v>
      </c>
      <c r="CF227" s="47">
        <v>5.6300000000000003E-2</v>
      </c>
      <c r="CG227" s="47">
        <v>5.6300000000000003E-2</v>
      </c>
      <c r="CH227" s="47">
        <v>5.6300000000000003E-2</v>
      </c>
      <c r="CI227" s="47">
        <v>5.62E-2</v>
      </c>
      <c r="CJ227" s="47">
        <v>5.6300000000000003E-2</v>
      </c>
      <c r="CK227" s="47">
        <v>2.8150000000000001E-2</v>
      </c>
      <c r="CL227" s="47">
        <v>2.8124999999999997E-2</v>
      </c>
      <c r="CM227" s="47">
        <v>5.6300000000000003E-2</v>
      </c>
      <c r="CN227" s="47">
        <v>0</v>
      </c>
      <c r="CO227" s="47">
        <v>0</v>
      </c>
      <c r="CP227" s="47">
        <v>0</v>
      </c>
      <c r="CQ227" s="47" t="s">
        <v>126</v>
      </c>
      <c r="CR227" s="47">
        <v>0</v>
      </c>
      <c r="CS227" s="45">
        <v>1</v>
      </c>
      <c r="CT227" s="45">
        <v>1</v>
      </c>
      <c r="CU227" s="45">
        <v>1</v>
      </c>
      <c r="CV227" s="45">
        <v>1</v>
      </c>
      <c r="CW227">
        <v>4</v>
      </c>
      <c r="CX227" s="48">
        <v>83.333333333333329</v>
      </c>
      <c r="CY227" s="1">
        <v>0</v>
      </c>
      <c r="CZ227">
        <v>0</v>
      </c>
    </row>
    <row r="228" spans="1:272" ht="18" hidden="1" customHeight="1" x14ac:dyDescent="0.25">
      <c r="A228" s="37" t="s">
        <v>580</v>
      </c>
      <c r="B228" s="37" t="s">
        <v>581</v>
      </c>
      <c r="C228" s="37" t="s">
        <v>1842</v>
      </c>
      <c r="D228" s="37" t="s">
        <v>2177</v>
      </c>
      <c r="E228" s="37" t="s">
        <v>2178</v>
      </c>
      <c r="F228" s="37" t="s">
        <v>2179</v>
      </c>
      <c r="G228" s="37" t="s">
        <v>2180</v>
      </c>
      <c r="H228" s="37" t="s">
        <v>2243</v>
      </c>
      <c r="I228" s="37"/>
      <c r="J228" s="37"/>
      <c r="K228" s="37" t="s">
        <v>2244</v>
      </c>
      <c r="L228" s="37" t="s">
        <v>2245</v>
      </c>
      <c r="M228" s="37" t="s">
        <v>2246</v>
      </c>
      <c r="N228" s="37" t="s">
        <v>118</v>
      </c>
      <c r="O228" s="37" t="s">
        <v>119</v>
      </c>
      <c r="P228" s="39">
        <v>120068</v>
      </c>
      <c r="Q228" s="40">
        <v>80000</v>
      </c>
      <c r="R228" s="40">
        <v>31978.14</v>
      </c>
      <c r="S228" s="40" t="s">
        <v>4475</v>
      </c>
      <c r="T228" s="40">
        <v>10000</v>
      </c>
      <c r="U228" s="40">
        <v>0</v>
      </c>
      <c r="V228" s="40">
        <v>6000</v>
      </c>
      <c r="W228" s="40">
        <v>0</v>
      </c>
      <c r="X228" s="40">
        <v>4509.6099999999997</v>
      </c>
      <c r="Y228" s="40">
        <v>0</v>
      </c>
      <c r="Z228" s="40">
        <v>4509.6099999999997</v>
      </c>
      <c r="AA228" s="40" t="s">
        <v>2247</v>
      </c>
      <c r="AB228" s="40" t="s">
        <v>2248</v>
      </c>
      <c r="AC228" s="40" t="s">
        <v>2249</v>
      </c>
      <c r="AD228" s="40">
        <v>24000</v>
      </c>
      <c r="AE228" s="40">
        <v>0</v>
      </c>
      <c r="AF228" s="40">
        <v>23999.53</v>
      </c>
      <c r="AG228" s="40" t="s">
        <v>588</v>
      </c>
      <c r="AH228" s="40">
        <v>23999.53</v>
      </c>
      <c r="AI228" s="40" t="s">
        <v>2250</v>
      </c>
      <c r="AJ228" s="40" t="s">
        <v>2251</v>
      </c>
      <c r="AK228" s="40" t="s">
        <v>588</v>
      </c>
      <c r="AL228" s="40">
        <v>0</v>
      </c>
      <c r="AM228" s="40">
        <v>0</v>
      </c>
      <c r="AN228" s="40">
        <v>26490</v>
      </c>
      <c r="AO228" s="40">
        <v>0</v>
      </c>
      <c r="AP228" s="40">
        <v>3469</v>
      </c>
      <c r="AQ228" s="40">
        <v>0</v>
      </c>
      <c r="AR228" s="40">
        <v>3469</v>
      </c>
      <c r="AS228" s="40"/>
      <c r="AT228" s="40"/>
      <c r="AU228" s="40"/>
      <c r="AV228" s="40">
        <v>25000</v>
      </c>
      <c r="AW228" s="40">
        <v>0</v>
      </c>
      <c r="AX228" s="40">
        <v>0</v>
      </c>
      <c r="AY228" s="40">
        <v>0</v>
      </c>
      <c r="AZ228" s="42">
        <v>6000000000</v>
      </c>
      <c r="BA228" s="43">
        <v>0</v>
      </c>
      <c r="BB228" s="43">
        <v>6000000000</v>
      </c>
      <c r="BC228" s="42">
        <v>6000000000</v>
      </c>
      <c r="BD228" s="110">
        <v>8038359513</v>
      </c>
      <c r="BE228" s="44">
        <v>0</v>
      </c>
      <c r="BF228" s="45"/>
      <c r="BG228" s="44">
        <v>8003342988</v>
      </c>
      <c r="BH228" s="44">
        <v>23276607958</v>
      </c>
      <c r="BI228" s="44"/>
      <c r="BJ228" s="44">
        <v>0</v>
      </c>
      <c r="BK228" s="46">
        <v>0.39972675000000002</v>
      </c>
      <c r="BL228" s="46">
        <v>0.05</v>
      </c>
      <c r="BM228" s="46">
        <v>0.75160000000000005</v>
      </c>
      <c r="BN228" s="46">
        <v>0.3</v>
      </c>
      <c r="BO228" s="46">
        <v>0.99998041666666659</v>
      </c>
      <c r="BP228" s="46">
        <v>0.331125</v>
      </c>
      <c r="BQ228" s="46">
        <v>0.13095507738769346</v>
      </c>
      <c r="BR228" s="46">
        <v>0.3125</v>
      </c>
      <c r="BS228" s="46">
        <v>0</v>
      </c>
      <c r="BT228" s="46">
        <v>0</v>
      </c>
      <c r="BU228" s="46" t="s">
        <v>126</v>
      </c>
      <c r="BV228" s="46">
        <v>0.39972675000000002</v>
      </c>
      <c r="BW228" s="46">
        <v>0.75160000000000005</v>
      </c>
      <c r="BX228" s="46">
        <v>0.99998041666666659</v>
      </c>
      <c r="BY228" s="46">
        <v>0.13095507738769346</v>
      </c>
      <c r="BZ228" s="46">
        <v>0</v>
      </c>
      <c r="CA228" s="46" t="s">
        <v>126</v>
      </c>
      <c r="CB228" s="47">
        <v>0.22500000000000001</v>
      </c>
      <c r="CC228" s="47">
        <v>8.9938518750000002E-2</v>
      </c>
      <c r="CD228" s="47">
        <v>1.6899999999999998E-2</v>
      </c>
      <c r="CE228" s="47">
        <v>1.2699999999999999E-2</v>
      </c>
      <c r="CF228" s="47">
        <v>1.2699999999999999E-2</v>
      </c>
      <c r="CG228" s="47">
        <v>6.7500000000000004E-2</v>
      </c>
      <c r="CH228" s="47">
        <v>6.7498678125000003E-2</v>
      </c>
      <c r="CI228" s="47">
        <v>7.1681956250000012E-2</v>
      </c>
      <c r="CJ228" s="47">
        <v>7.4499999999999997E-2</v>
      </c>
      <c r="CK228" s="47">
        <v>9.7561532653831634E-3</v>
      </c>
      <c r="CL228" s="47">
        <v>5.5565624999999869E-3</v>
      </c>
      <c r="CM228" s="47">
        <v>7.03125E-2</v>
      </c>
      <c r="CN228" s="47">
        <v>0</v>
      </c>
      <c r="CO228" s="47">
        <v>0</v>
      </c>
      <c r="CP228" s="47">
        <v>0</v>
      </c>
      <c r="CQ228" s="47" t="s">
        <v>126</v>
      </c>
      <c r="CR228" s="47">
        <v>0</v>
      </c>
      <c r="CS228" s="45"/>
      <c r="CT228" s="45"/>
      <c r="CU228" s="45"/>
      <c r="CV228" s="45"/>
      <c r="CX228" s="48">
        <v>25415.14</v>
      </c>
      <c r="CY228" s="1">
        <v>0</v>
      </c>
      <c r="CZ228">
        <v>0</v>
      </c>
    </row>
    <row r="229" spans="1:272" ht="18" hidden="1" customHeight="1" x14ac:dyDescent="0.25">
      <c r="A229" s="37" t="s">
        <v>580</v>
      </c>
      <c r="B229" s="37" t="s">
        <v>581</v>
      </c>
      <c r="C229" s="37" t="s">
        <v>1842</v>
      </c>
      <c r="D229" s="37" t="s">
        <v>2177</v>
      </c>
      <c r="E229" s="37" t="s">
        <v>2178</v>
      </c>
      <c r="F229" s="37" t="s">
        <v>2179</v>
      </c>
      <c r="G229" s="37" t="s">
        <v>2180</v>
      </c>
      <c r="H229" s="37" t="s">
        <v>2252</v>
      </c>
      <c r="I229" s="37"/>
      <c r="J229" s="37"/>
      <c r="K229" s="37" t="s">
        <v>2253</v>
      </c>
      <c r="L229" s="37" t="s">
        <v>2254</v>
      </c>
      <c r="M229" s="37" t="s">
        <v>2246</v>
      </c>
      <c r="N229" s="37" t="s">
        <v>118</v>
      </c>
      <c r="O229" s="37" t="s">
        <v>119</v>
      </c>
      <c r="P229" s="39">
        <v>820977</v>
      </c>
      <c r="Q229" s="40">
        <v>1050000</v>
      </c>
      <c r="R229" s="40">
        <v>336634.47000000003</v>
      </c>
      <c r="S229" s="40" t="s">
        <v>4476</v>
      </c>
      <c r="T229" s="40">
        <v>40000</v>
      </c>
      <c r="U229" s="40">
        <v>0</v>
      </c>
      <c r="V229" s="40">
        <v>100000</v>
      </c>
      <c r="W229" s="40">
        <v>0</v>
      </c>
      <c r="X229" s="40">
        <v>101691.3</v>
      </c>
      <c r="Y229" s="40">
        <v>0</v>
      </c>
      <c r="Z229" s="40">
        <v>101691.3</v>
      </c>
      <c r="AA229" s="40" t="s">
        <v>2255</v>
      </c>
      <c r="AB229" s="40" t="s">
        <v>2256</v>
      </c>
      <c r="AC229" s="40">
        <v>0</v>
      </c>
      <c r="AD229" s="40">
        <v>200000</v>
      </c>
      <c r="AE229" s="40">
        <v>0</v>
      </c>
      <c r="AF229" s="40">
        <v>200003.72</v>
      </c>
      <c r="AG229" s="40" t="s">
        <v>588</v>
      </c>
      <c r="AH229" s="40">
        <v>200003.72</v>
      </c>
      <c r="AI229" s="40" t="s">
        <v>2257</v>
      </c>
      <c r="AJ229" s="40" t="s">
        <v>2258</v>
      </c>
      <c r="AK229" s="40" t="s">
        <v>588</v>
      </c>
      <c r="AL229" s="40">
        <v>0</v>
      </c>
      <c r="AM229" s="40">
        <v>0</v>
      </c>
      <c r="AN229" s="40">
        <v>425000</v>
      </c>
      <c r="AO229" s="40">
        <v>0</v>
      </c>
      <c r="AP229" s="40">
        <v>34939.449999999997</v>
      </c>
      <c r="AQ229" s="40">
        <v>0</v>
      </c>
      <c r="AR229" s="40">
        <v>34939.449999999997</v>
      </c>
      <c r="AS229" s="40"/>
      <c r="AT229" s="40"/>
      <c r="AU229" s="40"/>
      <c r="AV229" s="40">
        <v>323309</v>
      </c>
      <c r="AW229" s="40">
        <v>0</v>
      </c>
      <c r="AX229" s="40">
        <v>0</v>
      </c>
      <c r="AY229" s="40">
        <v>0</v>
      </c>
      <c r="AZ229" s="42">
        <v>11459951000</v>
      </c>
      <c r="BA229" s="43">
        <v>0</v>
      </c>
      <c r="BB229" s="43">
        <v>11459951000</v>
      </c>
      <c r="BC229" s="42">
        <v>11459951000</v>
      </c>
      <c r="BD229" s="110">
        <v>48781111454</v>
      </c>
      <c r="BE229" s="44">
        <v>0</v>
      </c>
      <c r="BF229" s="45"/>
      <c r="BG229" s="44">
        <v>48674536024</v>
      </c>
      <c r="BH229" s="44">
        <v>42943275987</v>
      </c>
      <c r="BI229" s="44"/>
      <c r="BJ229" s="44">
        <v>14628000000</v>
      </c>
      <c r="BK229" s="46">
        <v>0.32060425714285717</v>
      </c>
      <c r="BL229" s="46">
        <v>0.1</v>
      </c>
      <c r="BM229" s="46">
        <v>1.0168999999999999</v>
      </c>
      <c r="BN229" s="46">
        <v>0.19047619047619047</v>
      </c>
      <c r="BO229" s="46">
        <v>1.0000186</v>
      </c>
      <c r="BP229" s="46">
        <v>0.40476190476190477</v>
      </c>
      <c r="BQ229" s="46">
        <v>8.2210470588235288E-2</v>
      </c>
      <c r="BR229" s="46">
        <v>0.30791333333333332</v>
      </c>
      <c r="BS229" s="46">
        <v>0</v>
      </c>
      <c r="BT229" s="46">
        <v>0</v>
      </c>
      <c r="BU229" s="46" t="s">
        <v>126</v>
      </c>
      <c r="BV229" s="46">
        <v>0.32060425714285717</v>
      </c>
      <c r="BW229" s="46">
        <v>1</v>
      </c>
      <c r="BX229" s="46" t="s">
        <v>4283</v>
      </c>
      <c r="BY229" s="46">
        <v>8.2210470588235288E-2</v>
      </c>
      <c r="BZ229" s="46">
        <v>0</v>
      </c>
      <c r="CA229" s="46" t="s">
        <v>126</v>
      </c>
      <c r="CB229" s="47">
        <v>0.22500000000000001</v>
      </c>
      <c r="CC229" s="47">
        <v>7.2135957857142871E-2</v>
      </c>
      <c r="CD229" s="47">
        <v>2.1399999999999999E-2</v>
      </c>
      <c r="CE229" s="47">
        <v>2.1399999999999999E-2</v>
      </c>
      <c r="CF229" s="47">
        <v>2.18E-2</v>
      </c>
      <c r="CG229" s="47">
        <v>4.2900000000000001E-2</v>
      </c>
      <c r="CH229" s="47">
        <v>4.2900000000000001E-2</v>
      </c>
      <c r="CI229" s="47">
        <v>4.1748932857142859E-2</v>
      </c>
      <c r="CJ229" s="47">
        <v>9.11E-2</v>
      </c>
      <c r="CK229" s="47">
        <v>7.4893738705882349E-3</v>
      </c>
      <c r="CL229" s="47">
        <v>8.587025000000012E-3</v>
      </c>
      <c r="CM229" s="47">
        <v>6.9280500000000009E-2</v>
      </c>
      <c r="CN229" s="47">
        <v>0</v>
      </c>
      <c r="CO229" s="47">
        <v>0</v>
      </c>
      <c r="CP229" s="47">
        <v>0</v>
      </c>
      <c r="CQ229" s="47" t="s">
        <v>126</v>
      </c>
      <c r="CR229" s="47">
        <v>0</v>
      </c>
      <c r="CS229" s="45"/>
      <c r="CT229" s="45"/>
      <c r="CU229" s="45"/>
      <c r="CV229" s="45"/>
      <c r="CX229" s="48">
        <v>230697.07</v>
      </c>
      <c r="CY229" s="1">
        <v>0</v>
      </c>
      <c r="CZ229">
        <v>0</v>
      </c>
    </row>
    <row r="230" spans="1:272" s="123" customFormat="1" ht="18" customHeight="1" x14ac:dyDescent="0.25">
      <c r="A230" s="113" t="s">
        <v>522</v>
      </c>
      <c r="B230" s="113" t="s">
        <v>523</v>
      </c>
      <c r="C230" s="113" t="s">
        <v>1842</v>
      </c>
      <c r="D230" s="113" t="s">
        <v>2177</v>
      </c>
      <c r="E230" s="113" t="s">
        <v>2178</v>
      </c>
      <c r="F230" s="113" t="s">
        <v>2179</v>
      </c>
      <c r="G230" s="113" t="s">
        <v>2180</v>
      </c>
      <c r="H230" s="113" t="s">
        <v>2259</v>
      </c>
      <c r="I230" s="113" t="s">
        <v>113</v>
      </c>
      <c r="J230" s="113"/>
      <c r="K230" s="113" t="s">
        <v>2260</v>
      </c>
      <c r="L230" s="113" t="s">
        <v>2261</v>
      </c>
      <c r="M230" s="113" t="s">
        <v>147</v>
      </c>
      <c r="N230" s="113" t="s">
        <v>118</v>
      </c>
      <c r="O230" s="113" t="s">
        <v>119</v>
      </c>
      <c r="P230" s="114">
        <v>1</v>
      </c>
      <c r="Q230" s="115">
        <v>1</v>
      </c>
      <c r="R230" s="40">
        <v>0.55000000000000004</v>
      </c>
      <c r="S230" s="115" t="s">
        <v>4477</v>
      </c>
      <c r="T230" s="115">
        <v>0.05</v>
      </c>
      <c r="U230" s="115">
        <v>0</v>
      </c>
      <c r="V230" s="115">
        <v>0.05</v>
      </c>
      <c r="W230" s="115">
        <v>0</v>
      </c>
      <c r="X230" s="115">
        <v>0.05</v>
      </c>
      <c r="Y230" s="115">
        <v>0</v>
      </c>
      <c r="Z230" s="115">
        <v>0.05</v>
      </c>
      <c r="AA230" s="115" t="s">
        <v>2262</v>
      </c>
      <c r="AB230" s="115" t="s">
        <v>2263</v>
      </c>
      <c r="AC230" s="115">
        <v>0</v>
      </c>
      <c r="AD230" s="115">
        <v>0.25</v>
      </c>
      <c r="AE230" s="115">
        <v>0</v>
      </c>
      <c r="AF230" s="115">
        <v>0.25</v>
      </c>
      <c r="AG230" s="115">
        <v>0</v>
      </c>
      <c r="AH230" s="115">
        <v>0.25</v>
      </c>
      <c r="AI230" s="115" t="s">
        <v>2264</v>
      </c>
      <c r="AJ230" s="115" t="s">
        <v>2265</v>
      </c>
      <c r="AK230" s="115" t="s">
        <v>2266</v>
      </c>
      <c r="AL230" s="115"/>
      <c r="AM230" s="115"/>
      <c r="AN230" s="40">
        <v>0.43</v>
      </c>
      <c r="AO230" s="40">
        <v>0</v>
      </c>
      <c r="AP230" s="115">
        <v>0.25</v>
      </c>
      <c r="AQ230" s="115">
        <v>0</v>
      </c>
      <c r="AR230" s="40">
        <v>0.25</v>
      </c>
      <c r="AS230" s="115" t="s">
        <v>2267</v>
      </c>
      <c r="AT230" s="115" t="s">
        <v>2268</v>
      </c>
      <c r="AU230" s="115" t="s">
        <v>2269</v>
      </c>
      <c r="AV230" s="115">
        <v>0.27</v>
      </c>
      <c r="AW230" s="115">
        <v>0</v>
      </c>
      <c r="AX230" s="115">
        <v>0</v>
      </c>
      <c r="AY230" s="115">
        <v>0</v>
      </c>
      <c r="AZ230" s="116">
        <v>711833501</v>
      </c>
      <c r="BA230" s="43">
        <v>0</v>
      </c>
      <c r="BB230" s="117">
        <v>711833501</v>
      </c>
      <c r="BC230" s="116">
        <v>347749049</v>
      </c>
      <c r="BD230" s="110">
        <v>2204500000</v>
      </c>
      <c r="BE230" s="118"/>
      <c r="BF230" s="119"/>
      <c r="BG230" s="44">
        <v>2053781707</v>
      </c>
      <c r="BH230" s="44">
        <v>32710290477</v>
      </c>
      <c r="BI230" s="44"/>
      <c r="BJ230" s="44">
        <v>2165729000</v>
      </c>
      <c r="BK230" s="120">
        <v>0.55000000000000004</v>
      </c>
      <c r="BL230" s="120">
        <v>0.05</v>
      </c>
      <c r="BM230" s="120">
        <v>1</v>
      </c>
      <c r="BN230" s="46">
        <v>0.25</v>
      </c>
      <c r="BO230" s="46">
        <v>1</v>
      </c>
      <c r="BP230" s="46">
        <v>0.43</v>
      </c>
      <c r="BQ230" s="46">
        <v>0.58139534883720934</v>
      </c>
      <c r="BR230" s="46">
        <v>0.27</v>
      </c>
      <c r="BS230" s="46">
        <v>0</v>
      </c>
      <c r="BT230" s="120">
        <v>0</v>
      </c>
      <c r="BU230" s="120" t="s">
        <v>126</v>
      </c>
      <c r="BV230" s="120">
        <v>0.55000000000000004</v>
      </c>
      <c r="BW230" s="120">
        <v>1</v>
      </c>
      <c r="BX230" s="120">
        <v>1</v>
      </c>
      <c r="BY230" s="120">
        <v>0.58139534883720934</v>
      </c>
      <c r="BZ230" s="120">
        <v>0</v>
      </c>
      <c r="CA230" s="120" t="s">
        <v>126</v>
      </c>
      <c r="CB230" s="121">
        <v>0.22500000000000001</v>
      </c>
      <c r="CC230" s="47">
        <v>0.12375000000000001</v>
      </c>
      <c r="CD230" s="121">
        <v>1.1299999999999999E-2</v>
      </c>
      <c r="CE230" s="121">
        <v>1.1299999999999999E-2</v>
      </c>
      <c r="CF230" s="121">
        <v>1.1299999999999999E-2</v>
      </c>
      <c r="CG230" s="47">
        <v>5.6300000000000003E-2</v>
      </c>
      <c r="CH230" s="47">
        <v>5.6300000000000003E-2</v>
      </c>
      <c r="CI230" s="47">
        <v>5.6200000000000007E-2</v>
      </c>
      <c r="CJ230" s="47">
        <v>9.6799999999999997E-2</v>
      </c>
      <c r="CK230" s="47">
        <v>5.6279069767441861E-2</v>
      </c>
      <c r="CL230" s="47">
        <v>5.6250000000000001E-2</v>
      </c>
      <c r="CM230" s="47">
        <v>6.0750000000000005E-2</v>
      </c>
      <c r="CN230" s="47">
        <v>0</v>
      </c>
      <c r="CO230" s="47">
        <v>0</v>
      </c>
      <c r="CP230" s="121">
        <v>0</v>
      </c>
      <c r="CQ230" s="121" t="s">
        <v>126</v>
      </c>
      <c r="CR230" s="121">
        <v>0</v>
      </c>
      <c r="CS230" s="119"/>
      <c r="CT230" s="119"/>
      <c r="CU230" s="119"/>
      <c r="CV230" s="119"/>
      <c r="CW230" s="2"/>
      <c r="CX230" s="48">
        <v>0.22999999999999998</v>
      </c>
      <c r="CY230" s="12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c r="IR230" s="2"/>
      <c r="IS230" s="2"/>
      <c r="IT230" s="2"/>
      <c r="IU230" s="2"/>
      <c r="IV230" s="2"/>
      <c r="IW230" s="2"/>
      <c r="IX230" s="2"/>
      <c r="IY230" s="2"/>
      <c r="IZ230" s="2"/>
      <c r="JA230" s="2"/>
      <c r="JB230" s="2"/>
      <c r="JC230" s="2"/>
      <c r="JD230" s="2"/>
      <c r="JE230" s="2"/>
      <c r="JF230" s="2"/>
      <c r="JG230" s="2"/>
      <c r="JH230" s="2"/>
      <c r="JI230" s="2"/>
      <c r="JJ230" s="2"/>
      <c r="JK230" s="2"/>
      <c r="JL230" s="2"/>
    </row>
    <row r="231" spans="1:272" ht="18" hidden="1" customHeight="1" x14ac:dyDescent="0.25">
      <c r="A231" s="37" t="s">
        <v>283</v>
      </c>
      <c r="B231" s="37" t="s">
        <v>284</v>
      </c>
      <c r="C231" s="37" t="s">
        <v>1842</v>
      </c>
      <c r="D231" s="37" t="s">
        <v>2177</v>
      </c>
      <c r="E231" s="37" t="s">
        <v>2270</v>
      </c>
      <c r="F231" s="37" t="s">
        <v>2271</v>
      </c>
      <c r="G231" s="37" t="s">
        <v>2272</v>
      </c>
      <c r="H231" s="37" t="s">
        <v>2273</v>
      </c>
      <c r="I231" s="37"/>
      <c r="J231" s="37"/>
      <c r="K231" s="37" t="s">
        <v>2274</v>
      </c>
      <c r="L231" s="37" t="s">
        <v>2275</v>
      </c>
      <c r="M231" s="37" t="s">
        <v>2276</v>
      </c>
      <c r="N231" s="37" t="s">
        <v>118</v>
      </c>
      <c r="O231" s="37" t="s">
        <v>119</v>
      </c>
      <c r="P231" s="39">
        <v>4</v>
      </c>
      <c r="Q231" s="40">
        <v>10</v>
      </c>
      <c r="R231" s="40">
        <v>3</v>
      </c>
      <c r="S231" s="40" t="s">
        <v>4478</v>
      </c>
      <c r="T231" s="40">
        <v>0</v>
      </c>
      <c r="U231" s="40">
        <v>0</v>
      </c>
      <c r="V231" s="40">
        <v>0</v>
      </c>
      <c r="W231" s="40">
        <v>0</v>
      </c>
      <c r="X231" s="40">
        <v>0</v>
      </c>
      <c r="Y231" s="40">
        <v>0</v>
      </c>
      <c r="Z231" s="40">
        <v>0</v>
      </c>
      <c r="AA231" s="40"/>
      <c r="AB231" s="40"/>
      <c r="AC231" s="40"/>
      <c r="AD231" s="40">
        <v>3</v>
      </c>
      <c r="AE231" s="40">
        <v>0</v>
      </c>
      <c r="AF231" s="40">
        <v>3</v>
      </c>
      <c r="AG231" s="40">
        <v>0</v>
      </c>
      <c r="AH231" s="40">
        <v>3</v>
      </c>
      <c r="AI231" s="40" t="s">
        <v>578</v>
      </c>
      <c r="AJ231" s="40" t="s">
        <v>2277</v>
      </c>
      <c r="AK231" s="40">
        <v>0</v>
      </c>
      <c r="AL231" s="40">
        <v>0</v>
      </c>
      <c r="AM231" s="40">
        <v>0</v>
      </c>
      <c r="AN231" s="40">
        <v>4</v>
      </c>
      <c r="AO231" s="40">
        <v>0</v>
      </c>
      <c r="AP231" s="40">
        <v>0</v>
      </c>
      <c r="AQ231" s="40">
        <v>0</v>
      </c>
      <c r="AR231" s="40">
        <v>0</v>
      </c>
      <c r="AS231" s="40"/>
      <c r="AT231" s="40"/>
      <c r="AU231" s="40"/>
      <c r="AV231" s="40">
        <v>3</v>
      </c>
      <c r="AW231" s="40">
        <v>0</v>
      </c>
      <c r="AX231" s="40">
        <v>0</v>
      </c>
      <c r="AY231" s="40">
        <v>0</v>
      </c>
      <c r="AZ231" s="63"/>
      <c r="BA231" s="43">
        <v>0</v>
      </c>
      <c r="BB231" s="43">
        <v>0</v>
      </c>
      <c r="BC231" s="63"/>
      <c r="BD231" s="110">
        <v>210000000</v>
      </c>
      <c r="BE231" s="1">
        <v>0</v>
      </c>
      <c r="BF231" s="1"/>
      <c r="BG231" s="44">
        <v>210000000</v>
      </c>
      <c r="BH231" s="44">
        <v>0</v>
      </c>
      <c r="BI231" s="44"/>
      <c r="BJ231" s="44">
        <v>0</v>
      </c>
      <c r="BK231" s="46">
        <v>0.3</v>
      </c>
      <c r="BL231" s="46">
        <v>0</v>
      </c>
      <c r="BM231" s="46" t="s">
        <v>126</v>
      </c>
      <c r="BN231" s="46">
        <v>0.3</v>
      </c>
      <c r="BO231" s="46">
        <v>1</v>
      </c>
      <c r="BP231" s="46">
        <v>0.4</v>
      </c>
      <c r="BQ231" s="46">
        <v>0</v>
      </c>
      <c r="BR231" s="46">
        <v>0.3</v>
      </c>
      <c r="BS231" s="46">
        <v>0</v>
      </c>
      <c r="BT231" s="46">
        <v>0</v>
      </c>
      <c r="BU231" s="46" t="s">
        <v>126</v>
      </c>
      <c r="BV231" s="46">
        <v>0.3</v>
      </c>
      <c r="BW231" s="46" t="s">
        <v>126</v>
      </c>
      <c r="BX231" s="46">
        <v>1</v>
      </c>
      <c r="BY231" s="46">
        <v>0</v>
      </c>
      <c r="BZ231" s="46">
        <v>0</v>
      </c>
      <c r="CA231" s="46" t="s">
        <v>126</v>
      </c>
      <c r="CB231" s="47">
        <v>0.22500000000000001</v>
      </c>
      <c r="CC231" s="47">
        <v>6.7500000000000004E-2</v>
      </c>
      <c r="CD231" s="47">
        <v>0</v>
      </c>
      <c r="CE231" s="47" t="s">
        <v>126</v>
      </c>
      <c r="CF231" s="47">
        <v>0</v>
      </c>
      <c r="CG231" s="47">
        <v>6.7500000000000004E-2</v>
      </c>
      <c r="CH231" s="47">
        <v>6.7500000000000004E-2</v>
      </c>
      <c r="CI231" s="47">
        <v>6.7500000000000004E-2</v>
      </c>
      <c r="CJ231" s="47">
        <v>0.09</v>
      </c>
      <c r="CK231" s="47">
        <v>0</v>
      </c>
      <c r="CL231" s="47">
        <v>0</v>
      </c>
      <c r="CM231" s="47">
        <v>6.7500000000000004E-2</v>
      </c>
      <c r="CN231" s="47">
        <v>0</v>
      </c>
      <c r="CO231" s="47">
        <v>0</v>
      </c>
      <c r="CP231" s="47">
        <v>0</v>
      </c>
      <c r="CQ231" s="47" t="s">
        <v>126</v>
      </c>
      <c r="CR231" s="47">
        <v>0</v>
      </c>
      <c r="CS231" s="45"/>
      <c r="CT231" s="45"/>
      <c r="CU231" s="45"/>
      <c r="CV231" s="45"/>
      <c r="CX231" s="48">
        <v>0</v>
      </c>
      <c r="CY231" s="1">
        <v>0</v>
      </c>
      <c r="CZ231">
        <v>0</v>
      </c>
    </row>
    <row r="232" spans="1:272" ht="18" hidden="1" customHeight="1" x14ac:dyDescent="0.25">
      <c r="A232" s="37" t="s">
        <v>1856</v>
      </c>
      <c r="B232" s="37" t="s">
        <v>1857</v>
      </c>
      <c r="C232" s="37" t="s">
        <v>1842</v>
      </c>
      <c r="D232" s="37" t="s">
        <v>2177</v>
      </c>
      <c r="E232" s="37" t="s">
        <v>2270</v>
      </c>
      <c r="F232" s="37" t="s">
        <v>2271</v>
      </c>
      <c r="G232" s="37" t="s">
        <v>2272</v>
      </c>
      <c r="H232" s="37" t="s">
        <v>2278</v>
      </c>
      <c r="I232" s="37"/>
      <c r="J232" s="37"/>
      <c r="K232" s="37" t="s">
        <v>2279</v>
      </c>
      <c r="L232" s="37" t="s">
        <v>2280</v>
      </c>
      <c r="M232" s="69" t="s">
        <v>2281</v>
      </c>
      <c r="N232" s="37" t="s">
        <v>118</v>
      </c>
      <c r="O232" s="37" t="s">
        <v>119</v>
      </c>
      <c r="P232" s="39">
        <v>15</v>
      </c>
      <c r="Q232" s="40">
        <v>100</v>
      </c>
      <c r="R232" s="40">
        <v>58</v>
      </c>
      <c r="S232" s="40" t="s">
        <v>4479</v>
      </c>
      <c r="T232" s="40">
        <v>8</v>
      </c>
      <c r="U232" s="40">
        <v>0</v>
      </c>
      <c r="V232" s="40">
        <v>0</v>
      </c>
      <c r="W232" s="40">
        <v>0</v>
      </c>
      <c r="X232" s="40">
        <v>0</v>
      </c>
      <c r="Y232" s="40">
        <v>0</v>
      </c>
      <c r="Z232" s="40">
        <v>0</v>
      </c>
      <c r="AA232" s="40"/>
      <c r="AB232" s="40"/>
      <c r="AC232" s="40"/>
      <c r="AD232" s="40">
        <v>1</v>
      </c>
      <c r="AE232" s="40">
        <v>0</v>
      </c>
      <c r="AF232" s="40">
        <v>0</v>
      </c>
      <c r="AG232" s="40">
        <v>0</v>
      </c>
      <c r="AH232" s="40">
        <v>0</v>
      </c>
      <c r="AI232" s="40" t="s">
        <v>2282</v>
      </c>
      <c r="AJ232" s="40" t="s">
        <v>2283</v>
      </c>
      <c r="AK232" s="40">
        <v>0</v>
      </c>
      <c r="AL232" s="40"/>
      <c r="AM232" s="40"/>
      <c r="AN232" s="40">
        <v>83</v>
      </c>
      <c r="AO232" s="40">
        <v>0</v>
      </c>
      <c r="AP232" s="40">
        <v>58</v>
      </c>
      <c r="AQ232" s="40">
        <v>0</v>
      </c>
      <c r="AR232" s="40">
        <v>58</v>
      </c>
      <c r="AS232" s="40" t="s">
        <v>2284</v>
      </c>
      <c r="AT232" s="40" t="s">
        <v>2285</v>
      </c>
      <c r="AU232" s="40"/>
      <c r="AV232" s="40">
        <v>16</v>
      </c>
      <c r="AW232" s="40">
        <v>0</v>
      </c>
      <c r="AX232" s="40">
        <v>0</v>
      </c>
      <c r="AY232" s="40">
        <v>0</v>
      </c>
      <c r="AZ232" s="63"/>
      <c r="BA232" s="43">
        <v>0</v>
      </c>
      <c r="BB232" s="43">
        <v>0</v>
      </c>
      <c r="BC232" s="63"/>
      <c r="BD232" s="110">
        <v>2000000000</v>
      </c>
      <c r="BE232" s="44"/>
      <c r="BF232" s="45"/>
      <c r="BG232" s="44">
        <v>2000000000</v>
      </c>
      <c r="BH232" s="44">
        <v>5000000000</v>
      </c>
      <c r="BI232" s="44"/>
      <c r="BJ232" s="44">
        <v>0</v>
      </c>
      <c r="BK232" s="46">
        <v>0.57999999999999996</v>
      </c>
      <c r="BL232" s="46">
        <v>0</v>
      </c>
      <c r="BM232" s="46" t="s">
        <v>126</v>
      </c>
      <c r="BN232" s="46">
        <v>0.01</v>
      </c>
      <c r="BO232" s="46">
        <v>0</v>
      </c>
      <c r="BP232" s="46">
        <v>0.83</v>
      </c>
      <c r="BQ232" s="46">
        <v>0.6987951807228916</v>
      </c>
      <c r="BR232" s="46">
        <v>0.16</v>
      </c>
      <c r="BS232" s="46">
        <v>0</v>
      </c>
      <c r="BT232" s="46">
        <v>0</v>
      </c>
      <c r="BU232" s="46" t="s">
        <v>126</v>
      </c>
      <c r="BV232" s="46">
        <v>0.57999999999999996</v>
      </c>
      <c r="BW232" s="46" t="s">
        <v>126</v>
      </c>
      <c r="BX232" s="46">
        <v>0</v>
      </c>
      <c r="BY232" s="46">
        <v>0.6987951807228916</v>
      </c>
      <c r="BZ232" s="46">
        <v>0</v>
      </c>
      <c r="CA232" s="46" t="s">
        <v>126</v>
      </c>
      <c r="CB232" s="47">
        <v>0.22500000000000001</v>
      </c>
      <c r="CC232" s="47">
        <v>0.1305</v>
      </c>
      <c r="CD232" s="47">
        <v>0</v>
      </c>
      <c r="CE232" s="47" t="s">
        <v>126</v>
      </c>
      <c r="CF232" s="47">
        <v>0</v>
      </c>
      <c r="CG232" s="47">
        <v>2.3E-3</v>
      </c>
      <c r="CH232" s="47">
        <v>0</v>
      </c>
      <c r="CI232" s="47">
        <v>0</v>
      </c>
      <c r="CJ232" s="47">
        <v>0.18679999999999999</v>
      </c>
      <c r="CK232" s="47">
        <v>0.13053493975903616</v>
      </c>
      <c r="CL232" s="47">
        <v>0.1305</v>
      </c>
      <c r="CM232" s="47">
        <v>3.6000000000000004E-2</v>
      </c>
      <c r="CN232" s="47">
        <v>0</v>
      </c>
      <c r="CO232" s="47">
        <v>0</v>
      </c>
      <c r="CP232" s="47">
        <v>0</v>
      </c>
      <c r="CQ232" s="47" t="s">
        <v>126</v>
      </c>
      <c r="CR232" s="47">
        <v>0</v>
      </c>
      <c r="CS232" s="45"/>
      <c r="CT232" s="45"/>
      <c r="CU232" s="45"/>
      <c r="CV232" s="45"/>
      <c r="CX232" s="48">
        <v>0</v>
      </c>
      <c r="CY232" s="1"/>
    </row>
    <row r="233" spans="1:272" ht="18" hidden="1" customHeight="1" x14ac:dyDescent="0.25">
      <c r="A233" s="37" t="s">
        <v>1856</v>
      </c>
      <c r="B233" s="37" t="s">
        <v>1857</v>
      </c>
      <c r="C233" s="37" t="s">
        <v>1842</v>
      </c>
      <c r="D233" s="37" t="s">
        <v>2177</v>
      </c>
      <c r="E233" s="37" t="s">
        <v>2270</v>
      </c>
      <c r="F233" s="37" t="s">
        <v>2271</v>
      </c>
      <c r="G233" s="37" t="s">
        <v>2272</v>
      </c>
      <c r="H233" s="37" t="s">
        <v>2286</v>
      </c>
      <c r="I233" s="37"/>
      <c r="J233" s="37"/>
      <c r="K233" s="37" t="s">
        <v>2287</v>
      </c>
      <c r="L233" s="37" t="s">
        <v>2288</v>
      </c>
      <c r="M233" s="109" t="s">
        <v>2289</v>
      </c>
      <c r="N233" s="37" t="s">
        <v>118</v>
      </c>
      <c r="O233" s="37" t="s">
        <v>119</v>
      </c>
      <c r="P233" s="39">
        <v>0</v>
      </c>
      <c r="Q233" s="40">
        <v>30</v>
      </c>
      <c r="R233" s="40">
        <v>19</v>
      </c>
      <c r="S233" s="40" t="s">
        <v>4480</v>
      </c>
      <c r="T233" s="40">
        <v>8</v>
      </c>
      <c r="U233" s="40">
        <v>0</v>
      </c>
      <c r="V233" s="40">
        <v>4</v>
      </c>
      <c r="W233" s="40">
        <v>0</v>
      </c>
      <c r="X233" s="40">
        <v>3</v>
      </c>
      <c r="Y233" s="40">
        <v>0</v>
      </c>
      <c r="Z233" s="40">
        <v>3</v>
      </c>
      <c r="AA233" s="40" t="s">
        <v>2290</v>
      </c>
      <c r="AB233" s="40" t="s">
        <v>2291</v>
      </c>
      <c r="AC233" s="40" t="s">
        <v>2292</v>
      </c>
      <c r="AD233" s="40">
        <v>3</v>
      </c>
      <c r="AE233" s="40">
        <v>0</v>
      </c>
      <c r="AF233" s="40">
        <v>3</v>
      </c>
      <c r="AG233" s="40">
        <v>0</v>
      </c>
      <c r="AH233" s="40">
        <v>3</v>
      </c>
      <c r="AI233" s="40" t="s">
        <v>2293</v>
      </c>
      <c r="AJ233" s="40" t="s">
        <v>2294</v>
      </c>
      <c r="AK233" s="40">
        <v>0</v>
      </c>
      <c r="AL233" s="40"/>
      <c r="AM233" s="40"/>
      <c r="AN233" s="40">
        <v>22</v>
      </c>
      <c r="AO233" s="40">
        <v>0</v>
      </c>
      <c r="AP233" s="40">
        <v>13</v>
      </c>
      <c r="AQ233" s="40">
        <v>0</v>
      </c>
      <c r="AR233" s="40">
        <v>13</v>
      </c>
      <c r="AS233" s="40" t="s">
        <v>2295</v>
      </c>
      <c r="AT233" s="40" t="s">
        <v>2296</v>
      </c>
      <c r="AU233" s="40"/>
      <c r="AV233" s="40">
        <v>2</v>
      </c>
      <c r="AW233" s="40">
        <v>0</v>
      </c>
      <c r="AX233" s="40">
        <v>0</v>
      </c>
      <c r="AY233" s="40">
        <v>0</v>
      </c>
      <c r="AZ233" s="42">
        <v>3763750000</v>
      </c>
      <c r="BA233" s="43">
        <v>0</v>
      </c>
      <c r="BB233" s="43">
        <v>3763750000</v>
      </c>
      <c r="BC233" s="42">
        <v>3763750000</v>
      </c>
      <c r="BD233" s="110">
        <v>4893800000</v>
      </c>
      <c r="BE233" s="44"/>
      <c r="BF233" s="45"/>
      <c r="BG233" s="44">
        <v>4687041233</v>
      </c>
      <c r="BH233" s="44">
        <v>22706758767</v>
      </c>
      <c r="BI233" s="44"/>
      <c r="BJ233" s="44">
        <v>11622623147</v>
      </c>
      <c r="BK233" s="46">
        <v>0.6333333333333333</v>
      </c>
      <c r="BL233" s="46">
        <v>0.2</v>
      </c>
      <c r="BM233" s="46">
        <v>0.75</v>
      </c>
      <c r="BN233" s="46">
        <v>0.1</v>
      </c>
      <c r="BO233" s="46">
        <v>1</v>
      </c>
      <c r="BP233" s="46">
        <v>0.73333333333333328</v>
      </c>
      <c r="BQ233" s="46">
        <v>0.59090909090909094</v>
      </c>
      <c r="BR233" s="46">
        <v>6.6666666666666666E-2</v>
      </c>
      <c r="BS233" s="46">
        <v>0</v>
      </c>
      <c r="BT233" s="46">
        <v>0</v>
      </c>
      <c r="BU233" s="46" t="s">
        <v>126</v>
      </c>
      <c r="BV233" s="46">
        <v>0.6333333333333333</v>
      </c>
      <c r="BW233" s="46">
        <v>0.75</v>
      </c>
      <c r="BX233" s="46">
        <v>1</v>
      </c>
      <c r="BY233" s="46">
        <v>0.59090909090909094</v>
      </c>
      <c r="BZ233" s="46">
        <v>0</v>
      </c>
      <c r="CA233" s="46" t="s">
        <v>126</v>
      </c>
      <c r="CB233" s="47">
        <v>0.22500000000000001</v>
      </c>
      <c r="CC233" s="47">
        <v>0.14249999999999999</v>
      </c>
      <c r="CD233" s="47">
        <v>0.03</v>
      </c>
      <c r="CE233" s="47">
        <v>2.2499999999999999E-2</v>
      </c>
      <c r="CF233" s="47">
        <v>2.2499999999999999E-2</v>
      </c>
      <c r="CG233" s="47">
        <v>2.2499999999999999E-2</v>
      </c>
      <c r="CH233" s="47">
        <v>2.2499999999999999E-2</v>
      </c>
      <c r="CI233" s="47">
        <v>2.2500000000000006E-2</v>
      </c>
      <c r="CJ233" s="47">
        <v>0.16500000000000001</v>
      </c>
      <c r="CK233" s="47">
        <v>9.7500000000000003E-2</v>
      </c>
      <c r="CL233" s="47">
        <v>9.7499999999999989E-2</v>
      </c>
      <c r="CM233" s="47">
        <v>1.5000000000000001E-2</v>
      </c>
      <c r="CN233" s="47">
        <v>0</v>
      </c>
      <c r="CO233" s="47">
        <v>0</v>
      </c>
      <c r="CP233" s="47">
        <v>0</v>
      </c>
      <c r="CQ233" s="47" t="s">
        <v>126</v>
      </c>
      <c r="CR233" s="47">
        <v>0</v>
      </c>
      <c r="CS233" s="45"/>
      <c r="CT233" s="45"/>
      <c r="CU233" s="45"/>
      <c r="CV233" s="45"/>
      <c r="CX233" s="48">
        <v>3</v>
      </c>
      <c r="CY233" s="1"/>
    </row>
    <row r="234" spans="1:272" ht="18" hidden="1" customHeight="1" x14ac:dyDescent="0.25">
      <c r="A234" s="37" t="s">
        <v>1962</v>
      </c>
      <c r="B234" s="37" t="s">
        <v>1963</v>
      </c>
      <c r="C234" s="37" t="s">
        <v>1842</v>
      </c>
      <c r="D234" s="37" t="s">
        <v>2177</v>
      </c>
      <c r="E234" s="37" t="s">
        <v>2270</v>
      </c>
      <c r="F234" s="37" t="s">
        <v>2271</v>
      </c>
      <c r="G234" s="37" t="s">
        <v>2272</v>
      </c>
      <c r="H234" s="37" t="s">
        <v>2297</v>
      </c>
      <c r="I234" s="37"/>
      <c r="J234" s="37"/>
      <c r="K234" s="37" t="s">
        <v>2298</v>
      </c>
      <c r="L234" s="37" t="s">
        <v>2299</v>
      </c>
      <c r="M234" s="37" t="s">
        <v>2300</v>
      </c>
      <c r="N234" s="37" t="s">
        <v>118</v>
      </c>
      <c r="O234" s="37" t="s">
        <v>119</v>
      </c>
      <c r="P234" s="39">
        <v>0</v>
      </c>
      <c r="Q234" s="40">
        <v>1</v>
      </c>
      <c r="R234" s="40">
        <v>0.2</v>
      </c>
      <c r="S234" s="40" t="s">
        <v>4481</v>
      </c>
      <c r="T234" s="40">
        <v>0</v>
      </c>
      <c r="U234" s="40">
        <v>0</v>
      </c>
      <c r="V234" s="40">
        <v>0</v>
      </c>
      <c r="W234" s="40">
        <v>0</v>
      </c>
      <c r="X234" s="40">
        <v>0</v>
      </c>
      <c r="Y234" s="40">
        <v>0</v>
      </c>
      <c r="Z234" s="40">
        <v>0</v>
      </c>
      <c r="AA234" s="40"/>
      <c r="AB234" s="40"/>
      <c r="AC234" s="40"/>
      <c r="AD234" s="40">
        <v>0.2</v>
      </c>
      <c r="AE234" s="40">
        <v>0</v>
      </c>
      <c r="AF234" s="40">
        <v>0.2</v>
      </c>
      <c r="AG234" s="40">
        <v>0</v>
      </c>
      <c r="AH234" s="40">
        <v>0.2</v>
      </c>
      <c r="AI234" s="40" t="s">
        <v>2301</v>
      </c>
      <c r="AJ234" s="40" t="s">
        <v>2301</v>
      </c>
      <c r="AK234" s="40" t="s">
        <v>2302</v>
      </c>
      <c r="AL234" s="40">
        <v>0</v>
      </c>
      <c r="AM234" s="40">
        <v>0</v>
      </c>
      <c r="AN234" s="40">
        <v>0.8</v>
      </c>
      <c r="AO234" s="40">
        <v>0</v>
      </c>
      <c r="AP234" s="40">
        <v>0</v>
      </c>
      <c r="AQ234" s="40">
        <v>0</v>
      </c>
      <c r="AR234" s="40">
        <v>0</v>
      </c>
      <c r="AS234" s="40"/>
      <c r="AT234" s="40"/>
      <c r="AU234" s="40"/>
      <c r="AV234" s="40">
        <v>0</v>
      </c>
      <c r="AW234" s="40">
        <v>0</v>
      </c>
      <c r="AX234" s="40">
        <v>0</v>
      </c>
      <c r="AY234" s="40">
        <v>0</v>
      </c>
      <c r="AZ234" s="42">
        <v>600000000</v>
      </c>
      <c r="BA234" s="43">
        <v>0</v>
      </c>
      <c r="BB234" s="43">
        <v>600000000</v>
      </c>
      <c r="BC234" s="42">
        <v>600000000</v>
      </c>
      <c r="BD234" s="110">
        <v>420000000</v>
      </c>
      <c r="BE234" s="44">
        <v>0</v>
      </c>
      <c r="BF234" s="45"/>
      <c r="BG234" s="44">
        <v>419999008</v>
      </c>
      <c r="BH234" s="44">
        <v>8853378746</v>
      </c>
      <c r="BI234" s="44"/>
      <c r="BJ234" s="44">
        <v>0</v>
      </c>
      <c r="BK234" s="46">
        <v>0.2</v>
      </c>
      <c r="BL234" s="46">
        <v>0</v>
      </c>
      <c r="BM234" s="46" t="s">
        <v>126</v>
      </c>
      <c r="BN234" s="46">
        <v>0.2</v>
      </c>
      <c r="BO234" s="46">
        <v>1</v>
      </c>
      <c r="BP234" s="46">
        <v>0.8</v>
      </c>
      <c r="BQ234" s="46">
        <v>0</v>
      </c>
      <c r="BR234" s="46">
        <v>0</v>
      </c>
      <c r="BS234" s="46">
        <v>0</v>
      </c>
      <c r="BT234" s="46">
        <v>0</v>
      </c>
      <c r="BU234" s="46" t="s">
        <v>126</v>
      </c>
      <c r="BV234" s="46">
        <v>0.2</v>
      </c>
      <c r="BW234" s="46" t="s">
        <v>126</v>
      </c>
      <c r="BX234" s="46">
        <v>1</v>
      </c>
      <c r="BY234" s="46">
        <v>0</v>
      </c>
      <c r="BZ234" s="46">
        <v>0</v>
      </c>
      <c r="CA234" s="46" t="s">
        <v>126</v>
      </c>
      <c r="CB234" s="47">
        <v>0.22500000000000001</v>
      </c>
      <c r="CC234" s="47">
        <v>4.5000000000000005E-2</v>
      </c>
      <c r="CD234" s="47">
        <v>0</v>
      </c>
      <c r="CE234" s="47" t="s">
        <v>126</v>
      </c>
      <c r="CF234" s="47">
        <v>0</v>
      </c>
      <c r="CG234" s="47">
        <v>4.4999999999999998E-2</v>
      </c>
      <c r="CH234" s="47">
        <v>4.4999999999999998E-2</v>
      </c>
      <c r="CI234" s="47">
        <v>4.5000000000000005E-2</v>
      </c>
      <c r="CJ234" s="47">
        <v>0.18</v>
      </c>
      <c r="CK234" s="47">
        <v>0</v>
      </c>
      <c r="CL234" s="47">
        <v>0</v>
      </c>
      <c r="CM234" s="47">
        <v>0</v>
      </c>
      <c r="CN234" s="47">
        <v>0</v>
      </c>
      <c r="CO234" s="47">
        <v>0</v>
      </c>
      <c r="CP234" s="47">
        <v>0</v>
      </c>
      <c r="CQ234" s="47" t="s">
        <v>126</v>
      </c>
      <c r="CR234" s="47">
        <v>0</v>
      </c>
      <c r="CS234" s="45"/>
      <c r="CT234" s="45"/>
      <c r="CU234" s="45"/>
      <c r="CV234" s="45"/>
      <c r="CX234" s="48">
        <v>0.2</v>
      </c>
      <c r="CY234" s="1">
        <v>0</v>
      </c>
      <c r="CZ234">
        <v>0</v>
      </c>
    </row>
    <row r="235" spans="1:272" ht="18" hidden="1" customHeight="1" x14ac:dyDescent="0.25">
      <c r="A235" s="37" t="s">
        <v>1962</v>
      </c>
      <c r="B235" s="37" t="s">
        <v>1963</v>
      </c>
      <c r="C235" s="37" t="s">
        <v>1842</v>
      </c>
      <c r="D235" s="37" t="s">
        <v>2177</v>
      </c>
      <c r="E235" s="37" t="s">
        <v>2303</v>
      </c>
      <c r="F235" s="37" t="s">
        <v>2304</v>
      </c>
      <c r="G235" s="37" t="s">
        <v>2305</v>
      </c>
      <c r="H235" s="37" t="s">
        <v>2306</v>
      </c>
      <c r="I235" s="37"/>
      <c r="J235" s="37"/>
      <c r="K235" s="37" t="s">
        <v>2307</v>
      </c>
      <c r="L235" s="37" t="s">
        <v>2308</v>
      </c>
      <c r="M235" s="37" t="s">
        <v>2309</v>
      </c>
      <c r="N235" s="37" t="s">
        <v>118</v>
      </c>
      <c r="O235" s="37" t="s">
        <v>119</v>
      </c>
      <c r="P235" s="39">
        <v>885722</v>
      </c>
      <c r="Q235" s="40">
        <v>1000</v>
      </c>
      <c r="R235" s="40">
        <v>523</v>
      </c>
      <c r="S235" s="40" t="s">
        <v>4482</v>
      </c>
      <c r="T235" s="40">
        <v>50</v>
      </c>
      <c r="U235" s="40">
        <v>0</v>
      </c>
      <c r="V235" s="40">
        <v>300</v>
      </c>
      <c r="W235" s="40">
        <v>0</v>
      </c>
      <c r="X235" s="40">
        <v>300</v>
      </c>
      <c r="Y235" s="40">
        <v>0</v>
      </c>
      <c r="Z235" s="40">
        <v>300</v>
      </c>
      <c r="AA235" s="40" t="s">
        <v>2310</v>
      </c>
      <c r="AB235" s="40" t="s">
        <v>2311</v>
      </c>
      <c r="AC235" s="40" t="s">
        <v>2312</v>
      </c>
      <c r="AD235" s="40">
        <v>300</v>
      </c>
      <c r="AE235" s="40">
        <v>0</v>
      </c>
      <c r="AF235" s="40">
        <v>203</v>
      </c>
      <c r="AG235" s="40">
        <v>0</v>
      </c>
      <c r="AH235" s="40">
        <v>203</v>
      </c>
      <c r="AI235" s="40" t="s">
        <v>2313</v>
      </c>
      <c r="AJ235" s="40" t="s">
        <v>2314</v>
      </c>
      <c r="AK235" s="40" t="s">
        <v>2315</v>
      </c>
      <c r="AL235" s="40">
        <v>1731000000</v>
      </c>
      <c r="AM235" s="40" t="s">
        <v>2316</v>
      </c>
      <c r="AN235" s="40">
        <v>350</v>
      </c>
      <c r="AO235" s="40">
        <v>0</v>
      </c>
      <c r="AP235" s="40">
        <v>20</v>
      </c>
      <c r="AQ235" s="40">
        <v>0</v>
      </c>
      <c r="AR235" s="40">
        <v>20</v>
      </c>
      <c r="AS235" s="40" t="s">
        <v>2317</v>
      </c>
      <c r="AT235" s="40" t="s">
        <v>2318</v>
      </c>
      <c r="AU235" s="40" t="s">
        <v>2319</v>
      </c>
      <c r="AV235" s="40">
        <v>147</v>
      </c>
      <c r="AW235" s="40">
        <v>0</v>
      </c>
      <c r="AX235" s="40">
        <v>0</v>
      </c>
      <c r="AY235" s="40">
        <v>0</v>
      </c>
      <c r="AZ235" s="42">
        <v>2958832241</v>
      </c>
      <c r="BA235" s="43">
        <v>0</v>
      </c>
      <c r="BB235" s="43">
        <v>2958832241</v>
      </c>
      <c r="BC235" s="42">
        <v>300833190</v>
      </c>
      <c r="BD235" s="110">
        <v>985642833</v>
      </c>
      <c r="BE235" s="44">
        <v>1731000000</v>
      </c>
      <c r="BF235" s="45"/>
      <c r="BG235" s="44">
        <v>888334114</v>
      </c>
      <c r="BH235" s="44">
        <v>6089756750</v>
      </c>
      <c r="BI235" s="44"/>
      <c r="BJ235" s="44">
        <v>282108163</v>
      </c>
      <c r="BK235" s="46">
        <v>0.52300000000000002</v>
      </c>
      <c r="BL235" s="46">
        <v>0.3</v>
      </c>
      <c r="BM235" s="46">
        <v>1</v>
      </c>
      <c r="BN235" s="46">
        <v>0.3</v>
      </c>
      <c r="BO235" s="46">
        <v>0.67666666666666664</v>
      </c>
      <c r="BP235" s="46">
        <v>0.35</v>
      </c>
      <c r="BQ235" s="46">
        <v>5.7142857142857141E-2</v>
      </c>
      <c r="BR235" s="46">
        <v>0.14699999999999999</v>
      </c>
      <c r="BS235" s="46">
        <v>0</v>
      </c>
      <c r="BT235" s="46">
        <v>0</v>
      </c>
      <c r="BU235" s="46" t="s">
        <v>126</v>
      </c>
      <c r="BV235" s="46">
        <v>0.52300000000000002</v>
      </c>
      <c r="BW235" s="46">
        <v>1</v>
      </c>
      <c r="BX235" s="46">
        <v>0.67666666666666664</v>
      </c>
      <c r="BY235" s="46">
        <v>5.7142857142857141E-2</v>
      </c>
      <c r="BZ235" s="46">
        <v>0</v>
      </c>
      <c r="CA235" s="46" t="s">
        <v>126</v>
      </c>
      <c r="CB235" s="47">
        <v>0.22500000000000001</v>
      </c>
      <c r="CC235" s="47">
        <v>0.117675</v>
      </c>
      <c r="CD235" s="47">
        <v>6.7500000000000004E-2</v>
      </c>
      <c r="CE235" s="47">
        <v>6.7500000000000004E-2</v>
      </c>
      <c r="CF235" s="47">
        <v>6.7500000000000004E-2</v>
      </c>
      <c r="CG235" s="47">
        <v>6.7500000000000004E-2</v>
      </c>
      <c r="CH235" s="47">
        <v>4.5675E-2</v>
      </c>
      <c r="CI235" s="47">
        <v>4.5674999999999993E-2</v>
      </c>
      <c r="CJ235" s="47">
        <v>7.8799999999999995E-2</v>
      </c>
      <c r="CK235" s="47">
        <v>4.5028571428571426E-3</v>
      </c>
      <c r="CL235" s="47">
        <v>4.500000000000004E-3</v>
      </c>
      <c r="CM235" s="47">
        <v>3.3075E-2</v>
      </c>
      <c r="CN235" s="47">
        <v>0</v>
      </c>
      <c r="CO235" s="47">
        <v>0</v>
      </c>
      <c r="CP235" s="47">
        <v>0</v>
      </c>
      <c r="CQ235" s="47" t="s">
        <v>126</v>
      </c>
      <c r="CR235" s="47">
        <v>0</v>
      </c>
      <c r="CS235" s="45"/>
      <c r="CT235" s="45"/>
      <c r="CU235" s="45"/>
      <c r="CV235" s="45"/>
      <c r="CX235" s="48">
        <v>381</v>
      </c>
      <c r="CY235" s="1">
        <v>48704787</v>
      </c>
      <c r="CZ235" t="s">
        <v>4483</v>
      </c>
    </row>
    <row r="236" spans="1:272" ht="30.75" hidden="1" customHeight="1" x14ac:dyDescent="0.25">
      <c r="A236" s="37" t="s">
        <v>2000</v>
      </c>
      <c r="B236" s="37" t="s">
        <v>2001</v>
      </c>
      <c r="C236" s="37" t="s">
        <v>1842</v>
      </c>
      <c r="D236" s="37" t="s">
        <v>2177</v>
      </c>
      <c r="E236" s="37" t="s">
        <v>2303</v>
      </c>
      <c r="F236" s="37" t="s">
        <v>2320</v>
      </c>
      <c r="G236" s="37" t="s">
        <v>2321</v>
      </c>
      <c r="H236" s="37" t="s">
        <v>2322</v>
      </c>
      <c r="I236" s="37"/>
      <c r="J236" s="37"/>
      <c r="K236" s="37" t="s">
        <v>2323</v>
      </c>
      <c r="L236" s="38" t="s">
        <v>2324</v>
      </c>
      <c r="M236" s="37" t="s">
        <v>160</v>
      </c>
      <c r="N236" s="37" t="s">
        <v>118</v>
      </c>
      <c r="O236" s="37" t="s">
        <v>119</v>
      </c>
      <c r="P236" s="39">
        <v>0</v>
      </c>
      <c r="Q236" s="40">
        <v>60</v>
      </c>
      <c r="R236" s="40">
        <v>45</v>
      </c>
      <c r="S236" s="40" t="s">
        <v>4484</v>
      </c>
      <c r="T236" s="40">
        <v>20</v>
      </c>
      <c r="U236" s="40">
        <v>0</v>
      </c>
      <c r="V236" s="40">
        <v>20</v>
      </c>
      <c r="W236" s="40">
        <v>0</v>
      </c>
      <c r="X236" s="40">
        <v>20</v>
      </c>
      <c r="Y236" s="40">
        <v>0</v>
      </c>
      <c r="Z236" s="40">
        <v>20</v>
      </c>
      <c r="AA236" s="40" t="s">
        <v>2325</v>
      </c>
      <c r="AB236" s="40" t="s">
        <v>2326</v>
      </c>
      <c r="AC236" s="40">
        <v>0</v>
      </c>
      <c r="AD236" s="40">
        <v>20</v>
      </c>
      <c r="AE236" s="40">
        <v>0</v>
      </c>
      <c r="AF236" s="40">
        <v>25</v>
      </c>
      <c r="AG236" s="40" t="s">
        <v>588</v>
      </c>
      <c r="AH236" s="40">
        <v>25</v>
      </c>
      <c r="AI236" s="40" t="s">
        <v>2327</v>
      </c>
      <c r="AJ236" s="40" t="s">
        <v>2328</v>
      </c>
      <c r="AK236" s="40" t="s">
        <v>588</v>
      </c>
      <c r="AL236" s="40">
        <v>0</v>
      </c>
      <c r="AM236" s="40"/>
      <c r="AN236" s="40">
        <v>10</v>
      </c>
      <c r="AO236" s="40">
        <v>0</v>
      </c>
      <c r="AP236" s="40">
        <v>0</v>
      </c>
      <c r="AQ236" s="40">
        <v>0</v>
      </c>
      <c r="AR236" s="40">
        <v>0</v>
      </c>
      <c r="AS236" s="40"/>
      <c r="AT236" s="40"/>
      <c r="AU236" s="40"/>
      <c r="AV236" s="40">
        <v>10</v>
      </c>
      <c r="AW236" s="40">
        <v>0</v>
      </c>
      <c r="AX236" s="40">
        <v>0</v>
      </c>
      <c r="AY236" s="40">
        <v>0</v>
      </c>
      <c r="AZ236" s="63"/>
      <c r="BA236" s="43">
        <v>0</v>
      </c>
      <c r="BB236" s="43">
        <v>0</v>
      </c>
      <c r="BC236" s="63"/>
      <c r="BD236" s="110">
        <v>10396800226</v>
      </c>
      <c r="BE236" s="44"/>
      <c r="BF236" s="45"/>
      <c r="BG236" s="44">
        <v>6606720000</v>
      </c>
      <c r="BH236" s="44">
        <v>4704286400</v>
      </c>
      <c r="BI236" s="44"/>
      <c r="BJ236" s="44">
        <v>0</v>
      </c>
      <c r="BK236" s="46">
        <v>0.75</v>
      </c>
      <c r="BL236" s="46">
        <v>0.33329999999999999</v>
      </c>
      <c r="BM236" s="46">
        <v>1</v>
      </c>
      <c r="BN236" s="46">
        <v>0.33333333333333331</v>
      </c>
      <c r="BO236" s="46">
        <v>1.25</v>
      </c>
      <c r="BP236" s="46">
        <v>0.16666666666666666</v>
      </c>
      <c r="BQ236" s="46">
        <v>0</v>
      </c>
      <c r="BR236" s="46">
        <v>0.16666666666666666</v>
      </c>
      <c r="BS236" s="46">
        <v>0</v>
      </c>
      <c r="BT236" s="46">
        <v>0</v>
      </c>
      <c r="BU236" s="46" t="s">
        <v>126</v>
      </c>
      <c r="BV236" s="46">
        <v>0.75</v>
      </c>
      <c r="BW236" s="46">
        <v>1</v>
      </c>
      <c r="BX236" s="46" t="s">
        <v>4283</v>
      </c>
      <c r="BY236" s="46">
        <v>0</v>
      </c>
      <c r="BZ236" s="46">
        <v>0</v>
      </c>
      <c r="CA236" s="46" t="s">
        <v>126</v>
      </c>
      <c r="CB236" s="47">
        <v>0.22500000000000001</v>
      </c>
      <c r="CC236" s="47">
        <v>0.16875000000000001</v>
      </c>
      <c r="CD236" s="47">
        <v>7.4999999999999997E-2</v>
      </c>
      <c r="CE236" s="47">
        <v>7.4999999999999997E-2</v>
      </c>
      <c r="CF236" s="47">
        <v>7.4999999999999997E-2</v>
      </c>
      <c r="CG236" s="47">
        <v>7.4999999999999997E-2</v>
      </c>
      <c r="CH236" s="47">
        <v>7.4999999999999997E-2</v>
      </c>
      <c r="CI236" s="47">
        <v>9.3750000000000014E-2</v>
      </c>
      <c r="CJ236" s="47">
        <v>3.7499999999999999E-2</v>
      </c>
      <c r="CK236" s="47">
        <v>0</v>
      </c>
      <c r="CL236" s="47">
        <v>0</v>
      </c>
      <c r="CM236" s="47">
        <v>3.7499999999999999E-2</v>
      </c>
      <c r="CN236" s="47">
        <v>0</v>
      </c>
      <c r="CO236" s="47">
        <v>0</v>
      </c>
      <c r="CP236" s="47">
        <v>0</v>
      </c>
      <c r="CQ236" s="47" t="s">
        <v>126</v>
      </c>
      <c r="CR236" s="47">
        <v>0</v>
      </c>
      <c r="CS236" s="45"/>
      <c r="CT236" s="45"/>
      <c r="CU236" s="45"/>
      <c r="CV236" s="45"/>
      <c r="CX236" s="48">
        <v>28</v>
      </c>
      <c r="CY236" s="1">
        <v>0</v>
      </c>
      <c r="CZ236">
        <v>0</v>
      </c>
    </row>
    <row r="237" spans="1:272" ht="30.75" hidden="1" customHeight="1" x14ac:dyDescent="0.25">
      <c r="A237" s="37" t="s">
        <v>2000</v>
      </c>
      <c r="B237" s="37" t="s">
        <v>2001</v>
      </c>
      <c r="C237" s="37" t="s">
        <v>1842</v>
      </c>
      <c r="D237" s="37" t="s">
        <v>2177</v>
      </c>
      <c r="E237" s="37" t="s">
        <v>2303</v>
      </c>
      <c r="F237" s="37" t="s">
        <v>2329</v>
      </c>
      <c r="G237" s="37" t="s">
        <v>2330</v>
      </c>
      <c r="H237" s="37" t="s">
        <v>2331</v>
      </c>
      <c r="I237" s="37"/>
      <c r="J237" s="37"/>
      <c r="K237" s="37" t="s">
        <v>2332</v>
      </c>
      <c r="L237" s="38" t="s">
        <v>2333</v>
      </c>
      <c r="M237" s="37" t="s">
        <v>2334</v>
      </c>
      <c r="N237" s="37" t="s">
        <v>118</v>
      </c>
      <c r="O237" s="37" t="s">
        <v>119</v>
      </c>
      <c r="P237" s="39">
        <v>573046</v>
      </c>
      <c r="Q237" s="40">
        <v>50000</v>
      </c>
      <c r="R237" s="40">
        <v>29505</v>
      </c>
      <c r="S237" s="40" t="s">
        <v>4485</v>
      </c>
      <c r="T237" s="40">
        <v>4740</v>
      </c>
      <c r="U237" s="40">
        <v>0</v>
      </c>
      <c r="V237" s="40">
        <v>24186</v>
      </c>
      <c r="W237" s="40">
        <v>0</v>
      </c>
      <c r="X237" s="40">
        <v>24186</v>
      </c>
      <c r="Y237" s="40">
        <v>0</v>
      </c>
      <c r="Z237" s="40">
        <v>24186</v>
      </c>
      <c r="AA237" s="40" t="s">
        <v>2335</v>
      </c>
      <c r="AB237" s="40" t="s">
        <v>2336</v>
      </c>
      <c r="AC237" s="40">
        <v>0</v>
      </c>
      <c r="AD237" s="40">
        <v>9509</v>
      </c>
      <c r="AE237" s="40">
        <v>0</v>
      </c>
      <c r="AF237" s="40">
        <v>5319</v>
      </c>
      <c r="AG237" s="40" t="s">
        <v>588</v>
      </c>
      <c r="AH237" s="40">
        <v>5319</v>
      </c>
      <c r="AI237" s="40" t="s">
        <v>2337</v>
      </c>
      <c r="AJ237" s="40" t="s">
        <v>2338</v>
      </c>
      <c r="AK237" s="40" t="s">
        <v>2339</v>
      </c>
      <c r="AL237" s="40">
        <v>6113621186</v>
      </c>
      <c r="AM237" s="40"/>
      <c r="AN237" s="40">
        <v>8208</v>
      </c>
      <c r="AO237" s="40">
        <v>0</v>
      </c>
      <c r="AP237" s="40">
        <v>0</v>
      </c>
      <c r="AQ237" s="40">
        <v>0</v>
      </c>
      <c r="AR237" s="40">
        <v>0</v>
      </c>
      <c r="AS237" s="40"/>
      <c r="AT237" s="40"/>
      <c r="AU237" s="40"/>
      <c r="AV237" s="40">
        <v>8097</v>
      </c>
      <c r="AW237" s="40">
        <v>0</v>
      </c>
      <c r="AX237" s="40">
        <v>0</v>
      </c>
      <c r="AY237" s="40">
        <v>0</v>
      </c>
      <c r="AZ237" s="63"/>
      <c r="BA237" s="43">
        <v>3704327163</v>
      </c>
      <c r="BB237" s="43">
        <v>3704327163</v>
      </c>
      <c r="BC237" s="63"/>
      <c r="BD237" s="110">
        <v>10604003222.085781</v>
      </c>
      <c r="BE237" s="44"/>
      <c r="BF237" s="45"/>
      <c r="BG237" s="44">
        <v>5267230844.4820004</v>
      </c>
      <c r="BH237" s="44">
        <v>7829596001</v>
      </c>
      <c r="BI237" s="44"/>
      <c r="BJ237" s="44">
        <v>3031711191</v>
      </c>
      <c r="BK237" s="46">
        <v>0.59009999999999996</v>
      </c>
      <c r="BL237" s="46">
        <v>0.48370000000000002</v>
      </c>
      <c r="BM237" s="46">
        <v>1</v>
      </c>
      <c r="BN237" s="46">
        <v>0.19017999999999999</v>
      </c>
      <c r="BO237" s="46">
        <v>0.5593648122831002</v>
      </c>
      <c r="BP237" s="46">
        <v>0.16416</v>
      </c>
      <c r="BQ237" s="46">
        <v>0</v>
      </c>
      <c r="BR237" s="46">
        <v>0.16194</v>
      </c>
      <c r="BS237" s="46">
        <v>0</v>
      </c>
      <c r="BT237" s="46">
        <v>0</v>
      </c>
      <c r="BU237" s="46" t="s">
        <v>126</v>
      </c>
      <c r="BV237" s="46">
        <v>0.59009999999999996</v>
      </c>
      <c r="BW237" s="46">
        <v>1</v>
      </c>
      <c r="BX237" s="46">
        <v>0.5593648122831002</v>
      </c>
      <c r="BY237" s="46">
        <v>0</v>
      </c>
      <c r="BZ237" s="46">
        <v>0</v>
      </c>
      <c r="CA237" s="46" t="s">
        <v>126</v>
      </c>
      <c r="CB237" s="47">
        <v>0.22500000000000001</v>
      </c>
      <c r="CC237" s="47">
        <v>0.13277249999999999</v>
      </c>
      <c r="CD237" s="47">
        <v>0.10879999999999999</v>
      </c>
      <c r="CE237" s="47">
        <v>0.10879999999999999</v>
      </c>
      <c r="CF237" s="47">
        <v>0.10879999999999999</v>
      </c>
      <c r="CG237" s="47">
        <v>4.2799999999999998E-2</v>
      </c>
      <c r="CH237" s="47">
        <v>2.3940813965716689E-2</v>
      </c>
      <c r="CI237" s="47">
        <v>2.3972499999999994E-2</v>
      </c>
      <c r="CJ237" s="47">
        <v>3.6900000000000002E-2</v>
      </c>
      <c r="CK237" s="47">
        <v>0</v>
      </c>
      <c r="CL237" s="47">
        <v>0</v>
      </c>
      <c r="CM237" s="47">
        <v>3.6436500000000004E-2</v>
      </c>
      <c r="CN237" s="47">
        <v>0</v>
      </c>
      <c r="CO237" s="47">
        <v>0</v>
      </c>
      <c r="CP237" s="47">
        <v>0</v>
      </c>
      <c r="CQ237" s="47" t="s">
        <v>126</v>
      </c>
      <c r="CR237" s="47">
        <v>0</v>
      </c>
      <c r="CS237" s="45"/>
      <c r="CT237" s="45"/>
      <c r="CU237" s="45"/>
      <c r="CV237" s="45"/>
      <c r="CX237" s="48">
        <v>24532</v>
      </c>
      <c r="CY237" s="1">
        <v>757457501</v>
      </c>
      <c r="CZ237" t="s">
        <v>4486</v>
      </c>
    </row>
    <row r="238" spans="1:272" ht="30.75" hidden="1" customHeight="1" x14ac:dyDescent="0.25">
      <c r="A238" s="37" t="s">
        <v>2000</v>
      </c>
      <c r="B238" s="37" t="s">
        <v>2001</v>
      </c>
      <c r="C238" s="37" t="s">
        <v>1842</v>
      </c>
      <c r="D238" s="37" t="s">
        <v>2177</v>
      </c>
      <c r="E238" s="37" t="s">
        <v>2303</v>
      </c>
      <c r="F238" s="37" t="s">
        <v>2329</v>
      </c>
      <c r="G238" s="37" t="s">
        <v>2330</v>
      </c>
      <c r="H238" s="37" t="s">
        <v>2340</v>
      </c>
      <c r="I238" s="37"/>
      <c r="J238" s="37"/>
      <c r="K238" s="37" t="s">
        <v>2341</v>
      </c>
      <c r="L238" s="38" t="s">
        <v>2342</v>
      </c>
      <c r="M238" s="37" t="s">
        <v>2343</v>
      </c>
      <c r="N238" s="37" t="s">
        <v>118</v>
      </c>
      <c r="O238" s="37" t="s">
        <v>119</v>
      </c>
      <c r="P238" s="39">
        <v>324</v>
      </c>
      <c r="Q238" s="40">
        <v>400</v>
      </c>
      <c r="R238" s="40">
        <v>80</v>
      </c>
      <c r="S238" s="40" t="s">
        <v>4487</v>
      </c>
      <c r="T238" s="40">
        <v>80</v>
      </c>
      <c r="U238" s="40">
        <v>0</v>
      </c>
      <c r="V238" s="40">
        <v>0</v>
      </c>
      <c r="W238" s="40">
        <v>0</v>
      </c>
      <c r="X238" s="40">
        <v>0</v>
      </c>
      <c r="Y238" s="40">
        <v>0</v>
      </c>
      <c r="Z238" s="40">
        <v>0</v>
      </c>
      <c r="AA238" s="40"/>
      <c r="AB238" s="40"/>
      <c r="AC238" s="40"/>
      <c r="AD238" s="40">
        <v>230</v>
      </c>
      <c r="AE238" s="40">
        <v>0</v>
      </c>
      <c r="AF238" s="40">
        <v>80</v>
      </c>
      <c r="AG238" s="40" t="s">
        <v>588</v>
      </c>
      <c r="AH238" s="40">
        <v>80</v>
      </c>
      <c r="AI238" s="40" t="s">
        <v>2344</v>
      </c>
      <c r="AJ238" s="40" t="s">
        <v>2345</v>
      </c>
      <c r="AK238" s="40" t="s">
        <v>588</v>
      </c>
      <c r="AL238" s="40">
        <v>0</v>
      </c>
      <c r="AM238" s="40"/>
      <c r="AN238" s="40">
        <v>150</v>
      </c>
      <c r="AO238" s="40">
        <v>0</v>
      </c>
      <c r="AP238" s="40">
        <v>0</v>
      </c>
      <c r="AQ238" s="40">
        <v>0</v>
      </c>
      <c r="AR238" s="40">
        <v>0</v>
      </c>
      <c r="AS238" s="40"/>
      <c r="AT238" s="40"/>
      <c r="AU238" s="40"/>
      <c r="AV238" s="40">
        <v>170</v>
      </c>
      <c r="AW238" s="40">
        <v>0</v>
      </c>
      <c r="AX238" s="40">
        <v>0</v>
      </c>
      <c r="AY238" s="40">
        <v>0</v>
      </c>
      <c r="AZ238" s="63"/>
      <c r="BA238" s="43">
        <v>0</v>
      </c>
      <c r="BB238" s="43">
        <v>0</v>
      </c>
      <c r="BC238" s="63"/>
      <c r="BD238" s="110">
        <v>16765895618</v>
      </c>
      <c r="BE238" s="44"/>
      <c r="BF238" s="45"/>
      <c r="BG238" s="44">
        <v>10461386644</v>
      </c>
      <c r="BH238" s="44">
        <v>5770300600</v>
      </c>
      <c r="BI238" s="44"/>
      <c r="BJ238" s="44">
        <v>0</v>
      </c>
      <c r="BK238" s="46">
        <v>0.2</v>
      </c>
      <c r="BL238" s="46">
        <v>0</v>
      </c>
      <c r="BM238" s="46" t="s">
        <v>126</v>
      </c>
      <c r="BN238" s="46">
        <v>0.57499999999999996</v>
      </c>
      <c r="BO238" s="46">
        <v>0.34782608695652173</v>
      </c>
      <c r="BP238" s="46">
        <v>0.375</v>
      </c>
      <c r="BQ238" s="46">
        <v>0</v>
      </c>
      <c r="BR238" s="46">
        <v>0.42499999999999999</v>
      </c>
      <c r="BS238" s="46">
        <v>0</v>
      </c>
      <c r="BT238" s="46">
        <v>0</v>
      </c>
      <c r="BU238" s="46" t="s">
        <v>126</v>
      </c>
      <c r="BV238" s="46">
        <v>0.2</v>
      </c>
      <c r="BW238" s="46" t="s">
        <v>126</v>
      </c>
      <c r="BX238" s="46">
        <v>0.34782608695652173</v>
      </c>
      <c r="BY238" s="46">
        <v>0</v>
      </c>
      <c r="BZ238" s="46">
        <v>0</v>
      </c>
      <c r="CA238" s="46" t="s">
        <v>126</v>
      </c>
      <c r="CB238" s="47">
        <v>0.22500000000000001</v>
      </c>
      <c r="CC238" s="47">
        <v>4.5000000000000005E-2</v>
      </c>
      <c r="CD238" s="47">
        <v>0</v>
      </c>
      <c r="CE238" s="47" t="s">
        <v>126</v>
      </c>
      <c r="CF238" s="47">
        <v>0</v>
      </c>
      <c r="CG238" s="47">
        <v>0.12939999999999999</v>
      </c>
      <c r="CH238" s="47">
        <v>4.5008695652173906E-2</v>
      </c>
      <c r="CI238" s="47">
        <v>4.5000000000000005E-2</v>
      </c>
      <c r="CJ238" s="47">
        <v>8.4400000000000003E-2</v>
      </c>
      <c r="CK238" s="47">
        <v>0</v>
      </c>
      <c r="CL238" s="47">
        <v>0</v>
      </c>
      <c r="CM238" s="47">
        <v>9.5625000000000002E-2</v>
      </c>
      <c r="CN238" s="47">
        <v>0</v>
      </c>
      <c r="CO238" s="47">
        <v>0</v>
      </c>
      <c r="CP238" s="47">
        <v>0</v>
      </c>
      <c r="CQ238" s="47" t="s">
        <v>126</v>
      </c>
      <c r="CR238" s="47">
        <v>0</v>
      </c>
      <c r="CS238" s="45"/>
      <c r="CT238" s="45"/>
      <c r="CU238" s="45"/>
      <c r="CV238" s="45"/>
      <c r="CX238" s="48">
        <v>0</v>
      </c>
      <c r="CY238" s="1">
        <v>0</v>
      </c>
      <c r="CZ238">
        <v>0</v>
      </c>
    </row>
    <row r="239" spans="1:272" ht="30.75" hidden="1" customHeight="1" x14ac:dyDescent="0.25">
      <c r="A239" s="37" t="s">
        <v>2000</v>
      </c>
      <c r="B239" s="37" t="s">
        <v>2001</v>
      </c>
      <c r="C239" s="37" t="s">
        <v>1842</v>
      </c>
      <c r="D239" s="37" t="s">
        <v>2177</v>
      </c>
      <c r="E239" s="37" t="s">
        <v>2303</v>
      </c>
      <c r="F239" s="37" t="s">
        <v>2346</v>
      </c>
      <c r="G239" s="37" t="s">
        <v>2347</v>
      </c>
      <c r="H239" s="37" t="s">
        <v>2348</v>
      </c>
      <c r="I239" s="37"/>
      <c r="J239" s="37"/>
      <c r="K239" s="37" t="s">
        <v>2349</v>
      </c>
      <c r="L239" s="38" t="s">
        <v>2350</v>
      </c>
      <c r="M239" s="37" t="s">
        <v>2351</v>
      </c>
      <c r="N239" s="37" t="s">
        <v>118</v>
      </c>
      <c r="O239" s="37" t="s">
        <v>119</v>
      </c>
      <c r="P239" s="39">
        <v>2200674</v>
      </c>
      <c r="Q239" s="40">
        <v>488000</v>
      </c>
      <c r="R239" s="40">
        <v>245461</v>
      </c>
      <c r="S239" s="40" t="s">
        <v>4488</v>
      </c>
      <c r="T239" s="40">
        <v>2866</v>
      </c>
      <c r="U239" s="40">
        <v>0</v>
      </c>
      <c r="V239" s="40">
        <v>148313</v>
      </c>
      <c r="W239" s="40">
        <v>0</v>
      </c>
      <c r="X239" s="40">
        <v>148313</v>
      </c>
      <c r="Y239" s="40">
        <v>0</v>
      </c>
      <c r="Z239" s="40">
        <v>148313</v>
      </c>
      <c r="AA239" s="40" t="s">
        <v>2352</v>
      </c>
      <c r="AB239" s="40" t="s">
        <v>2353</v>
      </c>
      <c r="AC239" s="40">
        <v>0</v>
      </c>
      <c r="AD239" s="40">
        <v>123706</v>
      </c>
      <c r="AE239" s="40">
        <v>0</v>
      </c>
      <c r="AF239" s="40">
        <v>61839</v>
      </c>
      <c r="AG239" s="40" t="s">
        <v>588</v>
      </c>
      <c r="AH239" s="40">
        <v>61839</v>
      </c>
      <c r="AI239" s="40" t="s">
        <v>2354</v>
      </c>
      <c r="AJ239" s="40" t="s">
        <v>2355</v>
      </c>
      <c r="AK239" s="40" t="s">
        <v>2356</v>
      </c>
      <c r="AL239" s="40">
        <v>8677863966</v>
      </c>
      <c r="AM239" s="40"/>
      <c r="AN239" s="40">
        <v>111069</v>
      </c>
      <c r="AO239" s="40">
        <v>0</v>
      </c>
      <c r="AP239" s="40">
        <v>35309</v>
      </c>
      <c r="AQ239" s="40">
        <v>0</v>
      </c>
      <c r="AR239" s="40">
        <v>35309</v>
      </c>
      <c r="AS239" s="40"/>
      <c r="AT239" s="40"/>
      <c r="AU239" s="40"/>
      <c r="AV239" s="40">
        <v>104912</v>
      </c>
      <c r="AW239" s="40">
        <v>0</v>
      </c>
      <c r="AX239" s="40">
        <v>0</v>
      </c>
      <c r="AY239" s="40">
        <v>0</v>
      </c>
      <c r="AZ239" s="63"/>
      <c r="BA239" s="43">
        <v>0</v>
      </c>
      <c r="BB239" s="43">
        <v>0</v>
      </c>
      <c r="BC239" s="63"/>
      <c r="BD239" s="110">
        <v>7017959784.3247375</v>
      </c>
      <c r="BE239" s="44"/>
      <c r="BF239" s="45"/>
      <c r="BG239" s="44">
        <v>5069293569.2720003</v>
      </c>
      <c r="BH239" s="44">
        <v>8264312374</v>
      </c>
      <c r="BI239" s="44"/>
      <c r="BJ239" s="44">
        <v>6571996771</v>
      </c>
      <c r="BK239" s="46">
        <v>0.5029938524590164</v>
      </c>
      <c r="BL239" s="46">
        <v>0.3039</v>
      </c>
      <c r="BM239" s="46">
        <v>1</v>
      </c>
      <c r="BN239" s="46">
        <v>0.25349590163934427</v>
      </c>
      <c r="BO239" s="46">
        <v>0.49988682844809468</v>
      </c>
      <c r="BP239" s="46">
        <v>0.22760040983606558</v>
      </c>
      <c r="BQ239" s="46">
        <v>0.31790148466268714</v>
      </c>
      <c r="BR239" s="46">
        <v>0.21498360655737705</v>
      </c>
      <c r="BS239" s="46">
        <v>0</v>
      </c>
      <c r="BT239" s="46">
        <v>0</v>
      </c>
      <c r="BU239" s="46" t="s">
        <v>126</v>
      </c>
      <c r="BV239" s="46">
        <v>0.5029938524590164</v>
      </c>
      <c r="BW239" s="46">
        <v>1</v>
      </c>
      <c r="BX239" s="46">
        <v>0.49988682844809468</v>
      </c>
      <c r="BY239" s="46">
        <v>0.31790148466268714</v>
      </c>
      <c r="BZ239" s="46">
        <v>0</v>
      </c>
      <c r="CA239" s="46" t="s">
        <v>126</v>
      </c>
      <c r="CB239" s="47">
        <v>0.22500000000000001</v>
      </c>
      <c r="CC239" s="47">
        <v>0.1131736168032787</v>
      </c>
      <c r="CD239" s="47">
        <v>6.8400000000000002E-2</v>
      </c>
      <c r="CE239" s="47">
        <v>6.8400000000000002E-2</v>
      </c>
      <c r="CF239" s="47">
        <v>6.8400000000000002E-2</v>
      </c>
      <c r="CG239" s="47">
        <v>5.7000000000000002E-2</v>
      </c>
      <c r="CH239" s="47">
        <v>2.8493549221541396E-2</v>
      </c>
      <c r="CI239" s="47">
        <v>2.8493852459016394E-2</v>
      </c>
      <c r="CJ239" s="47">
        <v>5.1200000000000002E-2</v>
      </c>
      <c r="CK239" s="47">
        <v>1.6276556014729583E-2</v>
      </c>
      <c r="CL239" s="47">
        <v>1.6279764344262301E-2</v>
      </c>
      <c r="CM239" s="47">
        <v>4.8371311475409837E-2</v>
      </c>
      <c r="CN239" s="47">
        <v>0</v>
      </c>
      <c r="CO239" s="47">
        <v>0</v>
      </c>
      <c r="CP239" s="47">
        <v>0</v>
      </c>
      <c r="CQ239" s="47" t="s">
        <v>126</v>
      </c>
      <c r="CR239" s="47">
        <v>0</v>
      </c>
      <c r="CS239" s="45"/>
      <c r="CT239" s="45"/>
      <c r="CU239" s="45"/>
      <c r="CV239" s="45"/>
      <c r="CX239" s="48">
        <v>171220</v>
      </c>
      <c r="CY239" s="1">
        <v>5120428718</v>
      </c>
      <c r="CZ239" t="s">
        <v>4489</v>
      </c>
    </row>
    <row r="240" spans="1:272" ht="30.75" hidden="1" customHeight="1" x14ac:dyDescent="0.25">
      <c r="A240" s="37" t="s">
        <v>2000</v>
      </c>
      <c r="B240" s="37" t="s">
        <v>2001</v>
      </c>
      <c r="C240" s="37" t="s">
        <v>1842</v>
      </c>
      <c r="D240" s="37" t="s">
        <v>2177</v>
      </c>
      <c r="E240" s="37" t="s">
        <v>2303</v>
      </c>
      <c r="F240" s="37" t="s">
        <v>2357</v>
      </c>
      <c r="G240" s="37" t="s">
        <v>2358</v>
      </c>
      <c r="H240" s="37" t="s">
        <v>2359</v>
      </c>
      <c r="I240" s="37"/>
      <c r="J240" s="37"/>
      <c r="K240" s="37" t="s">
        <v>2360</v>
      </c>
      <c r="L240" s="38" t="s">
        <v>2361</v>
      </c>
      <c r="M240" s="37" t="s">
        <v>2362</v>
      </c>
      <c r="N240" s="37" t="s">
        <v>118</v>
      </c>
      <c r="O240" s="37" t="s">
        <v>119</v>
      </c>
      <c r="P240" s="39">
        <v>211843</v>
      </c>
      <c r="Q240" s="40">
        <v>60000</v>
      </c>
      <c r="R240" s="40">
        <v>26673</v>
      </c>
      <c r="S240" s="40" t="s">
        <v>4490</v>
      </c>
      <c r="T240" s="40">
        <v>1159</v>
      </c>
      <c r="U240" s="40">
        <v>0</v>
      </c>
      <c r="V240" s="40">
        <v>22507</v>
      </c>
      <c r="W240" s="40">
        <v>0</v>
      </c>
      <c r="X240" s="40">
        <v>22507</v>
      </c>
      <c r="Y240" s="40">
        <v>0</v>
      </c>
      <c r="Z240" s="40">
        <v>22507</v>
      </c>
      <c r="AA240" s="40" t="s">
        <v>2363</v>
      </c>
      <c r="AB240" s="40" t="s">
        <v>2364</v>
      </c>
      <c r="AC240" s="40">
        <v>0</v>
      </c>
      <c r="AD240" s="40">
        <v>12580</v>
      </c>
      <c r="AE240" s="40">
        <v>0</v>
      </c>
      <c r="AF240" s="40">
        <v>3381</v>
      </c>
      <c r="AG240" s="40" t="s">
        <v>588</v>
      </c>
      <c r="AH240" s="40">
        <v>3381</v>
      </c>
      <c r="AI240" s="40" t="s">
        <v>2365</v>
      </c>
      <c r="AJ240" s="40" t="s">
        <v>2366</v>
      </c>
      <c r="AK240" s="40" t="s">
        <v>2367</v>
      </c>
      <c r="AL240" s="40">
        <v>5660906146</v>
      </c>
      <c r="AM240" s="40"/>
      <c r="AN240" s="40">
        <v>12456</v>
      </c>
      <c r="AO240" s="40">
        <v>0</v>
      </c>
      <c r="AP240" s="40">
        <v>785</v>
      </c>
      <c r="AQ240" s="40">
        <v>0</v>
      </c>
      <c r="AR240" s="40">
        <v>785</v>
      </c>
      <c r="AS240" s="40"/>
      <c r="AT240" s="40"/>
      <c r="AU240" s="40"/>
      <c r="AV240" s="40">
        <v>12457</v>
      </c>
      <c r="AW240" s="40">
        <v>0</v>
      </c>
      <c r="AX240" s="40">
        <v>0</v>
      </c>
      <c r="AY240" s="40">
        <v>0</v>
      </c>
      <c r="AZ240" s="63"/>
      <c r="BA240" s="43">
        <v>0</v>
      </c>
      <c r="BB240" s="43">
        <v>0</v>
      </c>
      <c r="BC240" s="63"/>
      <c r="BD240" s="110">
        <v>5608692941.9286728</v>
      </c>
      <c r="BE240" s="44"/>
      <c r="BF240" s="45"/>
      <c r="BG240" s="44">
        <v>6058567147.3979998</v>
      </c>
      <c r="BH240" s="44">
        <v>5878714666</v>
      </c>
      <c r="BI240" s="44"/>
      <c r="BJ240" s="44">
        <v>4833016126</v>
      </c>
      <c r="BK240" s="46">
        <v>0.44455</v>
      </c>
      <c r="BL240" s="46">
        <v>0.37509999999999999</v>
      </c>
      <c r="BM240" s="46">
        <v>1</v>
      </c>
      <c r="BN240" s="46">
        <v>0.20966666666666667</v>
      </c>
      <c r="BO240" s="46">
        <v>0.26875993640699525</v>
      </c>
      <c r="BP240" s="46">
        <v>0.20760000000000001</v>
      </c>
      <c r="BQ240" s="46">
        <v>6.3021836865767497E-2</v>
      </c>
      <c r="BR240" s="46">
        <v>0.20761666666666667</v>
      </c>
      <c r="BS240" s="46">
        <v>0</v>
      </c>
      <c r="BT240" s="46">
        <v>0</v>
      </c>
      <c r="BU240" s="46" t="s">
        <v>126</v>
      </c>
      <c r="BV240" s="46">
        <v>0.44455</v>
      </c>
      <c r="BW240" s="46">
        <v>1</v>
      </c>
      <c r="BX240" s="46">
        <v>0.26875993640699525</v>
      </c>
      <c r="BY240" s="46">
        <v>6.3021836865767497E-2</v>
      </c>
      <c r="BZ240" s="46">
        <v>0</v>
      </c>
      <c r="CA240" s="46" t="s">
        <v>126</v>
      </c>
      <c r="CB240" s="47">
        <v>0.22500000000000001</v>
      </c>
      <c r="CC240" s="47">
        <v>0.10002375000000001</v>
      </c>
      <c r="CD240" s="47">
        <v>8.4400000000000003E-2</v>
      </c>
      <c r="CE240" s="47">
        <v>8.4400000000000003E-2</v>
      </c>
      <c r="CF240" s="47">
        <v>8.4400000000000003E-2</v>
      </c>
      <c r="CG240" s="47">
        <v>4.7199999999999999E-2</v>
      </c>
      <c r="CH240" s="47">
        <v>1.2685468998410176E-2</v>
      </c>
      <c r="CI240" s="47">
        <v>1.2679999999999997E-2</v>
      </c>
      <c r="CJ240" s="47">
        <v>4.6699999999999998E-2</v>
      </c>
      <c r="CK240" s="47">
        <v>2.9431197816313422E-3</v>
      </c>
      <c r="CL240" s="47">
        <v>2.9437500000000089E-3</v>
      </c>
      <c r="CM240" s="47">
        <v>4.6713750000000005E-2</v>
      </c>
      <c r="CN240" s="47">
        <v>0</v>
      </c>
      <c r="CO240" s="47">
        <v>0</v>
      </c>
      <c r="CP240" s="47">
        <v>0</v>
      </c>
      <c r="CQ240" s="47" t="s">
        <v>126</v>
      </c>
      <c r="CR240" s="47">
        <v>0</v>
      </c>
      <c r="CS240" s="45"/>
      <c r="CT240" s="45"/>
      <c r="CU240" s="45"/>
      <c r="CV240" s="45"/>
      <c r="CX240" s="48">
        <v>23327</v>
      </c>
      <c r="CY240" s="1">
        <v>8133316771</v>
      </c>
      <c r="CZ240" t="s">
        <v>4489</v>
      </c>
    </row>
    <row r="241" spans="1:105" ht="30.75" hidden="1" customHeight="1" x14ac:dyDescent="0.25">
      <c r="A241" s="37" t="s">
        <v>2000</v>
      </c>
      <c r="B241" s="37" t="s">
        <v>2001</v>
      </c>
      <c r="C241" s="37" t="s">
        <v>1842</v>
      </c>
      <c r="D241" s="37" t="s">
        <v>2177</v>
      </c>
      <c r="E241" s="37" t="s">
        <v>2303</v>
      </c>
      <c r="F241" s="37" t="s">
        <v>2368</v>
      </c>
      <c r="G241" s="37" t="s">
        <v>2369</v>
      </c>
      <c r="H241" s="37" t="s">
        <v>2370</v>
      </c>
      <c r="I241" s="37"/>
      <c r="J241" s="37"/>
      <c r="K241" s="37" t="s">
        <v>2371</v>
      </c>
      <c r="L241" s="38" t="s">
        <v>2372</v>
      </c>
      <c r="M241" s="37" t="s">
        <v>2373</v>
      </c>
      <c r="N241" s="37" t="s">
        <v>118</v>
      </c>
      <c r="O241" s="37" t="s">
        <v>119</v>
      </c>
      <c r="P241" s="39">
        <v>2172997</v>
      </c>
      <c r="Q241" s="40">
        <v>496000</v>
      </c>
      <c r="R241" s="40">
        <v>154841</v>
      </c>
      <c r="S241" s="40" t="s">
        <v>4491</v>
      </c>
      <c r="T241" s="40">
        <v>5757</v>
      </c>
      <c r="U241" s="40">
        <v>0</v>
      </c>
      <c r="V241" s="40">
        <v>39734</v>
      </c>
      <c r="W241" s="40">
        <v>0</v>
      </c>
      <c r="X241" s="40">
        <v>39734</v>
      </c>
      <c r="Y241" s="40">
        <v>0</v>
      </c>
      <c r="Z241" s="40">
        <v>39734</v>
      </c>
      <c r="AA241" s="40" t="s">
        <v>2374</v>
      </c>
      <c r="AB241" s="40" t="s">
        <v>2375</v>
      </c>
      <c r="AC241" s="40">
        <v>0</v>
      </c>
      <c r="AD241" s="40">
        <v>157803</v>
      </c>
      <c r="AE241" s="40">
        <v>0</v>
      </c>
      <c r="AF241" s="40">
        <v>77315</v>
      </c>
      <c r="AG241" s="40" t="s">
        <v>588</v>
      </c>
      <c r="AH241" s="40">
        <v>77315</v>
      </c>
      <c r="AI241" s="40" t="s">
        <v>2376</v>
      </c>
      <c r="AJ241" s="40" t="s">
        <v>2377</v>
      </c>
      <c r="AK241" s="40" t="s">
        <v>2378</v>
      </c>
      <c r="AL241" s="40">
        <v>45426522416</v>
      </c>
      <c r="AM241" s="40"/>
      <c r="AN241" s="40">
        <v>152023</v>
      </c>
      <c r="AO241" s="40">
        <v>0</v>
      </c>
      <c r="AP241" s="40">
        <v>37792</v>
      </c>
      <c r="AQ241" s="40">
        <v>0</v>
      </c>
      <c r="AR241" s="40">
        <v>37792</v>
      </c>
      <c r="AS241" s="40"/>
      <c r="AT241" s="40"/>
      <c r="AU241" s="40"/>
      <c r="AV241" s="40">
        <v>146440</v>
      </c>
      <c r="AW241" s="40">
        <v>0</v>
      </c>
      <c r="AX241" s="40">
        <v>0</v>
      </c>
      <c r="AY241" s="40">
        <v>0</v>
      </c>
      <c r="AZ241" s="63"/>
      <c r="BA241" s="43">
        <v>0</v>
      </c>
      <c r="BB241" s="43">
        <v>0</v>
      </c>
      <c r="BC241" s="63"/>
      <c r="BD241" s="110">
        <v>8922076718.7871056</v>
      </c>
      <c r="BE241" s="44"/>
      <c r="BF241" s="45"/>
      <c r="BG241" s="44">
        <v>8632465801.3700008</v>
      </c>
      <c r="BH241" s="44">
        <v>24165901827</v>
      </c>
      <c r="BI241" s="44"/>
      <c r="BJ241" s="44">
        <v>23666682519</v>
      </c>
      <c r="BK241" s="46">
        <v>0.31217943548387095</v>
      </c>
      <c r="BL241" s="46">
        <v>8.0100000000000005E-2</v>
      </c>
      <c r="BM241" s="46">
        <v>1</v>
      </c>
      <c r="BN241" s="46">
        <v>0.31815120967741933</v>
      </c>
      <c r="BO241" s="46">
        <v>0.48994632548177158</v>
      </c>
      <c r="BP241" s="46">
        <v>0.30649798387096772</v>
      </c>
      <c r="BQ241" s="46">
        <v>0.24859396275563567</v>
      </c>
      <c r="BR241" s="46">
        <v>0.29524193548387095</v>
      </c>
      <c r="BS241" s="46">
        <v>0</v>
      </c>
      <c r="BT241" s="46">
        <v>0</v>
      </c>
      <c r="BU241" s="46" t="s">
        <v>126</v>
      </c>
      <c r="BV241" s="46">
        <v>0.31217943548387095</v>
      </c>
      <c r="BW241" s="46">
        <v>1</v>
      </c>
      <c r="BX241" s="46">
        <v>0.48994632548177158</v>
      </c>
      <c r="BY241" s="46">
        <v>0.24859396275563567</v>
      </c>
      <c r="BZ241" s="46">
        <v>0</v>
      </c>
      <c r="CA241" s="46" t="s">
        <v>126</v>
      </c>
      <c r="CB241" s="47">
        <v>0.22500000000000001</v>
      </c>
      <c r="CC241" s="47">
        <v>7.0240372983870966E-2</v>
      </c>
      <c r="CD241" s="47">
        <v>1.7999999999999999E-2</v>
      </c>
      <c r="CE241" s="47">
        <v>1.7999999999999999E-2</v>
      </c>
      <c r="CF241" s="47">
        <v>1.7999999999999999E-2</v>
      </c>
      <c r="CG241" s="47">
        <v>7.1599999999999997E-2</v>
      </c>
      <c r="CH241" s="47">
        <v>3.5080156904494841E-2</v>
      </c>
      <c r="CI241" s="47">
        <v>3.5096824596774198E-2</v>
      </c>
      <c r="CJ241" s="47">
        <v>6.9000000000000006E-2</v>
      </c>
      <c r="CK241" s="47">
        <v>1.7152983430138862E-2</v>
      </c>
      <c r="CL241" s="47">
        <v>1.7143548387096766E-2</v>
      </c>
      <c r="CM241" s="47">
        <v>6.6429435483870966E-2</v>
      </c>
      <c r="CN241" s="47">
        <v>0</v>
      </c>
      <c r="CO241" s="47">
        <v>0</v>
      </c>
      <c r="CP241" s="47">
        <v>0</v>
      </c>
      <c r="CQ241" s="47" t="s">
        <v>126</v>
      </c>
      <c r="CR241" s="47">
        <v>0</v>
      </c>
      <c r="CS241" s="45"/>
      <c r="CT241" s="45"/>
      <c r="CU241" s="45"/>
      <c r="CV241" s="45"/>
      <c r="CX241" s="48">
        <v>69137</v>
      </c>
      <c r="CY241" s="1">
        <v>31243677272</v>
      </c>
      <c r="CZ241" t="s">
        <v>4492</v>
      </c>
    </row>
    <row r="242" spans="1:105" ht="30.75" hidden="1" customHeight="1" x14ac:dyDescent="0.25">
      <c r="A242" s="37" t="s">
        <v>2000</v>
      </c>
      <c r="B242" s="37" t="s">
        <v>2001</v>
      </c>
      <c r="C242" s="37" t="s">
        <v>1842</v>
      </c>
      <c r="D242" s="37" t="s">
        <v>2177</v>
      </c>
      <c r="E242" s="37" t="s">
        <v>2303</v>
      </c>
      <c r="F242" s="37" t="s">
        <v>2379</v>
      </c>
      <c r="G242" s="37" t="s">
        <v>2380</v>
      </c>
      <c r="H242" s="37" t="s">
        <v>2381</v>
      </c>
      <c r="I242" s="37"/>
      <c r="J242" s="37"/>
      <c r="K242" s="37" t="s">
        <v>2382</v>
      </c>
      <c r="L242" s="38" t="s">
        <v>2383</v>
      </c>
      <c r="M242" s="37" t="s">
        <v>2384</v>
      </c>
      <c r="N242" s="37" t="s">
        <v>118</v>
      </c>
      <c r="O242" s="37" t="s">
        <v>119</v>
      </c>
      <c r="P242" s="39">
        <v>2548491</v>
      </c>
      <c r="Q242" s="40">
        <v>538000</v>
      </c>
      <c r="R242" s="40">
        <v>179069</v>
      </c>
      <c r="S242" s="40" t="s">
        <v>4493</v>
      </c>
      <c r="T242" s="40">
        <v>0</v>
      </c>
      <c r="U242" s="40">
        <v>0</v>
      </c>
      <c r="V242" s="40">
        <v>0</v>
      </c>
      <c r="W242" s="40">
        <v>0</v>
      </c>
      <c r="X242" s="40">
        <v>0</v>
      </c>
      <c r="Y242" s="40">
        <v>0</v>
      </c>
      <c r="Z242" s="40">
        <v>0</v>
      </c>
      <c r="AA242" s="40"/>
      <c r="AB242" s="40"/>
      <c r="AC242" s="40"/>
      <c r="AD242" s="40">
        <v>196821</v>
      </c>
      <c r="AE242" s="40">
        <v>0</v>
      </c>
      <c r="AF242" s="40">
        <v>123626</v>
      </c>
      <c r="AG242" s="40" t="s">
        <v>588</v>
      </c>
      <c r="AH242" s="40">
        <v>123626</v>
      </c>
      <c r="AI242" s="40" t="s">
        <v>2385</v>
      </c>
      <c r="AJ242" s="40" t="s">
        <v>2386</v>
      </c>
      <c r="AK242" s="40" t="s">
        <v>2387</v>
      </c>
      <c r="AL242" s="40">
        <v>6371943945</v>
      </c>
      <c r="AM242" s="40"/>
      <c r="AN242" s="40">
        <v>174493</v>
      </c>
      <c r="AO242" s="40">
        <v>0</v>
      </c>
      <c r="AP242" s="40">
        <v>55443</v>
      </c>
      <c r="AQ242" s="40">
        <v>0</v>
      </c>
      <c r="AR242" s="40">
        <v>55443</v>
      </c>
      <c r="AS242" s="40"/>
      <c r="AT242" s="40"/>
      <c r="AU242" s="40"/>
      <c r="AV242" s="40">
        <v>166686</v>
      </c>
      <c r="AW242" s="40">
        <v>0</v>
      </c>
      <c r="AX242" s="40">
        <v>0</v>
      </c>
      <c r="AY242" s="40">
        <v>0</v>
      </c>
      <c r="AZ242" s="63"/>
      <c r="BA242" s="43">
        <v>0</v>
      </c>
      <c r="BB242" s="43">
        <v>0</v>
      </c>
      <c r="BC242" s="63"/>
      <c r="BD242" s="110">
        <v>583657061</v>
      </c>
      <c r="BE242" s="44"/>
      <c r="BF242" s="45"/>
      <c r="BG242" s="44">
        <v>46975600.5</v>
      </c>
      <c r="BH242" s="44">
        <v>80000000</v>
      </c>
      <c r="BI242" s="44"/>
      <c r="BJ242" s="44">
        <v>0</v>
      </c>
      <c r="BK242" s="46">
        <v>0.33284200743494424</v>
      </c>
      <c r="BL242" s="46">
        <v>0</v>
      </c>
      <c r="BM242" s="46" t="s">
        <v>126</v>
      </c>
      <c r="BN242" s="46">
        <v>0.3658382899628253</v>
      </c>
      <c r="BO242" s="46">
        <v>0.62811386996306284</v>
      </c>
      <c r="BP242" s="46">
        <v>0.32433643122676581</v>
      </c>
      <c r="BQ242" s="46">
        <v>0.31773767429065924</v>
      </c>
      <c r="BR242" s="46">
        <v>0.30982527881040894</v>
      </c>
      <c r="BS242" s="46">
        <v>0</v>
      </c>
      <c r="BT242" s="46">
        <v>0</v>
      </c>
      <c r="BU242" s="46" t="s">
        <v>126</v>
      </c>
      <c r="BV242" s="46">
        <v>0.33284200743494424</v>
      </c>
      <c r="BW242" s="46" t="s">
        <v>126</v>
      </c>
      <c r="BX242" s="46">
        <v>0.62811386996306284</v>
      </c>
      <c r="BY242" s="46">
        <v>0.31773767429065924</v>
      </c>
      <c r="BZ242" s="46">
        <v>0</v>
      </c>
      <c r="CA242" s="46" t="s">
        <v>126</v>
      </c>
      <c r="CB242" s="47">
        <v>0.22500000000000001</v>
      </c>
      <c r="CC242" s="47">
        <v>7.4889451672862456E-2</v>
      </c>
      <c r="CD242" s="47">
        <v>0</v>
      </c>
      <c r="CE242" s="47" t="s">
        <v>126</v>
      </c>
      <c r="CF242" s="47">
        <v>0</v>
      </c>
      <c r="CG242" s="47">
        <v>8.2299999999999998E-2</v>
      </c>
      <c r="CH242" s="47">
        <v>5.1693771497960068E-2</v>
      </c>
      <c r="CI242" s="47">
        <v>5.1702323420074345E-2</v>
      </c>
      <c r="CJ242" s="47">
        <v>7.2999999999999995E-2</v>
      </c>
      <c r="CK242" s="47">
        <v>2.3194850223218124E-2</v>
      </c>
      <c r="CL242" s="47">
        <v>2.3187128252788111E-2</v>
      </c>
      <c r="CM242" s="47">
        <v>6.9710687732342E-2</v>
      </c>
      <c r="CN242" s="47">
        <v>0</v>
      </c>
      <c r="CO242" s="47">
        <v>0</v>
      </c>
      <c r="CP242" s="47">
        <v>0</v>
      </c>
      <c r="CQ242" s="47" t="s">
        <v>126</v>
      </c>
      <c r="CR242" s="47">
        <v>0</v>
      </c>
      <c r="CS242" s="45"/>
      <c r="CT242" s="45"/>
      <c r="CU242" s="45"/>
      <c r="CV242" s="45"/>
      <c r="CX242" s="48">
        <v>41271</v>
      </c>
      <c r="CY242" s="1">
        <v>0</v>
      </c>
      <c r="CZ242">
        <v>0</v>
      </c>
    </row>
    <row r="243" spans="1:105" ht="18" hidden="1" customHeight="1" x14ac:dyDescent="0.25">
      <c r="A243" s="37" t="s">
        <v>1962</v>
      </c>
      <c r="B243" s="37" t="s">
        <v>1963</v>
      </c>
      <c r="C243" s="37" t="s">
        <v>1842</v>
      </c>
      <c r="D243" s="37" t="s">
        <v>2177</v>
      </c>
      <c r="E243" s="37" t="s">
        <v>2303</v>
      </c>
      <c r="F243" s="37" t="s">
        <v>2388</v>
      </c>
      <c r="G243" s="37" t="s">
        <v>2389</v>
      </c>
      <c r="H243" s="37" t="s">
        <v>2390</v>
      </c>
      <c r="I243" s="37"/>
      <c r="J243" s="37"/>
      <c r="K243" s="37" t="s">
        <v>2391</v>
      </c>
      <c r="L243" s="37" t="s">
        <v>2392</v>
      </c>
      <c r="M243" s="37" t="s">
        <v>2393</v>
      </c>
      <c r="N243" s="37" t="s">
        <v>118</v>
      </c>
      <c r="O243" s="37" t="s">
        <v>119</v>
      </c>
      <c r="P243" s="39">
        <v>685158</v>
      </c>
      <c r="Q243" s="40">
        <v>20000</v>
      </c>
      <c r="R243" s="40">
        <v>11674</v>
      </c>
      <c r="S243" s="40" t="s">
        <v>4494</v>
      </c>
      <c r="T243" s="40">
        <v>7300</v>
      </c>
      <c r="U243" s="40">
        <v>0</v>
      </c>
      <c r="V243" s="40">
        <v>4841</v>
      </c>
      <c r="W243" s="40">
        <v>0</v>
      </c>
      <c r="X243" s="40">
        <v>2492</v>
      </c>
      <c r="Y243" s="40">
        <v>0</v>
      </c>
      <c r="Z243" s="40">
        <v>2492</v>
      </c>
      <c r="AA243" s="40" t="s">
        <v>2394</v>
      </c>
      <c r="AB243" s="40" t="s">
        <v>2395</v>
      </c>
      <c r="AC243" s="40" t="s">
        <v>2396</v>
      </c>
      <c r="AD243" s="40">
        <v>7583</v>
      </c>
      <c r="AE243" s="40">
        <v>0</v>
      </c>
      <c r="AF243" s="40">
        <v>8043</v>
      </c>
      <c r="AG243" s="40">
        <v>0</v>
      </c>
      <c r="AH243" s="40">
        <v>8043</v>
      </c>
      <c r="AI243" s="40" t="s">
        <v>2397</v>
      </c>
      <c r="AJ243" s="40" t="s">
        <v>2398</v>
      </c>
      <c r="AK243" s="40" t="s">
        <v>2399</v>
      </c>
      <c r="AL243" s="40">
        <v>5196242034.6999998</v>
      </c>
      <c r="AM243" s="40" t="s">
        <v>2400</v>
      </c>
      <c r="AN243" s="40">
        <v>7200</v>
      </c>
      <c r="AO243" s="40">
        <v>0</v>
      </c>
      <c r="AP243" s="40">
        <v>1139</v>
      </c>
      <c r="AQ243" s="40">
        <v>0</v>
      </c>
      <c r="AR243" s="40">
        <v>1139</v>
      </c>
      <c r="AS243" s="40" t="s">
        <v>2401</v>
      </c>
      <c r="AT243" s="40" t="s">
        <v>2402</v>
      </c>
      <c r="AU243" s="40" t="s">
        <v>2399</v>
      </c>
      <c r="AV243" s="40">
        <v>2265</v>
      </c>
      <c r="AW243" s="40">
        <v>0</v>
      </c>
      <c r="AX243" s="40">
        <v>0</v>
      </c>
      <c r="AY243" s="40">
        <v>0</v>
      </c>
      <c r="AZ243" s="42">
        <v>781399997</v>
      </c>
      <c r="BA243" s="43">
        <v>45957504</v>
      </c>
      <c r="BB243" s="43">
        <v>827357501</v>
      </c>
      <c r="BC243" s="42">
        <v>780899997</v>
      </c>
      <c r="BD243" s="110">
        <v>4921838983</v>
      </c>
      <c r="BE243" s="44">
        <v>5196242034.6999998</v>
      </c>
      <c r="BF243" s="45"/>
      <c r="BG243" s="44">
        <v>4888531030</v>
      </c>
      <c r="BH243" s="44">
        <v>9608652410</v>
      </c>
      <c r="BI243" s="44"/>
      <c r="BJ243" s="44">
        <v>1705539378</v>
      </c>
      <c r="BK243" s="46">
        <v>0.5837</v>
      </c>
      <c r="BL243" s="46">
        <v>0.24210000000000001</v>
      </c>
      <c r="BM243" s="46">
        <v>0.51480000000000004</v>
      </c>
      <c r="BN243" s="46">
        <v>0.37914999999999999</v>
      </c>
      <c r="BO243" s="46">
        <v>1.0606620071211921</v>
      </c>
      <c r="BP243" s="46">
        <v>0.36</v>
      </c>
      <c r="BQ243" s="46">
        <v>0.15819444444444444</v>
      </c>
      <c r="BR243" s="46">
        <v>0.11325</v>
      </c>
      <c r="BS243" s="46">
        <v>0</v>
      </c>
      <c r="BT243" s="46">
        <v>0</v>
      </c>
      <c r="BU243" s="46" t="s">
        <v>126</v>
      </c>
      <c r="BV243" s="46">
        <v>0.5837</v>
      </c>
      <c r="BW243" s="46">
        <v>0.51480000000000004</v>
      </c>
      <c r="BX243" s="46" t="s">
        <v>4283</v>
      </c>
      <c r="BY243" s="46">
        <v>0.15819444444444444</v>
      </c>
      <c r="BZ243" s="46">
        <v>0</v>
      </c>
      <c r="CA243" s="46" t="s">
        <v>126</v>
      </c>
      <c r="CB243" s="47">
        <v>0.22500000000000001</v>
      </c>
      <c r="CC243" s="47">
        <v>0.13133249999999999</v>
      </c>
      <c r="CD243" s="47">
        <v>5.45E-2</v>
      </c>
      <c r="CE243" s="47">
        <v>2.81E-2</v>
      </c>
      <c r="CF243" s="47">
        <v>2.8000000000000001E-2</v>
      </c>
      <c r="CG243" s="47">
        <v>8.5300000000000001E-2</v>
      </c>
      <c r="CH243" s="47">
        <v>8.5300000000000001E-2</v>
      </c>
      <c r="CI243" s="47">
        <v>9.0518750000000023E-2</v>
      </c>
      <c r="CJ243" s="47">
        <v>8.1000000000000003E-2</v>
      </c>
      <c r="CK243" s="47">
        <v>1.281375E-2</v>
      </c>
      <c r="CL243" s="47">
        <v>1.2813749999999971E-2</v>
      </c>
      <c r="CM243" s="47">
        <v>2.548125E-2</v>
      </c>
      <c r="CN243" s="47">
        <v>0</v>
      </c>
      <c r="CO243" s="47">
        <v>0</v>
      </c>
      <c r="CP243" s="47">
        <v>0</v>
      </c>
      <c r="CQ243" s="47" t="s">
        <v>126</v>
      </c>
      <c r="CR243" s="47">
        <v>0</v>
      </c>
      <c r="CS243" s="45"/>
      <c r="CT243" s="45"/>
      <c r="CU243" s="45"/>
      <c r="CV243" s="45"/>
      <c r="CX243" s="48">
        <v>6953</v>
      </c>
      <c r="CY243" s="1">
        <v>428094045</v>
      </c>
      <c r="CZ243" t="s">
        <v>4495</v>
      </c>
    </row>
    <row r="244" spans="1:105" ht="30.75" hidden="1" customHeight="1" x14ac:dyDescent="0.25">
      <c r="A244" s="37" t="s">
        <v>2000</v>
      </c>
      <c r="B244" s="37" t="s">
        <v>2001</v>
      </c>
      <c r="C244" s="37" t="s">
        <v>1842</v>
      </c>
      <c r="D244" s="37" t="s">
        <v>2177</v>
      </c>
      <c r="E244" s="37" t="s">
        <v>2303</v>
      </c>
      <c r="F244" s="37" t="s">
        <v>2403</v>
      </c>
      <c r="G244" s="37" t="s">
        <v>2404</v>
      </c>
      <c r="H244" s="37" t="s">
        <v>2405</v>
      </c>
      <c r="I244" s="37"/>
      <c r="J244" s="37"/>
      <c r="K244" s="37" t="s">
        <v>2406</v>
      </c>
      <c r="L244" s="38" t="s">
        <v>2407</v>
      </c>
      <c r="M244" s="37" t="s">
        <v>160</v>
      </c>
      <c r="N244" s="37" t="s">
        <v>118</v>
      </c>
      <c r="O244" s="37" t="s">
        <v>119</v>
      </c>
      <c r="P244" s="39">
        <v>0</v>
      </c>
      <c r="Q244" s="40">
        <v>46</v>
      </c>
      <c r="R244" s="40">
        <v>31</v>
      </c>
      <c r="S244" s="40" t="s">
        <v>4496</v>
      </c>
      <c r="T244" s="40">
        <v>20</v>
      </c>
      <c r="U244" s="40">
        <v>0</v>
      </c>
      <c r="V244" s="40">
        <v>20</v>
      </c>
      <c r="W244" s="40">
        <v>0</v>
      </c>
      <c r="X244" s="40">
        <v>20</v>
      </c>
      <c r="Y244" s="40">
        <v>0</v>
      </c>
      <c r="Z244" s="40">
        <v>20</v>
      </c>
      <c r="AA244" s="40">
        <v>0</v>
      </c>
      <c r="AB244" s="40" t="s">
        <v>2408</v>
      </c>
      <c r="AC244" s="40">
        <v>0</v>
      </c>
      <c r="AD244" s="40">
        <v>10</v>
      </c>
      <c r="AE244" s="40">
        <v>0</v>
      </c>
      <c r="AF244" s="40">
        <v>10</v>
      </c>
      <c r="AG244" s="40" t="s">
        <v>588</v>
      </c>
      <c r="AH244" s="40">
        <v>10</v>
      </c>
      <c r="AI244" s="40" t="s">
        <v>2409</v>
      </c>
      <c r="AJ244" s="40" t="s">
        <v>2410</v>
      </c>
      <c r="AK244" s="40" t="s">
        <v>588</v>
      </c>
      <c r="AL244" s="40">
        <v>7026964692</v>
      </c>
      <c r="AM244" s="40"/>
      <c r="AN244" s="40">
        <v>8</v>
      </c>
      <c r="AO244" s="40">
        <v>0</v>
      </c>
      <c r="AP244" s="40">
        <v>1</v>
      </c>
      <c r="AQ244" s="40">
        <v>0</v>
      </c>
      <c r="AR244" s="40">
        <v>1</v>
      </c>
      <c r="AS244" s="40"/>
      <c r="AT244" s="40"/>
      <c r="AU244" s="40"/>
      <c r="AV244" s="40">
        <v>8</v>
      </c>
      <c r="AW244" s="40">
        <v>0</v>
      </c>
      <c r="AX244" s="40">
        <v>0</v>
      </c>
      <c r="AY244" s="40">
        <v>0</v>
      </c>
      <c r="AZ244" s="63"/>
      <c r="BA244" s="43">
        <v>0</v>
      </c>
      <c r="BB244" s="43">
        <v>0</v>
      </c>
      <c r="BC244" s="63"/>
      <c r="BD244" s="110">
        <v>3901324707.4737015</v>
      </c>
      <c r="BE244" s="44"/>
      <c r="BF244" s="45"/>
      <c r="BG244" s="44">
        <v>2964802647.3340001</v>
      </c>
      <c r="BH244" s="44">
        <v>737665940</v>
      </c>
      <c r="BI244" s="44"/>
      <c r="BJ244" s="44">
        <v>180380000</v>
      </c>
      <c r="BK244" s="46">
        <v>0.67391304347826086</v>
      </c>
      <c r="BL244" s="46">
        <v>0.43480000000000002</v>
      </c>
      <c r="BM244" s="46">
        <v>1</v>
      </c>
      <c r="BN244" s="46">
        <v>0.21739130434782608</v>
      </c>
      <c r="BO244" s="46">
        <v>1</v>
      </c>
      <c r="BP244" s="46">
        <v>0.17391304347826086</v>
      </c>
      <c r="BQ244" s="46">
        <v>0.125</v>
      </c>
      <c r="BR244" s="46">
        <v>0.17391304347826086</v>
      </c>
      <c r="BS244" s="46">
        <v>0</v>
      </c>
      <c r="BT244" s="46">
        <v>0</v>
      </c>
      <c r="BU244" s="46" t="s">
        <v>126</v>
      </c>
      <c r="BV244" s="46">
        <v>0.67391304347826086</v>
      </c>
      <c r="BW244" s="46">
        <v>1</v>
      </c>
      <c r="BX244" s="46">
        <v>1</v>
      </c>
      <c r="BY244" s="46">
        <v>0.125</v>
      </c>
      <c r="BZ244" s="46">
        <v>0</v>
      </c>
      <c r="CA244" s="46" t="s">
        <v>126</v>
      </c>
      <c r="CB244" s="47">
        <v>0.22500000000000001</v>
      </c>
      <c r="CC244" s="47">
        <v>0.15163043478260871</v>
      </c>
      <c r="CD244" s="47">
        <v>9.7799999999999998E-2</v>
      </c>
      <c r="CE244" s="47">
        <v>9.7799999999999998E-2</v>
      </c>
      <c r="CF244" s="47">
        <v>9.7799999999999998E-2</v>
      </c>
      <c r="CG244" s="47">
        <v>4.8899999999999999E-2</v>
      </c>
      <c r="CH244" s="47">
        <v>4.8899999999999999E-2</v>
      </c>
      <c r="CI244" s="47">
        <v>4.8939130434782624E-2</v>
      </c>
      <c r="CJ244" s="47">
        <v>3.9100000000000003E-2</v>
      </c>
      <c r="CK244" s="47">
        <v>4.8875000000000004E-3</v>
      </c>
      <c r="CL244" s="47">
        <v>4.8913043478260865E-3</v>
      </c>
      <c r="CM244" s="47">
        <v>3.9130434782608699E-2</v>
      </c>
      <c r="CN244" s="47">
        <v>0</v>
      </c>
      <c r="CO244" s="47">
        <v>0</v>
      </c>
      <c r="CP244" s="47">
        <v>0</v>
      </c>
      <c r="CQ244" s="47" t="s">
        <v>126</v>
      </c>
      <c r="CR244" s="47">
        <v>0</v>
      </c>
      <c r="CS244" s="45"/>
      <c r="CT244" s="45"/>
      <c r="CU244" s="45"/>
      <c r="CV244" s="45"/>
      <c r="CX244" s="48">
        <v>20</v>
      </c>
      <c r="CY244" s="1">
        <v>163579092</v>
      </c>
      <c r="CZ244" t="s">
        <v>4486</v>
      </c>
    </row>
    <row r="245" spans="1:105" ht="18" hidden="1" customHeight="1" x14ac:dyDescent="0.25">
      <c r="A245" s="37" t="s">
        <v>283</v>
      </c>
      <c r="B245" s="37" t="s">
        <v>284</v>
      </c>
      <c r="C245" s="37" t="s">
        <v>1842</v>
      </c>
      <c r="D245" s="37" t="s">
        <v>2411</v>
      </c>
      <c r="E245" s="37" t="s">
        <v>2412</v>
      </c>
      <c r="F245" s="37" t="s">
        <v>2413</v>
      </c>
      <c r="G245" s="37" t="s">
        <v>2414</v>
      </c>
      <c r="H245" s="37" t="s">
        <v>2415</v>
      </c>
      <c r="I245" s="37"/>
      <c r="J245" s="37"/>
      <c r="K245" s="37" t="s">
        <v>2416</v>
      </c>
      <c r="L245" s="37" t="s">
        <v>2417</v>
      </c>
      <c r="M245" s="37" t="s">
        <v>2418</v>
      </c>
      <c r="N245" s="37" t="s">
        <v>118</v>
      </c>
      <c r="O245" s="37" t="s">
        <v>119</v>
      </c>
      <c r="P245" s="39">
        <v>23</v>
      </c>
      <c r="Q245" s="40">
        <v>450</v>
      </c>
      <c r="R245" s="40">
        <v>461</v>
      </c>
      <c r="S245" s="40" t="s">
        <v>4497</v>
      </c>
      <c r="T245" s="40">
        <v>0</v>
      </c>
      <c r="U245" s="40">
        <v>0</v>
      </c>
      <c r="V245" s="40">
        <v>30</v>
      </c>
      <c r="W245" s="40">
        <v>0</v>
      </c>
      <c r="X245" s="40">
        <v>346</v>
      </c>
      <c r="Y245" s="40">
        <v>0</v>
      </c>
      <c r="Z245" s="40">
        <v>346</v>
      </c>
      <c r="AA245" s="40" t="s">
        <v>2419</v>
      </c>
      <c r="AB245" s="40" t="s">
        <v>2420</v>
      </c>
      <c r="AC245" s="40" t="s">
        <v>2421</v>
      </c>
      <c r="AD245" s="40">
        <v>84</v>
      </c>
      <c r="AE245" s="40">
        <v>0</v>
      </c>
      <c r="AF245" s="40">
        <v>115</v>
      </c>
      <c r="AG245" s="40">
        <v>0</v>
      </c>
      <c r="AH245" s="40">
        <v>115</v>
      </c>
      <c r="AI245" s="40" t="s">
        <v>2422</v>
      </c>
      <c r="AJ245" s="40" t="s">
        <v>2423</v>
      </c>
      <c r="AK245" s="40">
        <v>0</v>
      </c>
      <c r="AL245" s="40">
        <v>0</v>
      </c>
      <c r="AM245" s="40">
        <v>0</v>
      </c>
      <c r="AN245" s="40">
        <v>5</v>
      </c>
      <c r="AO245" s="40">
        <v>0</v>
      </c>
      <c r="AP245" s="40">
        <v>0</v>
      </c>
      <c r="AQ245" s="40">
        <v>0</v>
      </c>
      <c r="AR245" s="40">
        <v>0</v>
      </c>
      <c r="AS245" s="40"/>
      <c r="AT245" s="40"/>
      <c r="AU245" s="40"/>
      <c r="AV245" s="40">
        <v>5</v>
      </c>
      <c r="AW245" s="40">
        <v>0</v>
      </c>
      <c r="AX245" s="40">
        <v>0</v>
      </c>
      <c r="AY245" s="40">
        <v>0</v>
      </c>
      <c r="AZ245" s="42">
        <v>2000000000</v>
      </c>
      <c r="BA245" s="43">
        <v>0</v>
      </c>
      <c r="BB245" s="43">
        <v>2000000000</v>
      </c>
      <c r="BC245" s="42">
        <v>2000000000</v>
      </c>
      <c r="BD245" s="110">
        <v>80000000</v>
      </c>
      <c r="BE245" s="1">
        <v>0</v>
      </c>
      <c r="BF245" s="1"/>
      <c r="BG245" s="44">
        <v>79670000</v>
      </c>
      <c r="BH245" s="44">
        <v>0</v>
      </c>
      <c r="BI245" s="44"/>
      <c r="BJ245" s="44">
        <v>0</v>
      </c>
      <c r="BK245" s="46">
        <v>1.0244444444444445</v>
      </c>
      <c r="BL245" s="46">
        <v>0.375</v>
      </c>
      <c r="BM245" s="46">
        <v>11.533300000000001</v>
      </c>
      <c r="BN245" s="46">
        <v>0.18666666666666668</v>
      </c>
      <c r="BO245" s="46">
        <v>1.3690476190476191</v>
      </c>
      <c r="BP245" s="46">
        <v>1.1111111111111112E-2</v>
      </c>
      <c r="BQ245" s="46">
        <v>0</v>
      </c>
      <c r="BR245" s="46">
        <v>1.1111111111111112E-2</v>
      </c>
      <c r="BS245" s="46">
        <v>0</v>
      </c>
      <c r="BT245" s="46">
        <v>0</v>
      </c>
      <c r="BU245" s="46" t="s">
        <v>126</v>
      </c>
      <c r="BV245" s="46" t="s">
        <v>4283</v>
      </c>
      <c r="BW245" s="46">
        <v>1</v>
      </c>
      <c r="BX245" s="46" t="s">
        <v>4283</v>
      </c>
      <c r="BY245" s="46">
        <v>0</v>
      </c>
      <c r="BZ245" s="46">
        <v>0</v>
      </c>
      <c r="CA245" s="46" t="s">
        <v>126</v>
      </c>
      <c r="CB245" s="47">
        <v>0.22500000000000001</v>
      </c>
      <c r="CC245" s="47">
        <v>0.22500000000000001</v>
      </c>
      <c r="CD245" s="47">
        <v>1.4999999999999999E-2</v>
      </c>
      <c r="CE245" s="47">
        <v>1.4999999999999999E-2</v>
      </c>
      <c r="CF245" s="47">
        <v>0.17299999999999999</v>
      </c>
      <c r="CG245" s="47">
        <v>4.2000000000000003E-2</v>
      </c>
      <c r="CH245" s="47">
        <v>4.2000000000000003E-2</v>
      </c>
      <c r="CI245" s="47">
        <v>5.2000000000000018E-2</v>
      </c>
      <c r="CJ245" s="47">
        <v>2.5000000000000001E-3</v>
      </c>
      <c r="CK245" s="47">
        <v>0</v>
      </c>
      <c r="CL245" s="47">
        <v>0</v>
      </c>
      <c r="CM245" s="47">
        <v>2.5000000000000001E-3</v>
      </c>
      <c r="CN245" s="47">
        <v>0</v>
      </c>
      <c r="CO245" s="47">
        <v>0</v>
      </c>
      <c r="CP245" s="47">
        <v>0</v>
      </c>
      <c r="CQ245" s="47" t="s">
        <v>126</v>
      </c>
      <c r="CR245" s="47">
        <v>0</v>
      </c>
      <c r="CS245" s="45"/>
      <c r="CT245" s="45"/>
      <c r="CU245" s="45"/>
      <c r="CV245" s="45"/>
      <c r="CX245" s="48">
        <v>173</v>
      </c>
      <c r="CY245" s="1">
        <v>0</v>
      </c>
      <c r="CZ245">
        <v>0</v>
      </c>
      <c r="DA245" s="62" t="s">
        <v>143</v>
      </c>
    </row>
    <row r="246" spans="1:105" ht="18" hidden="1" customHeight="1" x14ac:dyDescent="0.25">
      <c r="A246" s="37" t="s">
        <v>1879</v>
      </c>
      <c r="B246" s="37" t="s">
        <v>1880</v>
      </c>
      <c r="C246" s="37" t="s">
        <v>1842</v>
      </c>
      <c r="D246" s="37" t="s">
        <v>2411</v>
      </c>
      <c r="E246" s="37" t="s">
        <v>2412</v>
      </c>
      <c r="F246" s="37" t="s">
        <v>2413</v>
      </c>
      <c r="G246" s="37" t="s">
        <v>2414</v>
      </c>
      <c r="H246" s="37" t="s">
        <v>2424</v>
      </c>
      <c r="I246" s="37"/>
      <c r="J246" s="37"/>
      <c r="K246" s="37" t="s">
        <v>2425</v>
      </c>
      <c r="L246" s="37" t="s">
        <v>2426</v>
      </c>
      <c r="M246" s="37" t="s">
        <v>2427</v>
      </c>
      <c r="N246" s="37" t="s">
        <v>118</v>
      </c>
      <c r="O246" s="37" t="s">
        <v>119</v>
      </c>
      <c r="P246" s="39">
        <v>5</v>
      </c>
      <c r="Q246" s="40">
        <v>4</v>
      </c>
      <c r="R246" s="40">
        <v>2</v>
      </c>
      <c r="S246" s="40" t="s">
        <v>2431</v>
      </c>
      <c r="T246" s="40">
        <v>0</v>
      </c>
      <c r="U246" s="40">
        <v>0</v>
      </c>
      <c r="V246" s="40">
        <v>0</v>
      </c>
      <c r="W246" s="40">
        <v>0</v>
      </c>
      <c r="X246" s="40">
        <v>0</v>
      </c>
      <c r="Y246" s="40">
        <v>0</v>
      </c>
      <c r="Z246" s="40">
        <v>0</v>
      </c>
      <c r="AA246" s="40"/>
      <c r="AB246" s="40"/>
      <c r="AC246" s="40"/>
      <c r="AD246" s="40">
        <v>2</v>
      </c>
      <c r="AE246" s="40">
        <v>0</v>
      </c>
      <c r="AF246" s="40">
        <v>2</v>
      </c>
      <c r="AG246" s="40">
        <v>0</v>
      </c>
      <c r="AH246" s="40">
        <v>2</v>
      </c>
      <c r="AI246" s="40" t="s">
        <v>2428</v>
      </c>
      <c r="AJ246" s="40" t="s">
        <v>2429</v>
      </c>
      <c r="AK246" s="40">
        <v>0</v>
      </c>
      <c r="AL246" s="40">
        <v>1000000000</v>
      </c>
      <c r="AM246" s="40" t="s">
        <v>2430</v>
      </c>
      <c r="AN246" s="40">
        <v>1</v>
      </c>
      <c r="AO246" s="40">
        <v>0</v>
      </c>
      <c r="AP246" s="40">
        <v>0</v>
      </c>
      <c r="AQ246" s="40">
        <v>0</v>
      </c>
      <c r="AR246" s="40">
        <v>0</v>
      </c>
      <c r="AS246" s="40"/>
      <c r="AT246" s="40" t="s">
        <v>2431</v>
      </c>
      <c r="AU246" s="40"/>
      <c r="AV246" s="40">
        <v>1</v>
      </c>
      <c r="AW246" s="40">
        <v>0</v>
      </c>
      <c r="AX246" s="40">
        <v>0</v>
      </c>
      <c r="AY246" s="40">
        <v>0</v>
      </c>
      <c r="AZ246" s="63"/>
      <c r="BA246" s="43">
        <v>0</v>
      </c>
      <c r="BB246" s="43">
        <v>0</v>
      </c>
      <c r="BC246" s="63"/>
      <c r="BD246" s="110">
        <v>3000000000</v>
      </c>
      <c r="BE246" s="1">
        <v>1000000000</v>
      </c>
      <c r="BF246" s="1"/>
      <c r="BG246" s="44">
        <v>2984363326</v>
      </c>
      <c r="BH246" s="44">
        <v>900000000</v>
      </c>
      <c r="BI246" s="44"/>
      <c r="BJ246" s="44">
        <v>627433600</v>
      </c>
      <c r="BK246" s="46">
        <v>0.5</v>
      </c>
      <c r="BL246" s="46">
        <v>0</v>
      </c>
      <c r="BM246" s="46" t="s">
        <v>126</v>
      </c>
      <c r="BN246" s="46">
        <v>0.5</v>
      </c>
      <c r="BO246" s="46">
        <v>1</v>
      </c>
      <c r="BP246" s="46">
        <v>0.25</v>
      </c>
      <c r="BQ246" s="46">
        <v>0</v>
      </c>
      <c r="BR246" s="46">
        <v>0.25</v>
      </c>
      <c r="BS246" s="46">
        <v>0</v>
      </c>
      <c r="BT246" s="46">
        <v>0</v>
      </c>
      <c r="BU246" s="46" t="s">
        <v>126</v>
      </c>
      <c r="BV246" s="46">
        <v>0.5</v>
      </c>
      <c r="BW246" s="46" t="s">
        <v>126</v>
      </c>
      <c r="BX246" s="46">
        <v>1</v>
      </c>
      <c r="BY246" s="46">
        <v>0</v>
      </c>
      <c r="BZ246" s="46">
        <v>0</v>
      </c>
      <c r="CA246" s="46" t="s">
        <v>126</v>
      </c>
      <c r="CB246" s="47">
        <v>0.22500000000000001</v>
      </c>
      <c r="CC246" s="47">
        <v>0.1125</v>
      </c>
      <c r="CD246" s="47">
        <v>0</v>
      </c>
      <c r="CE246" s="47" t="s">
        <v>126</v>
      </c>
      <c r="CF246" s="47">
        <v>0</v>
      </c>
      <c r="CG246" s="47">
        <v>0.1125</v>
      </c>
      <c r="CH246" s="47">
        <v>0.1125</v>
      </c>
      <c r="CI246" s="47">
        <v>0.1125</v>
      </c>
      <c r="CJ246" s="47">
        <v>5.6300000000000003E-2</v>
      </c>
      <c r="CK246" s="47">
        <v>0</v>
      </c>
      <c r="CL246" s="47">
        <v>0</v>
      </c>
      <c r="CM246" s="47">
        <v>5.6250000000000001E-2</v>
      </c>
      <c r="CN246" s="47">
        <v>0</v>
      </c>
      <c r="CO246" s="47">
        <v>0</v>
      </c>
      <c r="CP246" s="47">
        <v>0</v>
      </c>
      <c r="CQ246" s="47" t="s">
        <v>126</v>
      </c>
      <c r="CR246" s="47">
        <v>0</v>
      </c>
      <c r="CS246" s="45"/>
      <c r="CT246" s="45"/>
      <c r="CU246" s="45"/>
      <c r="CV246" s="45"/>
      <c r="CX246" s="48">
        <v>1</v>
      </c>
      <c r="CY246" s="1">
        <v>0</v>
      </c>
      <c r="CZ246" t="s">
        <v>2430</v>
      </c>
    </row>
    <row r="247" spans="1:105" ht="18" hidden="1" customHeight="1" x14ac:dyDescent="0.25">
      <c r="A247" s="37" t="s">
        <v>1879</v>
      </c>
      <c r="B247" s="37" t="s">
        <v>1880</v>
      </c>
      <c r="C247" s="37" t="s">
        <v>1842</v>
      </c>
      <c r="D247" s="37" t="s">
        <v>2411</v>
      </c>
      <c r="E247" s="37" t="s">
        <v>2412</v>
      </c>
      <c r="F247" s="37" t="s">
        <v>2413</v>
      </c>
      <c r="G247" s="37" t="s">
        <v>2414</v>
      </c>
      <c r="H247" s="37" t="s">
        <v>2432</v>
      </c>
      <c r="I247" s="37"/>
      <c r="J247" s="37"/>
      <c r="K247" s="37" t="s">
        <v>2433</v>
      </c>
      <c r="L247" s="37" t="s">
        <v>2434</v>
      </c>
      <c r="M247" s="37" t="s">
        <v>2435</v>
      </c>
      <c r="N247" s="37" t="s">
        <v>118</v>
      </c>
      <c r="O247" s="37" t="s">
        <v>119</v>
      </c>
      <c r="P247" s="39">
        <v>0</v>
      </c>
      <c r="Q247" s="40">
        <v>5000</v>
      </c>
      <c r="R247" s="40">
        <v>2500</v>
      </c>
      <c r="S247" s="40" t="s">
        <v>4498</v>
      </c>
      <c r="T247" s="40">
        <v>2000</v>
      </c>
      <c r="U247" s="40">
        <v>0</v>
      </c>
      <c r="V247" s="40">
        <v>0</v>
      </c>
      <c r="W247" s="40">
        <v>0</v>
      </c>
      <c r="X247" s="40">
        <v>0</v>
      </c>
      <c r="Y247" s="40">
        <v>0</v>
      </c>
      <c r="Z247" s="40">
        <v>0</v>
      </c>
      <c r="AA247" s="40"/>
      <c r="AB247" s="40"/>
      <c r="AC247" s="40"/>
      <c r="AD247" s="40">
        <v>2500</v>
      </c>
      <c r="AE247" s="40">
        <v>0</v>
      </c>
      <c r="AF247" s="40">
        <v>2500</v>
      </c>
      <c r="AG247" s="40">
        <v>0</v>
      </c>
      <c r="AH247" s="40">
        <v>2500</v>
      </c>
      <c r="AI247" s="40" t="s">
        <v>2436</v>
      </c>
      <c r="AJ247" s="40" t="s">
        <v>2437</v>
      </c>
      <c r="AK247" s="40">
        <v>0</v>
      </c>
      <c r="AL247" s="40">
        <v>0</v>
      </c>
      <c r="AM247" s="40">
        <v>0</v>
      </c>
      <c r="AN247" s="40">
        <v>1500</v>
      </c>
      <c r="AO247" s="40">
        <v>0</v>
      </c>
      <c r="AP247" s="40">
        <v>0</v>
      </c>
      <c r="AQ247" s="40">
        <v>0</v>
      </c>
      <c r="AR247" s="40">
        <v>0</v>
      </c>
      <c r="AS247" s="40"/>
      <c r="AT247" s="40"/>
      <c r="AU247" s="40"/>
      <c r="AV247" s="40">
        <v>1000</v>
      </c>
      <c r="AW247" s="40">
        <v>0</v>
      </c>
      <c r="AX247" s="40">
        <v>0</v>
      </c>
      <c r="AY247" s="40">
        <v>0</v>
      </c>
      <c r="AZ247" s="63"/>
      <c r="BA247" s="43">
        <v>0</v>
      </c>
      <c r="BB247" s="43">
        <v>0</v>
      </c>
      <c r="BC247" s="63"/>
      <c r="BD247" s="110">
        <v>2651155342</v>
      </c>
      <c r="BE247" s="44">
        <v>0</v>
      </c>
      <c r="BF247" s="45"/>
      <c r="BG247" s="44">
        <v>2651155342</v>
      </c>
      <c r="BH247" s="44">
        <v>0</v>
      </c>
      <c r="BI247" s="44"/>
      <c r="BJ247" s="44">
        <v>0</v>
      </c>
      <c r="BK247" s="46">
        <v>0.5</v>
      </c>
      <c r="BL247" s="46">
        <v>0</v>
      </c>
      <c r="BM247" s="46" t="s">
        <v>126</v>
      </c>
      <c r="BN247" s="46">
        <v>0.5</v>
      </c>
      <c r="BO247" s="46">
        <v>1</v>
      </c>
      <c r="BP247" s="46">
        <v>0.3</v>
      </c>
      <c r="BQ247" s="46">
        <v>0</v>
      </c>
      <c r="BR247" s="46">
        <v>0.2</v>
      </c>
      <c r="BS247" s="46">
        <v>0</v>
      </c>
      <c r="BT247" s="46">
        <v>0</v>
      </c>
      <c r="BU247" s="46" t="s">
        <v>126</v>
      </c>
      <c r="BV247" s="46">
        <v>0.5</v>
      </c>
      <c r="BW247" s="46" t="s">
        <v>126</v>
      </c>
      <c r="BX247" s="46">
        <v>1</v>
      </c>
      <c r="BY247" s="46">
        <v>0</v>
      </c>
      <c r="BZ247" s="46">
        <v>0</v>
      </c>
      <c r="CA247" s="46" t="s">
        <v>126</v>
      </c>
      <c r="CB247" s="47">
        <v>0.22500000000000001</v>
      </c>
      <c r="CC247" s="47">
        <v>0.1125</v>
      </c>
      <c r="CD247" s="47">
        <v>0</v>
      </c>
      <c r="CE247" s="47" t="s">
        <v>126</v>
      </c>
      <c r="CF247" s="47">
        <v>0</v>
      </c>
      <c r="CG247" s="47">
        <v>0.1125</v>
      </c>
      <c r="CH247" s="47">
        <v>0.1125</v>
      </c>
      <c r="CI247" s="47">
        <v>0.1125</v>
      </c>
      <c r="CJ247" s="47">
        <v>6.7500000000000004E-2</v>
      </c>
      <c r="CK247" s="47">
        <v>0</v>
      </c>
      <c r="CL247" s="47">
        <v>0</v>
      </c>
      <c r="CM247" s="47">
        <v>4.4999999999999998E-2</v>
      </c>
      <c r="CN247" s="47">
        <v>0</v>
      </c>
      <c r="CO247" s="47">
        <v>0</v>
      </c>
      <c r="CP247" s="47">
        <v>0</v>
      </c>
      <c r="CQ247" s="47" t="s">
        <v>126</v>
      </c>
      <c r="CR247" s="47">
        <v>0</v>
      </c>
      <c r="CS247" s="45"/>
      <c r="CT247" s="45"/>
      <c r="CU247" s="45"/>
      <c r="CV247" s="45"/>
      <c r="CX247" s="48">
        <v>0</v>
      </c>
      <c r="CY247" s="1">
        <v>0</v>
      </c>
      <c r="CZ247">
        <v>0</v>
      </c>
    </row>
    <row r="248" spans="1:105" ht="18" hidden="1" customHeight="1" x14ac:dyDescent="0.25">
      <c r="A248" s="37" t="s">
        <v>1879</v>
      </c>
      <c r="B248" s="37" t="s">
        <v>1880</v>
      </c>
      <c r="C248" s="37" t="s">
        <v>1842</v>
      </c>
      <c r="D248" s="37" t="s">
        <v>2411</v>
      </c>
      <c r="E248" s="37" t="s">
        <v>2412</v>
      </c>
      <c r="F248" s="37" t="s">
        <v>2413</v>
      </c>
      <c r="G248" s="37" t="s">
        <v>2414</v>
      </c>
      <c r="H248" s="37" t="s">
        <v>2438</v>
      </c>
      <c r="I248" s="37"/>
      <c r="J248" s="37"/>
      <c r="K248" s="37" t="s">
        <v>2439</v>
      </c>
      <c r="L248" s="37" t="s">
        <v>2440</v>
      </c>
      <c r="M248" s="37" t="s">
        <v>2441</v>
      </c>
      <c r="N248" s="37" t="s">
        <v>118</v>
      </c>
      <c r="O248" s="37" t="s">
        <v>119</v>
      </c>
      <c r="P248" s="39">
        <v>2930</v>
      </c>
      <c r="Q248" s="40">
        <v>8000</v>
      </c>
      <c r="R248" s="40">
        <v>8580</v>
      </c>
      <c r="S248" s="40" t="s">
        <v>4499</v>
      </c>
      <c r="T248" s="40">
        <v>2481</v>
      </c>
      <c r="U248" s="40">
        <v>0</v>
      </c>
      <c r="V248" s="40">
        <v>1500</v>
      </c>
      <c r="W248" s="40">
        <v>0</v>
      </c>
      <c r="X248" s="40">
        <v>1500</v>
      </c>
      <c r="Y248" s="40">
        <v>0</v>
      </c>
      <c r="Z248" s="40">
        <v>1500</v>
      </c>
      <c r="AA248" s="40" t="s">
        <v>2442</v>
      </c>
      <c r="AB248" s="40" t="s">
        <v>2443</v>
      </c>
      <c r="AC248" s="40">
        <v>0</v>
      </c>
      <c r="AD248" s="40">
        <v>4500</v>
      </c>
      <c r="AE248" s="40">
        <v>0</v>
      </c>
      <c r="AF248" s="40">
        <v>7080</v>
      </c>
      <c r="AG248" s="40">
        <v>0</v>
      </c>
      <c r="AH248" s="40">
        <v>7080</v>
      </c>
      <c r="AI248" s="40" t="s">
        <v>2444</v>
      </c>
      <c r="AJ248" s="40" t="s">
        <v>2445</v>
      </c>
      <c r="AK248" s="40">
        <v>0</v>
      </c>
      <c r="AL248" s="40">
        <v>0</v>
      </c>
      <c r="AM248" s="40">
        <v>0</v>
      </c>
      <c r="AN248" s="40">
        <v>1000</v>
      </c>
      <c r="AO248" s="40">
        <v>0</v>
      </c>
      <c r="AP248" s="40">
        <v>0</v>
      </c>
      <c r="AQ248" s="40">
        <v>0</v>
      </c>
      <c r="AR248" s="40">
        <v>0</v>
      </c>
      <c r="AS248" s="40"/>
      <c r="AT248" s="40" t="s">
        <v>2446</v>
      </c>
      <c r="AU248" s="40"/>
      <c r="AV248" s="40">
        <v>1000</v>
      </c>
      <c r="AW248" s="40">
        <v>0</v>
      </c>
      <c r="AX248" s="40">
        <v>0</v>
      </c>
      <c r="AY248" s="40">
        <v>0</v>
      </c>
      <c r="AZ248" s="42">
        <v>24094461183</v>
      </c>
      <c r="BA248" s="43">
        <v>0</v>
      </c>
      <c r="BB248" s="43">
        <v>24094461183</v>
      </c>
      <c r="BC248" s="42">
        <v>24064425523</v>
      </c>
      <c r="BD248" s="110">
        <v>10043820172</v>
      </c>
      <c r="BE248" s="44">
        <v>0</v>
      </c>
      <c r="BF248" s="45"/>
      <c r="BG248" s="44">
        <v>9532436418</v>
      </c>
      <c r="BH248" s="44">
        <v>5220000000</v>
      </c>
      <c r="BI248" s="44"/>
      <c r="BJ248" s="44">
        <v>4672189596</v>
      </c>
      <c r="BK248" s="46">
        <v>1.0725</v>
      </c>
      <c r="BL248" s="46">
        <v>0.25</v>
      </c>
      <c r="BM248" s="46">
        <v>1</v>
      </c>
      <c r="BN248" s="46">
        <v>0.5625</v>
      </c>
      <c r="BO248" s="46">
        <v>1.5733333333333333</v>
      </c>
      <c r="BP248" s="46">
        <v>0.125</v>
      </c>
      <c r="BQ248" s="46">
        <v>0</v>
      </c>
      <c r="BR248" s="46">
        <v>0.125</v>
      </c>
      <c r="BS248" s="46">
        <v>0</v>
      </c>
      <c r="BT248" s="46">
        <v>0</v>
      </c>
      <c r="BU248" s="46" t="s">
        <v>126</v>
      </c>
      <c r="BV248" s="46" t="s">
        <v>4283</v>
      </c>
      <c r="BW248" s="46">
        <v>1</v>
      </c>
      <c r="BX248" s="46" t="s">
        <v>4283</v>
      </c>
      <c r="BY248" s="46">
        <v>0</v>
      </c>
      <c r="BZ248" s="46">
        <v>0</v>
      </c>
      <c r="CA248" s="46" t="s">
        <v>126</v>
      </c>
      <c r="CB248" s="47">
        <v>0.22500000000000001</v>
      </c>
      <c r="CC248" s="47">
        <v>0.22500000000000001</v>
      </c>
      <c r="CD248" s="47">
        <v>4.2200000000000001E-2</v>
      </c>
      <c r="CE248" s="47">
        <v>4.2200000000000001E-2</v>
      </c>
      <c r="CF248" s="47">
        <v>4.2200000000000001E-2</v>
      </c>
      <c r="CG248" s="47">
        <v>0.12659999999999999</v>
      </c>
      <c r="CH248" s="47">
        <v>0.12659999999999999</v>
      </c>
      <c r="CI248" s="47">
        <v>0.16870000000000002</v>
      </c>
      <c r="CJ248" s="47">
        <v>2.81E-2</v>
      </c>
      <c r="CK248" s="47">
        <v>0</v>
      </c>
      <c r="CL248" s="47">
        <v>1.4100000000000001E-2</v>
      </c>
      <c r="CM248" s="47">
        <v>2.8125000000000001E-2</v>
      </c>
      <c r="CN248" s="47">
        <v>0</v>
      </c>
      <c r="CO248" s="47">
        <v>0</v>
      </c>
      <c r="CP248" s="47">
        <v>0</v>
      </c>
      <c r="CQ248" s="47" t="s">
        <v>126</v>
      </c>
      <c r="CR248" s="47">
        <v>0</v>
      </c>
      <c r="CS248" s="45"/>
      <c r="CT248" s="45"/>
      <c r="CU248" s="45"/>
      <c r="CV248" s="45"/>
      <c r="CX248" s="48">
        <v>8571</v>
      </c>
      <c r="CY248" s="1">
        <v>0</v>
      </c>
      <c r="CZ248">
        <v>0</v>
      </c>
    </row>
    <row r="249" spans="1:105" ht="18" hidden="1" customHeight="1" x14ac:dyDescent="0.25">
      <c r="A249" s="37" t="s">
        <v>1879</v>
      </c>
      <c r="B249" s="37" t="s">
        <v>1880</v>
      </c>
      <c r="C249" s="37" t="s">
        <v>1842</v>
      </c>
      <c r="D249" s="37" t="s">
        <v>2411</v>
      </c>
      <c r="E249" s="37" t="s">
        <v>2412</v>
      </c>
      <c r="F249" s="37" t="s">
        <v>2413</v>
      </c>
      <c r="G249" s="37" t="s">
        <v>2414</v>
      </c>
      <c r="H249" s="37" t="s">
        <v>2447</v>
      </c>
      <c r="I249" s="37"/>
      <c r="J249" s="37"/>
      <c r="K249" s="37" t="s">
        <v>2448</v>
      </c>
      <c r="L249" s="37" t="s">
        <v>2449</v>
      </c>
      <c r="M249" s="37" t="s">
        <v>2450</v>
      </c>
      <c r="N249" s="37" t="s">
        <v>118</v>
      </c>
      <c r="O249" s="37" t="s">
        <v>119</v>
      </c>
      <c r="P249" s="39">
        <v>10</v>
      </c>
      <c r="Q249" s="40">
        <v>15</v>
      </c>
      <c r="R249" s="40">
        <v>12</v>
      </c>
      <c r="S249" s="40" t="s">
        <v>4500</v>
      </c>
      <c r="T249" s="40">
        <v>10</v>
      </c>
      <c r="U249" s="40">
        <v>0</v>
      </c>
      <c r="V249" s="40">
        <v>10</v>
      </c>
      <c r="W249" s="40">
        <v>0</v>
      </c>
      <c r="X249" s="40">
        <v>10</v>
      </c>
      <c r="Y249" s="40">
        <v>0</v>
      </c>
      <c r="Z249" s="40">
        <v>10</v>
      </c>
      <c r="AA249" s="40" t="s">
        <v>2451</v>
      </c>
      <c r="AB249" s="40" t="s">
        <v>2452</v>
      </c>
      <c r="AC249" s="40">
        <v>0</v>
      </c>
      <c r="AD249" s="40">
        <v>2</v>
      </c>
      <c r="AE249" s="40">
        <v>10</v>
      </c>
      <c r="AF249" s="40">
        <v>2</v>
      </c>
      <c r="AG249" s="40">
        <v>10</v>
      </c>
      <c r="AH249" s="40">
        <v>2</v>
      </c>
      <c r="AI249" s="40" t="s">
        <v>2453</v>
      </c>
      <c r="AJ249" s="40" t="s">
        <v>2454</v>
      </c>
      <c r="AK249" s="40">
        <v>0</v>
      </c>
      <c r="AL249" s="40">
        <v>0</v>
      </c>
      <c r="AM249" s="40">
        <v>0</v>
      </c>
      <c r="AN249" s="40">
        <v>3</v>
      </c>
      <c r="AO249" s="40">
        <v>15</v>
      </c>
      <c r="AP249" s="40">
        <v>0</v>
      </c>
      <c r="AQ249" s="40">
        <v>12300000000</v>
      </c>
      <c r="AR249" s="40">
        <v>0</v>
      </c>
      <c r="AS249" s="40"/>
      <c r="AT249" s="40"/>
      <c r="AU249" s="40"/>
      <c r="AV249" s="40">
        <v>0</v>
      </c>
      <c r="AW249" s="40">
        <v>15</v>
      </c>
      <c r="AX249" s="40">
        <v>0</v>
      </c>
      <c r="AY249" s="40">
        <v>0</v>
      </c>
      <c r="AZ249" s="42">
        <v>162713879</v>
      </c>
      <c r="BA249" s="43">
        <v>0</v>
      </c>
      <c r="BB249" s="43">
        <v>162713879</v>
      </c>
      <c r="BC249" s="42">
        <v>120015122</v>
      </c>
      <c r="BD249" s="110">
        <v>1692174034</v>
      </c>
      <c r="BE249" s="44">
        <v>0</v>
      </c>
      <c r="BF249" s="45"/>
      <c r="BG249" s="44">
        <v>1617860965</v>
      </c>
      <c r="BH249" s="44">
        <v>2700000000</v>
      </c>
      <c r="BI249" s="44"/>
      <c r="BJ249" s="44">
        <v>2559008824</v>
      </c>
      <c r="BK249" s="46">
        <v>0.8</v>
      </c>
      <c r="BL249" s="46">
        <v>0.66669999999999996</v>
      </c>
      <c r="BM249" s="46">
        <v>1</v>
      </c>
      <c r="BN249" s="46">
        <v>0.13333333333333333</v>
      </c>
      <c r="BO249" s="46">
        <v>1</v>
      </c>
      <c r="BP249" s="46">
        <v>0.2</v>
      </c>
      <c r="BQ249" s="46">
        <v>0</v>
      </c>
      <c r="BR249" s="46">
        <v>0</v>
      </c>
      <c r="BS249" s="46">
        <v>0</v>
      </c>
      <c r="BT249" s="46">
        <v>0</v>
      </c>
      <c r="BU249" s="46" t="s">
        <v>126</v>
      </c>
      <c r="BV249" s="46">
        <v>0.8</v>
      </c>
      <c r="BW249" s="46">
        <v>1</v>
      </c>
      <c r="BX249" s="46">
        <v>1</v>
      </c>
      <c r="BY249" s="46">
        <v>0</v>
      </c>
      <c r="BZ249" s="46">
        <v>0</v>
      </c>
      <c r="CA249" s="46" t="s">
        <v>126</v>
      </c>
      <c r="CB249" s="47">
        <v>0.22500000000000001</v>
      </c>
      <c r="CC249" s="47">
        <v>0.18000000000000002</v>
      </c>
      <c r="CD249" s="47">
        <v>0.15</v>
      </c>
      <c r="CE249" s="47">
        <v>0.15</v>
      </c>
      <c r="CF249" s="47">
        <v>0.15</v>
      </c>
      <c r="CG249" s="47">
        <v>0.03</v>
      </c>
      <c r="CH249" s="47">
        <v>0.03</v>
      </c>
      <c r="CI249" s="47">
        <v>3.0000000000000027E-2</v>
      </c>
      <c r="CJ249" s="47">
        <v>0.13500000000000001</v>
      </c>
      <c r="CK249" s="47">
        <v>0</v>
      </c>
      <c r="CL249" s="47">
        <v>0</v>
      </c>
      <c r="CM249" s="47">
        <v>0</v>
      </c>
      <c r="CN249" s="47">
        <v>0</v>
      </c>
      <c r="CO249" s="47">
        <v>0</v>
      </c>
      <c r="CP249" s="47">
        <v>0</v>
      </c>
      <c r="CQ249" s="47" t="s">
        <v>126</v>
      </c>
      <c r="CR249" s="47">
        <v>0</v>
      </c>
      <c r="CS249" s="45"/>
      <c r="CT249" s="45"/>
      <c r="CU249" s="45"/>
      <c r="CV249" s="45"/>
      <c r="CX249" s="48">
        <v>10</v>
      </c>
      <c r="CY249" s="1">
        <v>0</v>
      </c>
      <c r="CZ249">
        <v>0</v>
      </c>
    </row>
    <row r="250" spans="1:105" ht="18" hidden="1" customHeight="1" x14ac:dyDescent="0.25">
      <c r="A250" s="37" t="s">
        <v>1868</v>
      </c>
      <c r="B250" s="37" t="s">
        <v>1869</v>
      </c>
      <c r="C250" s="37" t="s">
        <v>1842</v>
      </c>
      <c r="D250" s="37" t="s">
        <v>2411</v>
      </c>
      <c r="E250" s="37" t="s">
        <v>2412</v>
      </c>
      <c r="F250" s="37" t="s">
        <v>2455</v>
      </c>
      <c r="G250" s="37" t="s">
        <v>2456</v>
      </c>
      <c r="H250" s="37" t="s">
        <v>2457</v>
      </c>
      <c r="I250" s="37"/>
      <c r="J250" s="37"/>
      <c r="K250" s="37" t="s">
        <v>2458</v>
      </c>
      <c r="L250" s="37" t="s">
        <v>2459</v>
      </c>
      <c r="M250" s="37" t="s">
        <v>2460</v>
      </c>
      <c r="N250" s="37" t="s">
        <v>118</v>
      </c>
      <c r="O250" s="37" t="s">
        <v>119</v>
      </c>
      <c r="P250" s="39">
        <v>7002</v>
      </c>
      <c r="Q250" s="40">
        <v>5000</v>
      </c>
      <c r="R250" s="40">
        <v>3357</v>
      </c>
      <c r="S250" s="40" t="s">
        <v>4501</v>
      </c>
      <c r="T250" s="40">
        <v>400</v>
      </c>
      <c r="U250" s="40">
        <v>0</v>
      </c>
      <c r="V250" s="40">
        <v>50</v>
      </c>
      <c r="W250" s="40">
        <v>0</v>
      </c>
      <c r="X250" s="40">
        <v>52</v>
      </c>
      <c r="Y250" s="40">
        <v>0</v>
      </c>
      <c r="Z250" s="40">
        <v>52</v>
      </c>
      <c r="AA250" s="40" t="s">
        <v>2461</v>
      </c>
      <c r="AB250" s="40" t="s">
        <v>2462</v>
      </c>
      <c r="AC250" s="40">
        <v>0</v>
      </c>
      <c r="AD250" s="40">
        <v>3152</v>
      </c>
      <c r="AE250" s="40">
        <v>0</v>
      </c>
      <c r="AF250" s="40">
        <v>3144</v>
      </c>
      <c r="AG250" s="40">
        <v>0</v>
      </c>
      <c r="AH250" s="40">
        <v>3144</v>
      </c>
      <c r="AI250" s="40" t="s">
        <v>2463</v>
      </c>
      <c r="AJ250" s="40" t="s">
        <v>2464</v>
      </c>
      <c r="AK250" s="40">
        <v>0</v>
      </c>
      <c r="AL250" s="40">
        <v>0</v>
      </c>
      <c r="AM250" s="40">
        <v>0</v>
      </c>
      <c r="AN250" s="40">
        <v>1339</v>
      </c>
      <c r="AO250" s="40">
        <v>0</v>
      </c>
      <c r="AP250" s="40">
        <v>161</v>
      </c>
      <c r="AQ250" s="40">
        <v>0</v>
      </c>
      <c r="AR250" s="40">
        <v>161</v>
      </c>
      <c r="AS250" s="40"/>
      <c r="AT250" s="40" t="s">
        <v>2465</v>
      </c>
      <c r="AU250" s="40"/>
      <c r="AV250" s="40">
        <v>465</v>
      </c>
      <c r="AW250" s="40">
        <v>0</v>
      </c>
      <c r="AX250" s="40">
        <v>0</v>
      </c>
      <c r="AY250" s="40">
        <v>0</v>
      </c>
      <c r="AZ250" s="42">
        <v>4700000000</v>
      </c>
      <c r="BA250" s="43">
        <v>0</v>
      </c>
      <c r="BB250" s="43">
        <v>4700000000</v>
      </c>
      <c r="BC250" s="42">
        <v>4700000000</v>
      </c>
      <c r="BD250" s="110">
        <v>2993254998</v>
      </c>
      <c r="BE250" s="44">
        <v>0</v>
      </c>
      <c r="BF250" s="45"/>
      <c r="BG250" s="44">
        <v>2993254998</v>
      </c>
      <c r="BH250" s="44">
        <v>2517957000</v>
      </c>
      <c r="BI250" s="44"/>
      <c r="BJ250" s="44">
        <v>249424072</v>
      </c>
      <c r="BK250" s="46">
        <v>0.6714</v>
      </c>
      <c r="BL250" s="46">
        <v>0.01</v>
      </c>
      <c r="BM250" s="46">
        <v>1.04</v>
      </c>
      <c r="BN250" s="46">
        <v>0.63039999999999996</v>
      </c>
      <c r="BO250" s="46">
        <v>0.9974619289340102</v>
      </c>
      <c r="BP250" s="46">
        <v>0.26779999999999998</v>
      </c>
      <c r="BQ250" s="46">
        <v>0.12023898431665422</v>
      </c>
      <c r="BR250" s="46">
        <v>9.2999999999999999E-2</v>
      </c>
      <c r="BS250" s="46">
        <v>0</v>
      </c>
      <c r="BT250" s="46">
        <v>0</v>
      </c>
      <c r="BU250" s="46" t="s">
        <v>126</v>
      </c>
      <c r="BV250" s="46">
        <v>0.6714</v>
      </c>
      <c r="BW250" s="46">
        <v>1</v>
      </c>
      <c r="BX250" s="46">
        <v>0.9974619289340102</v>
      </c>
      <c r="BY250" s="46">
        <v>0.12023898431665422</v>
      </c>
      <c r="BZ250" s="46">
        <v>0</v>
      </c>
      <c r="CA250" s="46" t="s">
        <v>126</v>
      </c>
      <c r="CB250" s="47">
        <v>0.22500000000000001</v>
      </c>
      <c r="CC250" s="47">
        <v>0.151065</v>
      </c>
      <c r="CD250" s="47">
        <v>2.3E-3</v>
      </c>
      <c r="CE250" s="47">
        <v>2.3E-3</v>
      </c>
      <c r="CF250" s="47">
        <v>2.3E-3</v>
      </c>
      <c r="CG250" s="47">
        <v>0.14180000000000001</v>
      </c>
      <c r="CH250" s="47">
        <v>0.14144010152284264</v>
      </c>
      <c r="CI250" s="47">
        <v>0.14152000000000001</v>
      </c>
      <c r="CJ250" s="47">
        <v>6.0299999999999999E-2</v>
      </c>
      <c r="CK250" s="47">
        <v>7.25041075429425E-3</v>
      </c>
      <c r="CL250" s="47">
        <v>7.2450000000000014E-3</v>
      </c>
      <c r="CM250" s="47">
        <v>2.0924999999999999E-2</v>
      </c>
      <c r="CN250" s="47">
        <v>0</v>
      </c>
      <c r="CO250" s="47">
        <v>0</v>
      </c>
      <c r="CP250" s="47">
        <v>0</v>
      </c>
      <c r="CQ250" s="47" t="s">
        <v>126</v>
      </c>
      <c r="CR250" s="47">
        <v>0</v>
      </c>
      <c r="CS250" s="45"/>
      <c r="CT250" s="45"/>
      <c r="CU250" s="45"/>
      <c r="CV250" s="45"/>
      <c r="CX250" s="48">
        <v>2826</v>
      </c>
      <c r="CY250" s="1">
        <v>0</v>
      </c>
      <c r="CZ250">
        <v>0</v>
      </c>
    </row>
    <row r="251" spans="1:105" ht="18" hidden="1" customHeight="1" x14ac:dyDescent="0.25">
      <c r="A251" s="37" t="s">
        <v>283</v>
      </c>
      <c r="B251" s="37" t="s">
        <v>284</v>
      </c>
      <c r="C251" s="37" t="s">
        <v>1842</v>
      </c>
      <c r="D251" s="37" t="s">
        <v>2411</v>
      </c>
      <c r="E251" s="37" t="s">
        <v>2466</v>
      </c>
      <c r="F251" s="37" t="s">
        <v>2467</v>
      </c>
      <c r="G251" s="37" t="s">
        <v>2468</v>
      </c>
      <c r="H251" s="37" t="s">
        <v>2469</v>
      </c>
      <c r="I251" s="37"/>
      <c r="J251" s="37"/>
      <c r="K251" s="37" t="s">
        <v>2470</v>
      </c>
      <c r="L251" s="37" t="s">
        <v>2471</v>
      </c>
      <c r="M251" s="37" t="s">
        <v>2472</v>
      </c>
      <c r="N251" s="37" t="s">
        <v>118</v>
      </c>
      <c r="O251" s="37" t="s">
        <v>135</v>
      </c>
      <c r="P251" s="39">
        <v>0</v>
      </c>
      <c r="Q251" s="40">
        <v>1</v>
      </c>
      <c r="R251" s="40">
        <v>1.3333333333333333</v>
      </c>
      <c r="S251" s="40" t="s">
        <v>4502</v>
      </c>
      <c r="T251" s="40">
        <v>0</v>
      </c>
      <c r="U251" s="40">
        <v>1</v>
      </c>
      <c r="V251" s="40">
        <v>0</v>
      </c>
      <c r="W251" s="40">
        <v>1</v>
      </c>
      <c r="X251" s="40" t="s">
        <v>126</v>
      </c>
      <c r="Y251" s="40">
        <v>1</v>
      </c>
      <c r="Z251" s="40">
        <v>1</v>
      </c>
      <c r="AA251" s="40" t="s">
        <v>2473</v>
      </c>
      <c r="AB251" s="40" t="s">
        <v>2474</v>
      </c>
      <c r="AC251" s="40" t="e">
        <v>#NAME?</v>
      </c>
      <c r="AD251" s="40">
        <v>0</v>
      </c>
      <c r="AE251" s="40">
        <v>1</v>
      </c>
      <c r="AF251" s="40">
        <v>0</v>
      </c>
      <c r="AG251" s="40">
        <v>1</v>
      </c>
      <c r="AH251" s="40">
        <v>1</v>
      </c>
      <c r="AI251" s="40" t="s">
        <v>2475</v>
      </c>
      <c r="AJ251" s="40" t="s">
        <v>2476</v>
      </c>
      <c r="AK251" s="40">
        <v>0</v>
      </c>
      <c r="AL251" s="40">
        <v>0</v>
      </c>
      <c r="AM251" s="40">
        <v>0</v>
      </c>
      <c r="AN251" s="40">
        <v>0</v>
      </c>
      <c r="AO251" s="40">
        <v>1</v>
      </c>
      <c r="AP251" s="40" t="s">
        <v>126</v>
      </c>
      <c r="AQ251" s="40">
        <v>2</v>
      </c>
      <c r="AR251" s="40">
        <v>2</v>
      </c>
      <c r="AS251" s="40" t="s">
        <v>2475</v>
      </c>
      <c r="AT251" s="40" t="s">
        <v>2477</v>
      </c>
      <c r="AU251" s="40" t="s">
        <v>563</v>
      </c>
      <c r="AV251" s="40">
        <v>0</v>
      </c>
      <c r="AW251" s="40">
        <v>1</v>
      </c>
      <c r="AX251" s="40">
        <v>0</v>
      </c>
      <c r="AY251" s="40">
        <v>0</v>
      </c>
      <c r="AZ251" s="42">
        <v>110000000</v>
      </c>
      <c r="BA251" s="43">
        <v>0</v>
      </c>
      <c r="BB251" s="43">
        <v>110000000</v>
      </c>
      <c r="BC251" s="42">
        <v>110000000</v>
      </c>
      <c r="BD251" s="110">
        <v>130000000</v>
      </c>
      <c r="BE251" s="1">
        <v>0</v>
      </c>
      <c r="BF251" s="1"/>
      <c r="BG251" s="44">
        <v>129934732</v>
      </c>
      <c r="BH251" s="44">
        <v>100000000</v>
      </c>
      <c r="BI251" s="44"/>
      <c r="BJ251" s="44">
        <v>76000000</v>
      </c>
      <c r="BK251" s="46">
        <v>1</v>
      </c>
      <c r="BL251" s="46">
        <v>0.25</v>
      </c>
      <c r="BM251" s="46">
        <v>1</v>
      </c>
      <c r="BN251" s="46">
        <v>0.25</v>
      </c>
      <c r="BO251" s="46">
        <v>1</v>
      </c>
      <c r="BP251" s="46">
        <v>0.25</v>
      </c>
      <c r="BQ251" s="46">
        <v>2</v>
      </c>
      <c r="BR251" s="46">
        <v>0.25</v>
      </c>
      <c r="BS251" s="46">
        <v>0</v>
      </c>
      <c r="BT251" s="46">
        <v>0</v>
      </c>
      <c r="BU251" s="46" t="s">
        <v>126</v>
      </c>
      <c r="BV251" s="46" t="s">
        <v>4294</v>
      </c>
      <c r="BW251" s="46">
        <v>1</v>
      </c>
      <c r="BX251" s="46">
        <v>1</v>
      </c>
      <c r="BY251" s="46" t="s">
        <v>4283</v>
      </c>
      <c r="BZ251" s="46">
        <v>0</v>
      </c>
      <c r="CA251" s="46" t="s">
        <v>126</v>
      </c>
      <c r="CB251" s="47">
        <v>0.22500000000000001</v>
      </c>
      <c r="CC251" s="47">
        <v>0.16875000000000001</v>
      </c>
      <c r="CD251" s="47">
        <v>5.6300000000000003E-2</v>
      </c>
      <c r="CE251" s="47">
        <v>5.6300000000000003E-2</v>
      </c>
      <c r="CF251" s="47">
        <v>5.6300000000000003E-2</v>
      </c>
      <c r="CG251" s="47">
        <v>5.6300000000000003E-2</v>
      </c>
      <c r="CH251" s="47">
        <v>5.6300000000000003E-2</v>
      </c>
      <c r="CI251" s="47">
        <v>5.62E-2</v>
      </c>
      <c r="CJ251" s="47">
        <v>5.6300000000000003E-2</v>
      </c>
      <c r="CK251" s="47">
        <v>5.6300000000000003E-2</v>
      </c>
      <c r="CL251" s="47">
        <v>5.6250000000000008E-2</v>
      </c>
      <c r="CM251" s="47">
        <v>5.6300000000000003E-2</v>
      </c>
      <c r="CN251" s="47">
        <v>0</v>
      </c>
      <c r="CO251" s="47">
        <v>0</v>
      </c>
      <c r="CP251" s="47">
        <v>0</v>
      </c>
      <c r="CQ251" s="47" t="s">
        <v>126</v>
      </c>
      <c r="CR251" s="47">
        <v>0</v>
      </c>
      <c r="CS251" s="45">
        <v>1</v>
      </c>
      <c r="CT251" s="45">
        <v>1</v>
      </c>
      <c r="CU251" s="45">
        <v>1</v>
      </c>
      <c r="CV251" s="45">
        <v>1</v>
      </c>
      <c r="CW251">
        <v>4</v>
      </c>
      <c r="CX251" s="48">
        <v>1.3333333333333333</v>
      </c>
      <c r="CY251" s="1">
        <v>0</v>
      </c>
      <c r="CZ251">
        <v>0</v>
      </c>
    </row>
    <row r="252" spans="1:105" ht="18" hidden="1" customHeight="1" x14ac:dyDescent="0.25">
      <c r="A252" s="37" t="s">
        <v>283</v>
      </c>
      <c r="B252" s="37" t="s">
        <v>284</v>
      </c>
      <c r="C252" s="37" t="s">
        <v>1842</v>
      </c>
      <c r="D252" s="37" t="s">
        <v>2411</v>
      </c>
      <c r="E252" s="37" t="s">
        <v>2466</v>
      </c>
      <c r="F252" s="37" t="s">
        <v>2467</v>
      </c>
      <c r="G252" s="37" t="s">
        <v>2468</v>
      </c>
      <c r="H252" s="37" t="s">
        <v>2478</v>
      </c>
      <c r="I252" s="37"/>
      <c r="J252" s="37"/>
      <c r="K252" s="37" t="s">
        <v>2479</v>
      </c>
      <c r="L252" s="37" t="s">
        <v>2480</v>
      </c>
      <c r="M252" s="37" t="s">
        <v>2481</v>
      </c>
      <c r="N252" s="37" t="s">
        <v>118</v>
      </c>
      <c r="O252" s="37" t="s">
        <v>119</v>
      </c>
      <c r="P252" s="39">
        <v>0</v>
      </c>
      <c r="Q252" s="40">
        <v>6</v>
      </c>
      <c r="R252" s="40">
        <v>1</v>
      </c>
      <c r="S252" s="40" t="s">
        <v>4503</v>
      </c>
      <c r="T252" s="40">
        <v>0</v>
      </c>
      <c r="U252" s="40">
        <v>0</v>
      </c>
      <c r="V252" s="40">
        <v>0</v>
      </c>
      <c r="W252" s="40">
        <v>0</v>
      </c>
      <c r="X252" s="40">
        <v>0</v>
      </c>
      <c r="Y252" s="40">
        <v>0</v>
      </c>
      <c r="Z252" s="40">
        <v>0</v>
      </c>
      <c r="AA252" s="40"/>
      <c r="AB252" s="40"/>
      <c r="AC252" s="40"/>
      <c r="AD252" s="40">
        <v>2</v>
      </c>
      <c r="AE252" s="40">
        <v>0</v>
      </c>
      <c r="AF252" s="40">
        <v>1</v>
      </c>
      <c r="AG252" s="40">
        <v>0</v>
      </c>
      <c r="AH252" s="40">
        <v>1</v>
      </c>
      <c r="AI252" s="40" t="s">
        <v>2482</v>
      </c>
      <c r="AJ252" s="40" t="s">
        <v>2483</v>
      </c>
      <c r="AK252" s="40">
        <v>0</v>
      </c>
      <c r="AL252" s="40">
        <v>0</v>
      </c>
      <c r="AM252" s="40">
        <v>0</v>
      </c>
      <c r="AN252" s="40">
        <v>2</v>
      </c>
      <c r="AO252" s="40">
        <v>0</v>
      </c>
      <c r="AP252" s="40">
        <v>0</v>
      </c>
      <c r="AQ252" s="40">
        <v>0</v>
      </c>
      <c r="AR252" s="40">
        <v>0</v>
      </c>
      <c r="AS252" s="40"/>
      <c r="AT252" s="40"/>
      <c r="AU252" s="40"/>
      <c r="AV252" s="40">
        <v>2</v>
      </c>
      <c r="AW252" s="40">
        <v>0</v>
      </c>
      <c r="AX252" s="40">
        <v>0</v>
      </c>
      <c r="AY252" s="40">
        <v>0</v>
      </c>
      <c r="AZ252" s="63"/>
      <c r="BA252" s="43">
        <v>0</v>
      </c>
      <c r="BB252" s="43">
        <v>0</v>
      </c>
      <c r="BC252" s="63"/>
      <c r="BD252" s="110">
        <v>576000000</v>
      </c>
      <c r="BE252" s="1">
        <v>0</v>
      </c>
      <c r="BF252" s="1"/>
      <c r="BG252" s="44">
        <v>575868375</v>
      </c>
      <c r="BH252" s="44">
        <v>462650000</v>
      </c>
      <c r="BI252" s="44"/>
      <c r="BJ252" s="44">
        <v>61050000</v>
      </c>
      <c r="BK252" s="46">
        <v>0.16666666666666666</v>
      </c>
      <c r="BL252" s="46">
        <v>0</v>
      </c>
      <c r="BM252" s="46" t="s">
        <v>126</v>
      </c>
      <c r="BN252" s="46">
        <v>0.33333333333333331</v>
      </c>
      <c r="BO252" s="46">
        <v>0.5</v>
      </c>
      <c r="BP252" s="46">
        <v>0.33333333333333331</v>
      </c>
      <c r="BQ252" s="46">
        <v>0</v>
      </c>
      <c r="BR252" s="46">
        <v>0.33333333333333331</v>
      </c>
      <c r="BS252" s="46">
        <v>0</v>
      </c>
      <c r="BT252" s="46">
        <v>0</v>
      </c>
      <c r="BU252" s="46" t="s">
        <v>126</v>
      </c>
      <c r="BV252" s="46">
        <v>0.16666666666666666</v>
      </c>
      <c r="BW252" s="46" t="s">
        <v>126</v>
      </c>
      <c r="BX252" s="46">
        <v>0.5</v>
      </c>
      <c r="BY252" s="46">
        <v>0</v>
      </c>
      <c r="BZ252" s="46">
        <v>0</v>
      </c>
      <c r="CA252" s="46" t="s">
        <v>126</v>
      </c>
      <c r="CB252" s="47">
        <v>0.22500000000000001</v>
      </c>
      <c r="CC252" s="47">
        <v>3.7499999999999999E-2</v>
      </c>
      <c r="CD252" s="47">
        <v>0</v>
      </c>
      <c r="CE252" s="47" t="s">
        <v>126</v>
      </c>
      <c r="CF252" s="47">
        <v>0</v>
      </c>
      <c r="CG252" s="47">
        <v>7.4999999999999997E-2</v>
      </c>
      <c r="CH252" s="47">
        <v>3.7499999999999999E-2</v>
      </c>
      <c r="CI252" s="47">
        <v>3.7499999999999999E-2</v>
      </c>
      <c r="CJ252" s="47">
        <v>7.4999999999999997E-2</v>
      </c>
      <c r="CK252" s="47">
        <v>0</v>
      </c>
      <c r="CL252" s="47">
        <v>0</v>
      </c>
      <c r="CM252" s="47">
        <v>7.4999999999999997E-2</v>
      </c>
      <c r="CN252" s="47">
        <v>0</v>
      </c>
      <c r="CO252" s="47">
        <v>0</v>
      </c>
      <c r="CP252" s="47">
        <v>0</v>
      </c>
      <c r="CQ252" s="47" t="s">
        <v>126</v>
      </c>
      <c r="CR252" s="47">
        <v>0</v>
      </c>
      <c r="CS252" s="45"/>
      <c r="CT252" s="45"/>
      <c r="CU252" s="45"/>
      <c r="CV252" s="45"/>
      <c r="CX252" s="48">
        <v>1</v>
      </c>
      <c r="CY252" s="1">
        <v>0</v>
      </c>
      <c r="CZ252">
        <v>0</v>
      </c>
    </row>
    <row r="253" spans="1:105" ht="18" hidden="1" customHeight="1" x14ac:dyDescent="0.25">
      <c r="A253" s="37" t="s">
        <v>283</v>
      </c>
      <c r="B253" s="37" t="s">
        <v>284</v>
      </c>
      <c r="C253" s="37" t="s">
        <v>1842</v>
      </c>
      <c r="D253" s="37" t="s">
        <v>2411</v>
      </c>
      <c r="E253" s="37" t="s">
        <v>2466</v>
      </c>
      <c r="F253" s="37" t="s">
        <v>2467</v>
      </c>
      <c r="G253" s="37" t="s">
        <v>2468</v>
      </c>
      <c r="H253" s="37" t="s">
        <v>2484</v>
      </c>
      <c r="I253" s="37"/>
      <c r="J253" s="37"/>
      <c r="K253" s="37" t="s">
        <v>2485</v>
      </c>
      <c r="L253" s="37" t="s">
        <v>2486</v>
      </c>
      <c r="M253" s="37" t="s">
        <v>2487</v>
      </c>
      <c r="N253" s="37" t="s">
        <v>118</v>
      </c>
      <c r="O253" s="37" t="s">
        <v>119</v>
      </c>
      <c r="P253" s="39">
        <v>0</v>
      </c>
      <c r="Q253" s="40">
        <v>50</v>
      </c>
      <c r="R253" s="40">
        <v>67</v>
      </c>
      <c r="S253" s="40" t="s">
        <v>4504</v>
      </c>
      <c r="T253" s="40">
        <v>0</v>
      </c>
      <c r="U253" s="40">
        <v>0</v>
      </c>
      <c r="V253" s="40">
        <v>0</v>
      </c>
      <c r="W253" s="40">
        <v>0</v>
      </c>
      <c r="X253" s="40">
        <v>0</v>
      </c>
      <c r="Y253" s="40">
        <v>0</v>
      </c>
      <c r="Z253" s="40">
        <v>0</v>
      </c>
      <c r="AA253" s="40"/>
      <c r="AB253" s="40"/>
      <c r="AC253" s="40"/>
      <c r="AD253" s="40">
        <v>20</v>
      </c>
      <c r="AE253" s="40">
        <v>0</v>
      </c>
      <c r="AF253" s="40">
        <v>60</v>
      </c>
      <c r="AG253" s="40">
        <v>0</v>
      </c>
      <c r="AH253" s="40">
        <v>60</v>
      </c>
      <c r="AI253" s="40" t="s">
        <v>2488</v>
      </c>
      <c r="AJ253" s="40" t="s">
        <v>2489</v>
      </c>
      <c r="AK253" s="40">
        <v>0</v>
      </c>
      <c r="AL253" s="40">
        <v>0</v>
      </c>
      <c r="AM253" s="40">
        <v>0</v>
      </c>
      <c r="AN253" s="40">
        <v>10</v>
      </c>
      <c r="AO253" s="40">
        <v>0</v>
      </c>
      <c r="AP253" s="40">
        <v>7</v>
      </c>
      <c r="AQ253" s="40">
        <v>0</v>
      </c>
      <c r="AR253" s="40">
        <v>7</v>
      </c>
      <c r="AS253" s="40" t="s">
        <v>2490</v>
      </c>
      <c r="AT253" s="40" t="s">
        <v>2491</v>
      </c>
      <c r="AU253" s="40" t="s">
        <v>280</v>
      </c>
      <c r="AV253" s="40">
        <v>0</v>
      </c>
      <c r="AW253" s="40">
        <v>0</v>
      </c>
      <c r="AX253" s="40">
        <v>0</v>
      </c>
      <c r="AY253" s="40">
        <v>0</v>
      </c>
      <c r="AZ253" s="63"/>
      <c r="BA253" s="43">
        <v>0</v>
      </c>
      <c r="BB253" s="43">
        <v>0</v>
      </c>
      <c r="BC253" s="63"/>
      <c r="BD253" s="110">
        <v>620000000</v>
      </c>
      <c r="BE253" s="1">
        <v>0</v>
      </c>
      <c r="BF253" s="1"/>
      <c r="BG253" s="44">
        <v>620000000</v>
      </c>
      <c r="BH253" s="44">
        <v>120800000</v>
      </c>
      <c r="BI253" s="44"/>
      <c r="BJ253" s="44">
        <v>20800000</v>
      </c>
      <c r="BK253" s="46">
        <v>1.34</v>
      </c>
      <c r="BL253" s="46">
        <v>0</v>
      </c>
      <c r="BM253" s="46" t="s">
        <v>126</v>
      </c>
      <c r="BN253" s="46">
        <v>0.4</v>
      </c>
      <c r="BO253" s="46">
        <v>3</v>
      </c>
      <c r="BP253" s="46">
        <v>0.2</v>
      </c>
      <c r="BQ253" s="46">
        <v>0.7</v>
      </c>
      <c r="BR253" s="46">
        <v>0</v>
      </c>
      <c r="BS253" s="46">
        <v>0</v>
      </c>
      <c r="BT253" s="46">
        <v>0</v>
      </c>
      <c r="BU253" s="46" t="s">
        <v>126</v>
      </c>
      <c r="BV253" s="46" t="s">
        <v>4283</v>
      </c>
      <c r="BW253" s="46" t="s">
        <v>126</v>
      </c>
      <c r="BX253" s="46" t="s">
        <v>4283</v>
      </c>
      <c r="BY253" s="46">
        <v>0.7</v>
      </c>
      <c r="BZ253" s="46">
        <v>0</v>
      </c>
      <c r="CA253" s="46" t="s">
        <v>126</v>
      </c>
      <c r="CB253" s="47">
        <v>0.22500000000000001</v>
      </c>
      <c r="CC253" s="47">
        <v>0.22500000000000001</v>
      </c>
      <c r="CD253" s="47">
        <v>0</v>
      </c>
      <c r="CE253" s="47" t="s">
        <v>126</v>
      </c>
      <c r="CF253" s="47">
        <v>0</v>
      </c>
      <c r="CG253" s="47">
        <v>0.09</v>
      </c>
      <c r="CH253" s="47">
        <v>0.09</v>
      </c>
      <c r="CI253" s="47">
        <v>0.22500000000000001</v>
      </c>
      <c r="CJ253" s="47">
        <v>4.4999999999999998E-2</v>
      </c>
      <c r="CK253" s="47">
        <v>3.15E-2</v>
      </c>
      <c r="CL253" s="47">
        <v>0</v>
      </c>
      <c r="CM253" s="47">
        <v>0</v>
      </c>
      <c r="CN253" s="47">
        <v>0</v>
      </c>
      <c r="CO253" s="47">
        <v>0</v>
      </c>
      <c r="CP253" s="47">
        <v>0</v>
      </c>
      <c r="CQ253" s="47" t="s">
        <v>126</v>
      </c>
      <c r="CR253" s="47">
        <v>0</v>
      </c>
      <c r="CS253" s="45"/>
      <c r="CT253" s="45"/>
      <c r="CU253" s="45"/>
      <c r="CV253" s="45"/>
      <c r="CX253" s="48">
        <v>0</v>
      </c>
      <c r="CY253" s="1">
        <v>0</v>
      </c>
      <c r="CZ253">
        <v>0</v>
      </c>
      <c r="DA253" s="62" t="s">
        <v>143</v>
      </c>
    </row>
    <row r="254" spans="1:105" ht="18" hidden="1" customHeight="1" x14ac:dyDescent="0.25">
      <c r="A254" s="37" t="s">
        <v>283</v>
      </c>
      <c r="B254" s="37" t="s">
        <v>284</v>
      </c>
      <c r="C254" s="37" t="s">
        <v>1842</v>
      </c>
      <c r="D254" s="37" t="s">
        <v>2411</v>
      </c>
      <c r="E254" s="37" t="s">
        <v>2466</v>
      </c>
      <c r="F254" s="37" t="s">
        <v>2467</v>
      </c>
      <c r="G254" s="37" t="s">
        <v>2468</v>
      </c>
      <c r="H254" s="37" t="s">
        <v>2492</v>
      </c>
      <c r="I254" s="37"/>
      <c r="J254" s="37"/>
      <c r="K254" s="37" t="s">
        <v>2493</v>
      </c>
      <c r="L254" s="37" t="s">
        <v>2494</v>
      </c>
      <c r="M254" s="37" t="s">
        <v>2495</v>
      </c>
      <c r="N254" s="37" t="s">
        <v>118</v>
      </c>
      <c r="O254" s="37" t="s">
        <v>119</v>
      </c>
      <c r="P254" s="39">
        <v>0</v>
      </c>
      <c r="Q254" s="40">
        <v>500</v>
      </c>
      <c r="R254" s="40">
        <v>1285</v>
      </c>
      <c r="S254" s="40" t="s">
        <v>4505</v>
      </c>
      <c r="T254" s="40">
        <v>0</v>
      </c>
      <c r="U254" s="40">
        <v>0</v>
      </c>
      <c r="V254" s="40">
        <v>15</v>
      </c>
      <c r="W254" s="40">
        <v>0</v>
      </c>
      <c r="X254" s="40">
        <v>391</v>
      </c>
      <c r="Y254" s="40">
        <v>0</v>
      </c>
      <c r="Z254" s="40">
        <v>391</v>
      </c>
      <c r="AA254" s="40" t="s">
        <v>2496</v>
      </c>
      <c r="AB254" s="40" t="s">
        <v>2497</v>
      </c>
      <c r="AC254" s="40" t="s">
        <v>2498</v>
      </c>
      <c r="AD254" s="40">
        <v>89</v>
      </c>
      <c r="AE254" s="40">
        <v>0</v>
      </c>
      <c r="AF254" s="40">
        <v>643</v>
      </c>
      <c r="AG254" s="40">
        <v>0</v>
      </c>
      <c r="AH254" s="40">
        <v>643</v>
      </c>
      <c r="AI254" s="40" t="s">
        <v>2499</v>
      </c>
      <c r="AJ254" s="40" t="s">
        <v>2500</v>
      </c>
      <c r="AK254" s="40">
        <v>0</v>
      </c>
      <c r="AL254" s="40">
        <v>0</v>
      </c>
      <c r="AM254" s="40">
        <v>0</v>
      </c>
      <c r="AN254" s="40">
        <v>20</v>
      </c>
      <c r="AO254" s="40">
        <v>0</v>
      </c>
      <c r="AP254" s="40">
        <v>251</v>
      </c>
      <c r="AQ254" s="40">
        <v>0</v>
      </c>
      <c r="AR254" s="40">
        <v>251</v>
      </c>
      <c r="AS254" s="40" t="s">
        <v>2499</v>
      </c>
      <c r="AT254" s="40" t="s">
        <v>2501</v>
      </c>
      <c r="AU254" s="40" t="s">
        <v>2502</v>
      </c>
      <c r="AV254" s="40">
        <v>10</v>
      </c>
      <c r="AW254" s="40">
        <v>0</v>
      </c>
      <c r="AX254" s="40">
        <v>0</v>
      </c>
      <c r="AY254" s="40">
        <v>0</v>
      </c>
      <c r="AZ254" s="42">
        <v>500000000</v>
      </c>
      <c r="BA254" s="43">
        <v>0</v>
      </c>
      <c r="BB254" s="43">
        <v>500000000</v>
      </c>
      <c r="BC254" s="42">
        <v>500000000</v>
      </c>
      <c r="BD254" s="110">
        <v>90000000</v>
      </c>
      <c r="BE254" s="1">
        <v>0</v>
      </c>
      <c r="BF254" s="1"/>
      <c r="BG254" s="44">
        <v>72900000</v>
      </c>
      <c r="BH254" s="44">
        <v>23700000</v>
      </c>
      <c r="BI254" s="44"/>
      <c r="BJ254" s="44">
        <v>13700000</v>
      </c>
      <c r="BK254" s="46">
        <v>2.57</v>
      </c>
      <c r="BL254" s="46">
        <v>0.3</v>
      </c>
      <c r="BM254" s="46">
        <v>26.066700000000001</v>
      </c>
      <c r="BN254" s="46">
        <v>0.17799999999999999</v>
      </c>
      <c r="BO254" s="46">
        <v>7.2247191011235952</v>
      </c>
      <c r="BP254" s="46">
        <v>0.04</v>
      </c>
      <c r="BQ254" s="46">
        <v>12.55</v>
      </c>
      <c r="BR254" s="46">
        <v>0.02</v>
      </c>
      <c r="BS254" s="46">
        <v>0</v>
      </c>
      <c r="BT254" s="46">
        <v>0</v>
      </c>
      <c r="BU254" s="46" t="s">
        <v>126</v>
      </c>
      <c r="BV254" s="46" t="s">
        <v>4283</v>
      </c>
      <c r="BW254" s="46">
        <v>1</v>
      </c>
      <c r="BX254" s="46" t="s">
        <v>4283</v>
      </c>
      <c r="BY254" s="46" t="s">
        <v>4283</v>
      </c>
      <c r="BZ254" s="46">
        <v>0</v>
      </c>
      <c r="CA254" s="46" t="s">
        <v>126</v>
      </c>
      <c r="CB254" s="47">
        <v>0.22500000000000001</v>
      </c>
      <c r="CC254" s="47">
        <v>0.22500000000000001</v>
      </c>
      <c r="CD254" s="47">
        <v>6.7999999999999996E-3</v>
      </c>
      <c r="CE254" s="47">
        <v>6.7999999999999996E-3</v>
      </c>
      <c r="CF254" s="47">
        <v>0.17599999999999999</v>
      </c>
      <c r="CG254" s="47">
        <v>4.0099999999999997E-2</v>
      </c>
      <c r="CH254" s="47">
        <v>4.0099999999999997E-2</v>
      </c>
      <c r="CI254" s="47">
        <v>4.9100000000000005E-2</v>
      </c>
      <c r="CJ254" s="47">
        <v>8.9999999999999993E-3</v>
      </c>
      <c r="CK254" s="47">
        <v>8.9999999999999993E-3</v>
      </c>
      <c r="CL254" s="47">
        <v>-9.9999999999988987E-5</v>
      </c>
      <c r="CM254" s="47">
        <v>4.4999999999999997E-3</v>
      </c>
      <c r="CN254" s="47">
        <v>0</v>
      </c>
      <c r="CO254" s="47">
        <v>0</v>
      </c>
      <c r="CP254" s="47">
        <v>0</v>
      </c>
      <c r="CQ254" s="47" t="s">
        <v>126</v>
      </c>
      <c r="CR254" s="47">
        <v>0</v>
      </c>
      <c r="CS254" s="45"/>
      <c r="CT254" s="45"/>
      <c r="CU254" s="45"/>
      <c r="CV254" s="45"/>
      <c r="CX254" s="48">
        <v>321</v>
      </c>
      <c r="CY254" s="1">
        <v>0</v>
      </c>
      <c r="CZ254">
        <v>0</v>
      </c>
    </row>
    <row r="255" spans="1:105" ht="18" hidden="1" customHeight="1" x14ac:dyDescent="0.25">
      <c r="A255" s="37" t="s">
        <v>283</v>
      </c>
      <c r="B255" s="37" t="s">
        <v>284</v>
      </c>
      <c r="C255" s="37" t="s">
        <v>1842</v>
      </c>
      <c r="D255" s="37" t="s">
        <v>2411</v>
      </c>
      <c r="E255" s="37" t="s">
        <v>2466</v>
      </c>
      <c r="F255" s="37" t="s">
        <v>2467</v>
      </c>
      <c r="G255" s="37" t="s">
        <v>2468</v>
      </c>
      <c r="H255" s="37" t="s">
        <v>2503</v>
      </c>
      <c r="I255" s="37"/>
      <c r="J255" s="37"/>
      <c r="K255" s="37" t="s">
        <v>2504</v>
      </c>
      <c r="L255" s="37" t="s">
        <v>2505</v>
      </c>
      <c r="M255" s="37" t="s">
        <v>2506</v>
      </c>
      <c r="N255" s="37" t="s">
        <v>118</v>
      </c>
      <c r="O255" s="37" t="s">
        <v>119</v>
      </c>
      <c r="P255" s="39">
        <v>22</v>
      </c>
      <c r="Q255" s="40">
        <v>10</v>
      </c>
      <c r="R255" s="40">
        <v>18</v>
      </c>
      <c r="S255" s="40" t="s">
        <v>4506</v>
      </c>
      <c r="T255" s="40">
        <v>0</v>
      </c>
      <c r="U255" s="40">
        <v>0</v>
      </c>
      <c r="V255" s="40">
        <v>0</v>
      </c>
      <c r="W255" s="40">
        <v>0</v>
      </c>
      <c r="X255" s="40">
        <v>0</v>
      </c>
      <c r="Y255" s="40">
        <v>0</v>
      </c>
      <c r="Z255" s="40">
        <v>0</v>
      </c>
      <c r="AA255" s="40"/>
      <c r="AB255" s="40"/>
      <c r="AC255" s="40"/>
      <c r="AD255" s="40">
        <v>3</v>
      </c>
      <c r="AE255" s="40">
        <v>0</v>
      </c>
      <c r="AF255" s="40">
        <v>7</v>
      </c>
      <c r="AG255" s="40">
        <v>0</v>
      </c>
      <c r="AH255" s="40">
        <v>7</v>
      </c>
      <c r="AI255" s="40" t="s">
        <v>2507</v>
      </c>
      <c r="AJ255" s="40" t="s">
        <v>2508</v>
      </c>
      <c r="AK255" s="40">
        <v>0</v>
      </c>
      <c r="AL255" s="40">
        <v>0</v>
      </c>
      <c r="AM255" s="40">
        <v>0</v>
      </c>
      <c r="AN255" s="40">
        <v>4</v>
      </c>
      <c r="AO255" s="40">
        <v>0</v>
      </c>
      <c r="AP255" s="40">
        <v>11</v>
      </c>
      <c r="AQ255" s="40">
        <v>0</v>
      </c>
      <c r="AR255" s="40">
        <v>11</v>
      </c>
      <c r="AS255" s="40" t="s">
        <v>1080</v>
      </c>
      <c r="AT255" s="40" t="s">
        <v>2509</v>
      </c>
      <c r="AU255" s="40" t="s">
        <v>2510</v>
      </c>
      <c r="AV255" s="40">
        <v>3</v>
      </c>
      <c r="AW255" s="40">
        <v>0</v>
      </c>
      <c r="AX255" s="40">
        <v>0</v>
      </c>
      <c r="AY255" s="40">
        <v>0</v>
      </c>
      <c r="AZ255" s="63"/>
      <c r="BA255" s="43">
        <v>0</v>
      </c>
      <c r="BB255" s="43">
        <v>0</v>
      </c>
      <c r="BC255" s="63"/>
      <c r="BD255" s="110">
        <v>40000000</v>
      </c>
      <c r="BE255" s="1">
        <v>0</v>
      </c>
      <c r="BF255" s="1"/>
      <c r="BG255" s="44">
        <v>40000000</v>
      </c>
      <c r="BH255" s="44">
        <v>40000000</v>
      </c>
      <c r="BI255" s="44"/>
      <c r="BJ255" s="44">
        <v>40000000</v>
      </c>
      <c r="BK255" s="46">
        <v>1.8</v>
      </c>
      <c r="BL255" s="46">
        <v>0</v>
      </c>
      <c r="BM255" s="46" t="s">
        <v>126</v>
      </c>
      <c r="BN255" s="46">
        <v>0.3</v>
      </c>
      <c r="BO255" s="46">
        <v>2.3333333333333335</v>
      </c>
      <c r="BP255" s="46">
        <v>0.4</v>
      </c>
      <c r="BQ255" s="46">
        <v>2.75</v>
      </c>
      <c r="BR255" s="46">
        <v>0.3</v>
      </c>
      <c r="BS255" s="46">
        <v>0</v>
      </c>
      <c r="BT255" s="46">
        <v>0</v>
      </c>
      <c r="BU255" s="46" t="s">
        <v>126</v>
      </c>
      <c r="BV255" s="46" t="s">
        <v>4283</v>
      </c>
      <c r="BW255" s="46" t="s">
        <v>126</v>
      </c>
      <c r="BX255" s="46" t="s">
        <v>4283</v>
      </c>
      <c r="BY255" s="46" t="s">
        <v>4283</v>
      </c>
      <c r="BZ255" s="46">
        <v>0</v>
      </c>
      <c r="CA255" s="46" t="s">
        <v>126</v>
      </c>
      <c r="CB255" s="47">
        <v>0.22500000000000001</v>
      </c>
      <c r="CC255" s="47">
        <v>0.22500000000000001</v>
      </c>
      <c r="CD255" s="47">
        <v>0</v>
      </c>
      <c r="CE255" s="47" t="s">
        <v>126</v>
      </c>
      <c r="CF255" s="47">
        <v>0</v>
      </c>
      <c r="CG255" s="47">
        <v>6.7500000000000004E-2</v>
      </c>
      <c r="CH255" s="47">
        <v>6.7500000000000004E-2</v>
      </c>
      <c r="CI255" s="47">
        <v>0.1575</v>
      </c>
      <c r="CJ255" s="47">
        <v>0.09</v>
      </c>
      <c r="CK255" s="47">
        <v>0.09</v>
      </c>
      <c r="CL255" s="47">
        <v>6.7500000000000004E-2</v>
      </c>
      <c r="CM255" s="47">
        <v>6.7500000000000004E-2</v>
      </c>
      <c r="CN255" s="47">
        <v>0</v>
      </c>
      <c r="CO255" s="47">
        <v>0</v>
      </c>
      <c r="CP255" s="47">
        <v>0</v>
      </c>
      <c r="CQ255" s="47" t="s">
        <v>126</v>
      </c>
      <c r="CR255" s="47">
        <v>0</v>
      </c>
      <c r="CS255" s="45"/>
      <c r="CT255" s="45"/>
      <c r="CU255" s="45"/>
      <c r="CV255" s="45"/>
      <c r="CX255" s="48">
        <v>1</v>
      </c>
      <c r="CY255" s="1">
        <v>0</v>
      </c>
      <c r="CZ255">
        <v>0</v>
      </c>
    </row>
    <row r="256" spans="1:105" ht="18" hidden="1" customHeight="1" x14ac:dyDescent="0.25">
      <c r="A256" s="37" t="s">
        <v>283</v>
      </c>
      <c r="B256" s="37" t="s">
        <v>284</v>
      </c>
      <c r="C256" s="37" t="s">
        <v>1842</v>
      </c>
      <c r="D256" s="37" t="s">
        <v>2411</v>
      </c>
      <c r="E256" s="37" t="s">
        <v>2466</v>
      </c>
      <c r="F256" s="37" t="s">
        <v>2467</v>
      </c>
      <c r="G256" s="37" t="s">
        <v>2468</v>
      </c>
      <c r="H256" s="37" t="s">
        <v>2511</v>
      </c>
      <c r="I256" s="37"/>
      <c r="J256" s="37"/>
      <c r="K256" s="37" t="s">
        <v>2512</v>
      </c>
      <c r="L256" s="37" t="s">
        <v>2513</v>
      </c>
      <c r="M256" s="37" t="s">
        <v>2514</v>
      </c>
      <c r="N256" s="37" t="s">
        <v>118</v>
      </c>
      <c r="O256" s="37" t="s">
        <v>119</v>
      </c>
      <c r="P256" s="39">
        <v>0</v>
      </c>
      <c r="Q256" s="40">
        <v>200</v>
      </c>
      <c r="R256" s="40">
        <v>290</v>
      </c>
      <c r="S256" s="40" t="s">
        <v>4507</v>
      </c>
      <c r="T256" s="40">
        <v>0</v>
      </c>
      <c r="U256" s="40">
        <v>0</v>
      </c>
      <c r="V256" s="40">
        <v>50</v>
      </c>
      <c r="W256" s="40">
        <v>0</v>
      </c>
      <c r="X256" s="40">
        <v>140</v>
      </c>
      <c r="Y256" s="40">
        <v>0</v>
      </c>
      <c r="Z256" s="40">
        <v>140</v>
      </c>
      <c r="AA256" s="40" t="s">
        <v>2515</v>
      </c>
      <c r="AB256" s="40" t="s">
        <v>2516</v>
      </c>
      <c r="AC256" s="40" t="s">
        <v>2517</v>
      </c>
      <c r="AD256" s="40">
        <v>150</v>
      </c>
      <c r="AE256" s="40">
        <v>0</v>
      </c>
      <c r="AF256" s="40">
        <v>150</v>
      </c>
      <c r="AG256" s="40">
        <v>0</v>
      </c>
      <c r="AH256" s="40">
        <v>150</v>
      </c>
      <c r="AI256" s="40" t="s">
        <v>2518</v>
      </c>
      <c r="AJ256" s="40" t="s">
        <v>2519</v>
      </c>
      <c r="AK256" s="40">
        <v>0</v>
      </c>
      <c r="AL256" s="40">
        <v>243229500</v>
      </c>
      <c r="AM256" s="40" t="s">
        <v>2520</v>
      </c>
      <c r="AN256" s="40">
        <v>0</v>
      </c>
      <c r="AO256" s="40">
        <v>0</v>
      </c>
      <c r="AP256" s="40">
        <v>0</v>
      </c>
      <c r="AQ256" s="40">
        <v>0</v>
      </c>
      <c r="AR256" s="40">
        <v>0</v>
      </c>
      <c r="AS256" s="40"/>
      <c r="AT256" s="40"/>
      <c r="AU256" s="40"/>
      <c r="AV256" s="40">
        <v>0</v>
      </c>
      <c r="AW256" s="40">
        <v>0</v>
      </c>
      <c r="AX256" s="40">
        <v>0</v>
      </c>
      <c r="AY256" s="40">
        <v>0</v>
      </c>
      <c r="AZ256" s="42">
        <v>180000000</v>
      </c>
      <c r="BA256" s="43">
        <v>0</v>
      </c>
      <c r="BB256" s="43">
        <v>180000000</v>
      </c>
      <c r="BC256" s="42">
        <v>180000000</v>
      </c>
      <c r="BD256" s="110">
        <v>50000000</v>
      </c>
      <c r="BE256" s="1">
        <v>243229500</v>
      </c>
      <c r="BF256" s="1"/>
      <c r="BG256" s="44">
        <v>50000000</v>
      </c>
      <c r="BH256" s="44">
        <v>0</v>
      </c>
      <c r="BI256" s="44"/>
      <c r="BJ256" s="44">
        <v>0</v>
      </c>
      <c r="BK256" s="46">
        <v>1.45</v>
      </c>
      <c r="BL256" s="46">
        <v>0.5</v>
      </c>
      <c r="BM256" s="46">
        <v>2.8</v>
      </c>
      <c r="BN256" s="46">
        <v>0.75</v>
      </c>
      <c r="BO256" s="46">
        <v>1</v>
      </c>
      <c r="BP256" s="46">
        <v>0</v>
      </c>
      <c r="BQ256" s="46" t="s">
        <v>126</v>
      </c>
      <c r="BR256" s="46">
        <v>0</v>
      </c>
      <c r="BS256" s="46">
        <v>0</v>
      </c>
      <c r="BT256" s="46">
        <v>0</v>
      </c>
      <c r="BU256" s="46" t="s">
        <v>126</v>
      </c>
      <c r="BV256" s="46" t="s">
        <v>4283</v>
      </c>
      <c r="BW256" s="46">
        <v>1</v>
      </c>
      <c r="BX256" s="46">
        <v>1</v>
      </c>
      <c r="BY256" s="46" t="s">
        <v>126</v>
      </c>
      <c r="BZ256" s="46">
        <v>0</v>
      </c>
      <c r="CA256" s="46" t="s">
        <v>126</v>
      </c>
      <c r="CB256" s="47">
        <v>0.22500000000000001</v>
      </c>
      <c r="CC256" s="47">
        <v>0.22500000000000001</v>
      </c>
      <c r="CD256" s="47">
        <v>5.6300000000000003E-2</v>
      </c>
      <c r="CE256" s="47">
        <v>5.6300000000000003E-2</v>
      </c>
      <c r="CF256" s="47">
        <v>0.1575</v>
      </c>
      <c r="CG256" s="47">
        <v>0.16880000000000001</v>
      </c>
      <c r="CH256" s="47">
        <v>0.16880000000000001</v>
      </c>
      <c r="CI256" s="47">
        <v>6.7500000000000004E-2</v>
      </c>
      <c r="CJ256" s="47">
        <v>0</v>
      </c>
      <c r="CK256" s="47" t="s">
        <v>126</v>
      </c>
      <c r="CL256" s="47">
        <v>0</v>
      </c>
      <c r="CM256" s="47">
        <v>0</v>
      </c>
      <c r="CN256" s="47">
        <v>0</v>
      </c>
      <c r="CO256" s="47">
        <v>0</v>
      </c>
      <c r="CP256" s="47">
        <v>0</v>
      </c>
      <c r="CQ256" s="47" t="s">
        <v>126</v>
      </c>
      <c r="CR256" s="47">
        <v>0</v>
      </c>
      <c r="CS256" s="45"/>
      <c r="CT256" s="45"/>
      <c r="CU256" s="45"/>
      <c r="CV256" s="45"/>
      <c r="CX256" s="48">
        <v>283</v>
      </c>
      <c r="CY256" s="1">
        <v>0</v>
      </c>
      <c r="CZ256">
        <v>0</v>
      </c>
      <c r="DA256" s="62" t="s">
        <v>143</v>
      </c>
    </row>
    <row r="257" spans="1:272" ht="18" hidden="1" customHeight="1" x14ac:dyDescent="0.25">
      <c r="A257" s="37" t="s">
        <v>283</v>
      </c>
      <c r="B257" s="37" t="s">
        <v>284</v>
      </c>
      <c r="C257" s="37" t="s">
        <v>1842</v>
      </c>
      <c r="D257" s="37" t="s">
        <v>2411</v>
      </c>
      <c r="E257" s="37" t="s">
        <v>2466</v>
      </c>
      <c r="F257" s="37" t="s">
        <v>2467</v>
      </c>
      <c r="G257" s="37" t="s">
        <v>2468</v>
      </c>
      <c r="H257" s="37" t="s">
        <v>2521</v>
      </c>
      <c r="I257" s="37"/>
      <c r="J257" s="37"/>
      <c r="K257" s="37" t="s">
        <v>2522</v>
      </c>
      <c r="L257" s="37" t="s">
        <v>2523</v>
      </c>
      <c r="M257" s="37" t="s">
        <v>2524</v>
      </c>
      <c r="N257" s="37" t="s">
        <v>118</v>
      </c>
      <c r="O257" s="37" t="s">
        <v>119</v>
      </c>
      <c r="P257" s="39">
        <v>240</v>
      </c>
      <c r="Q257" s="40">
        <v>150</v>
      </c>
      <c r="R257" s="40">
        <v>15</v>
      </c>
      <c r="S257" s="40" t="s">
        <v>2526</v>
      </c>
      <c r="T257" s="40">
        <v>0</v>
      </c>
      <c r="U257" s="40">
        <v>0</v>
      </c>
      <c r="V257" s="40">
        <v>0</v>
      </c>
      <c r="W257" s="40">
        <v>0</v>
      </c>
      <c r="X257" s="40">
        <v>0</v>
      </c>
      <c r="Y257" s="40">
        <v>0</v>
      </c>
      <c r="Z257" s="40">
        <v>0</v>
      </c>
      <c r="AA257" s="40"/>
      <c r="AB257" s="40"/>
      <c r="AC257" s="40"/>
      <c r="AD257" s="40">
        <v>12</v>
      </c>
      <c r="AE257" s="40">
        <v>0</v>
      </c>
      <c r="AF257" s="40">
        <v>12</v>
      </c>
      <c r="AG257" s="40">
        <v>0</v>
      </c>
      <c r="AH257" s="40">
        <v>12</v>
      </c>
      <c r="AI257" s="40" t="s">
        <v>2525</v>
      </c>
      <c r="AJ257" s="40" t="s">
        <v>2526</v>
      </c>
      <c r="AK257" s="40">
        <v>0</v>
      </c>
      <c r="AL257" s="40">
        <v>0</v>
      </c>
      <c r="AM257" s="40">
        <v>0</v>
      </c>
      <c r="AN257" s="40">
        <v>69</v>
      </c>
      <c r="AO257" s="40">
        <v>0</v>
      </c>
      <c r="AP257" s="40">
        <v>3</v>
      </c>
      <c r="AQ257" s="40">
        <v>0</v>
      </c>
      <c r="AR257" s="40">
        <v>3</v>
      </c>
      <c r="AS257" s="40"/>
      <c r="AT257" s="40" t="s">
        <v>2527</v>
      </c>
      <c r="AU257" s="40"/>
      <c r="AV257" s="40">
        <v>69</v>
      </c>
      <c r="AW257" s="40">
        <v>0</v>
      </c>
      <c r="AX257" s="40">
        <v>0</v>
      </c>
      <c r="AY257" s="40">
        <v>0</v>
      </c>
      <c r="AZ257" s="63"/>
      <c r="BA257" s="43">
        <v>0</v>
      </c>
      <c r="BB257" s="43">
        <v>0</v>
      </c>
      <c r="BC257" s="63"/>
      <c r="BD257" s="110">
        <v>360000000</v>
      </c>
      <c r="BE257" s="1">
        <v>0</v>
      </c>
      <c r="BF257" s="1"/>
      <c r="BG257" s="44">
        <v>324130000</v>
      </c>
      <c r="BH257" s="44">
        <v>370000000</v>
      </c>
      <c r="BI257" s="44"/>
      <c r="BJ257" s="44">
        <v>104000000</v>
      </c>
      <c r="BK257" s="46">
        <v>0.1</v>
      </c>
      <c r="BL257" s="46">
        <v>0</v>
      </c>
      <c r="BM257" s="46" t="s">
        <v>126</v>
      </c>
      <c r="BN257" s="46">
        <v>6.6666666666666666E-2</v>
      </c>
      <c r="BO257" s="46">
        <v>1.2</v>
      </c>
      <c r="BP257" s="46">
        <v>0.46</v>
      </c>
      <c r="BQ257" s="46">
        <v>4.3478260869565216E-2</v>
      </c>
      <c r="BR257" s="46">
        <v>0.46</v>
      </c>
      <c r="BS257" s="46">
        <v>0</v>
      </c>
      <c r="BT257" s="46">
        <v>0</v>
      </c>
      <c r="BU257" s="46" t="s">
        <v>126</v>
      </c>
      <c r="BV257" s="46">
        <v>0.1</v>
      </c>
      <c r="BW257" s="46" t="s">
        <v>126</v>
      </c>
      <c r="BX257" s="46" t="s">
        <v>4283</v>
      </c>
      <c r="BY257" s="46">
        <v>4.3478260869565216E-2</v>
      </c>
      <c r="BZ257" s="46">
        <v>0</v>
      </c>
      <c r="CA257" s="46" t="s">
        <v>126</v>
      </c>
      <c r="CB257" s="47">
        <v>0.22500000000000001</v>
      </c>
      <c r="CC257" s="47">
        <v>2.2500000000000003E-2</v>
      </c>
      <c r="CD257" s="47">
        <v>0</v>
      </c>
      <c r="CE257" s="47" t="s">
        <v>126</v>
      </c>
      <c r="CF257" s="47">
        <v>0</v>
      </c>
      <c r="CG257" s="47">
        <v>1.7999999999999999E-2</v>
      </c>
      <c r="CH257" s="47">
        <v>1.7999999999999999E-2</v>
      </c>
      <c r="CI257" s="47">
        <v>1.8000000000000002E-2</v>
      </c>
      <c r="CJ257" s="47">
        <v>0.10349999999999999</v>
      </c>
      <c r="CK257" s="47">
        <v>4.4999999999999997E-3</v>
      </c>
      <c r="CL257" s="47">
        <v>4.5000000000000005E-3</v>
      </c>
      <c r="CM257" s="47">
        <v>0.10350000000000001</v>
      </c>
      <c r="CN257" s="47">
        <v>0</v>
      </c>
      <c r="CO257" s="47">
        <v>0</v>
      </c>
      <c r="CP257" s="47">
        <v>0</v>
      </c>
      <c r="CQ257" s="47" t="s">
        <v>126</v>
      </c>
      <c r="CR257" s="47">
        <v>0</v>
      </c>
      <c r="CS257" s="45"/>
      <c r="CT257" s="45"/>
      <c r="CU257" s="45"/>
      <c r="CV257" s="45"/>
      <c r="CX257" s="48">
        <v>1</v>
      </c>
      <c r="CY257" s="1">
        <v>0</v>
      </c>
      <c r="CZ257">
        <v>0</v>
      </c>
    </row>
    <row r="258" spans="1:272" ht="18" hidden="1" customHeight="1" x14ac:dyDescent="0.25">
      <c r="A258" s="37" t="s">
        <v>1879</v>
      </c>
      <c r="B258" s="37" t="s">
        <v>1880</v>
      </c>
      <c r="C258" s="37" t="s">
        <v>1842</v>
      </c>
      <c r="D258" s="37" t="s">
        <v>2411</v>
      </c>
      <c r="E258" s="37" t="s">
        <v>2466</v>
      </c>
      <c r="F258" s="37" t="s">
        <v>2467</v>
      </c>
      <c r="G258" s="37" t="s">
        <v>2468</v>
      </c>
      <c r="H258" s="37" t="s">
        <v>2528</v>
      </c>
      <c r="I258" s="37"/>
      <c r="J258" s="37"/>
      <c r="K258" s="37" t="s">
        <v>2529</v>
      </c>
      <c r="L258" s="37" t="s">
        <v>2530</v>
      </c>
      <c r="M258" s="37" t="s">
        <v>2531</v>
      </c>
      <c r="N258" s="37" t="s">
        <v>118</v>
      </c>
      <c r="O258" s="37" t="s">
        <v>119</v>
      </c>
      <c r="P258" s="39">
        <v>36</v>
      </c>
      <c r="Q258" s="40">
        <v>20</v>
      </c>
      <c r="R258" s="40">
        <v>18</v>
      </c>
      <c r="S258" s="40" t="s">
        <v>4508</v>
      </c>
      <c r="T258" s="40">
        <v>0</v>
      </c>
      <c r="U258" s="40">
        <v>0</v>
      </c>
      <c r="V258" s="40">
        <v>0</v>
      </c>
      <c r="W258" s="40">
        <v>0</v>
      </c>
      <c r="X258" s="40">
        <v>0</v>
      </c>
      <c r="Y258" s="40">
        <v>0</v>
      </c>
      <c r="Z258" s="40">
        <v>0</v>
      </c>
      <c r="AA258" s="40"/>
      <c r="AB258" s="40"/>
      <c r="AC258" s="40"/>
      <c r="AD258" s="40">
        <v>17</v>
      </c>
      <c r="AE258" s="40">
        <v>0</v>
      </c>
      <c r="AF258" s="40">
        <v>17</v>
      </c>
      <c r="AG258" s="40">
        <v>0</v>
      </c>
      <c r="AH258" s="40">
        <v>17</v>
      </c>
      <c r="AI258" s="40" t="s">
        <v>2532</v>
      </c>
      <c r="AJ258" s="40" t="s">
        <v>2533</v>
      </c>
      <c r="AK258" s="40">
        <v>0</v>
      </c>
      <c r="AL258" s="40">
        <v>0</v>
      </c>
      <c r="AM258" s="40">
        <v>0</v>
      </c>
      <c r="AN258" s="40">
        <v>3</v>
      </c>
      <c r="AO258" s="40">
        <v>0</v>
      </c>
      <c r="AP258" s="40">
        <v>1</v>
      </c>
      <c r="AQ258" s="40">
        <v>0</v>
      </c>
      <c r="AR258" s="40">
        <v>1</v>
      </c>
      <c r="AS258" s="40"/>
      <c r="AT258" s="40"/>
      <c r="AU258" s="40"/>
      <c r="AV258" s="40">
        <v>0</v>
      </c>
      <c r="AW258" s="40">
        <v>0</v>
      </c>
      <c r="AX258" s="40">
        <v>0</v>
      </c>
      <c r="AY258" s="40">
        <v>0</v>
      </c>
      <c r="AZ258" s="63"/>
      <c r="BA258" s="43">
        <v>0</v>
      </c>
      <c r="BB258" s="43">
        <v>0</v>
      </c>
      <c r="BC258" s="63"/>
      <c r="BD258" s="110">
        <v>0</v>
      </c>
      <c r="BE258" s="44">
        <v>0</v>
      </c>
      <c r="BF258" s="45"/>
      <c r="BG258" s="44">
        <v>0</v>
      </c>
      <c r="BH258" s="44">
        <v>0</v>
      </c>
      <c r="BI258" s="44"/>
      <c r="BJ258" s="44">
        <v>0</v>
      </c>
      <c r="BK258" s="46">
        <v>0.9</v>
      </c>
      <c r="BL258" s="46">
        <v>0</v>
      </c>
      <c r="BM258" s="46" t="s">
        <v>126</v>
      </c>
      <c r="BN258" s="46">
        <v>0.85</v>
      </c>
      <c r="BO258" s="46">
        <v>1</v>
      </c>
      <c r="BP258" s="46">
        <v>0.15</v>
      </c>
      <c r="BQ258" s="46">
        <v>0.33333333333333331</v>
      </c>
      <c r="BR258" s="46">
        <v>0</v>
      </c>
      <c r="BS258" s="46">
        <v>0</v>
      </c>
      <c r="BT258" s="46">
        <v>0</v>
      </c>
      <c r="BU258" s="46" t="s">
        <v>126</v>
      </c>
      <c r="BV258" s="46">
        <v>0.9</v>
      </c>
      <c r="BW258" s="46" t="s">
        <v>126</v>
      </c>
      <c r="BX258" s="46">
        <v>1</v>
      </c>
      <c r="BY258" s="46">
        <v>0.33333333333333331</v>
      </c>
      <c r="BZ258" s="46">
        <v>0</v>
      </c>
      <c r="CA258" s="46" t="s">
        <v>126</v>
      </c>
      <c r="CB258" s="47">
        <v>0.22500000000000001</v>
      </c>
      <c r="CC258" s="47">
        <v>0.20250000000000001</v>
      </c>
      <c r="CD258" s="47">
        <v>0</v>
      </c>
      <c r="CE258" s="47" t="s">
        <v>126</v>
      </c>
      <c r="CF258" s="47">
        <v>0</v>
      </c>
      <c r="CG258" s="47">
        <v>0.1913</v>
      </c>
      <c r="CH258" s="47">
        <v>0.1913</v>
      </c>
      <c r="CI258" s="47">
        <v>0.19125</v>
      </c>
      <c r="CJ258" s="47">
        <v>3.3799999999999997E-2</v>
      </c>
      <c r="CK258" s="47">
        <v>1.1266666666666664E-2</v>
      </c>
      <c r="CL258" s="47">
        <v>1.125000000000001E-2</v>
      </c>
      <c r="CM258" s="47">
        <v>0</v>
      </c>
      <c r="CN258" s="47">
        <v>0</v>
      </c>
      <c r="CO258" s="47">
        <v>0</v>
      </c>
      <c r="CP258" s="47">
        <v>0</v>
      </c>
      <c r="CQ258" s="47" t="s">
        <v>126</v>
      </c>
      <c r="CR258" s="47">
        <v>0</v>
      </c>
      <c r="CS258" s="45"/>
      <c r="CT258" s="45"/>
      <c r="CU258" s="45"/>
      <c r="CV258" s="45"/>
      <c r="CX258" s="48">
        <v>1</v>
      </c>
      <c r="CY258" s="1">
        <v>0</v>
      </c>
      <c r="CZ258">
        <v>0</v>
      </c>
    </row>
    <row r="259" spans="1:272" ht="18" hidden="1" customHeight="1" x14ac:dyDescent="0.25">
      <c r="A259" s="37" t="s">
        <v>2534</v>
      </c>
      <c r="B259" s="37" t="s">
        <v>2535</v>
      </c>
      <c r="C259" s="37" t="s">
        <v>1842</v>
      </c>
      <c r="D259" s="37" t="s">
        <v>2411</v>
      </c>
      <c r="E259" s="37" t="s">
        <v>2466</v>
      </c>
      <c r="F259" s="37" t="s">
        <v>2467</v>
      </c>
      <c r="G259" s="37" t="s">
        <v>2468</v>
      </c>
      <c r="H259" s="37" t="s">
        <v>2536</v>
      </c>
      <c r="I259" s="37"/>
      <c r="J259" s="37"/>
      <c r="K259" s="37" t="s">
        <v>2537</v>
      </c>
      <c r="L259" s="37" t="s">
        <v>2538</v>
      </c>
      <c r="M259" s="37" t="s">
        <v>2539</v>
      </c>
      <c r="N259" s="37" t="s">
        <v>118</v>
      </c>
      <c r="O259" s="37" t="s">
        <v>119</v>
      </c>
      <c r="P259" s="39">
        <v>1</v>
      </c>
      <c r="Q259" s="40">
        <v>1</v>
      </c>
      <c r="R259" s="40">
        <v>0.6</v>
      </c>
      <c r="S259" s="40" t="s">
        <v>4509</v>
      </c>
      <c r="T259" s="40">
        <v>0.1</v>
      </c>
      <c r="U259" s="40">
        <v>0</v>
      </c>
      <c r="V259" s="40">
        <v>0.1</v>
      </c>
      <c r="W259" s="40">
        <v>0</v>
      </c>
      <c r="X259" s="40">
        <v>0.1</v>
      </c>
      <c r="Y259" s="40">
        <v>0</v>
      </c>
      <c r="Z259" s="40">
        <v>0.1</v>
      </c>
      <c r="AA259" s="40" t="s">
        <v>2540</v>
      </c>
      <c r="AB259" s="40" t="s">
        <v>2541</v>
      </c>
      <c r="AC259" s="40">
        <v>0</v>
      </c>
      <c r="AD259" s="40">
        <v>0.35</v>
      </c>
      <c r="AE259" s="40">
        <v>0</v>
      </c>
      <c r="AF259" s="40">
        <v>0.35</v>
      </c>
      <c r="AG259" s="40">
        <v>0</v>
      </c>
      <c r="AH259" s="40">
        <v>0.35</v>
      </c>
      <c r="AI259" s="40" t="s">
        <v>2542</v>
      </c>
      <c r="AJ259" s="40" t="s">
        <v>2543</v>
      </c>
      <c r="AK259" s="40">
        <v>0</v>
      </c>
      <c r="AL259" s="40">
        <v>0</v>
      </c>
      <c r="AM259" s="40">
        <v>0</v>
      </c>
      <c r="AN259" s="40">
        <v>0.45</v>
      </c>
      <c r="AO259" s="40">
        <v>0</v>
      </c>
      <c r="AP259" s="40">
        <v>0.15</v>
      </c>
      <c r="AQ259" s="40">
        <v>0</v>
      </c>
      <c r="AR259" s="40">
        <v>0.15</v>
      </c>
      <c r="AS259" s="40" t="s">
        <v>2544</v>
      </c>
      <c r="AT259" s="40" t="s">
        <v>2545</v>
      </c>
      <c r="AU259" s="40"/>
      <c r="AV259" s="40">
        <v>0.1</v>
      </c>
      <c r="AW259" s="40">
        <v>0</v>
      </c>
      <c r="AX259" s="40">
        <v>0</v>
      </c>
      <c r="AY259" s="40">
        <v>0</v>
      </c>
      <c r="AZ259" s="42">
        <v>54989900</v>
      </c>
      <c r="BA259" s="43">
        <v>0</v>
      </c>
      <c r="BB259" s="43">
        <v>54989900</v>
      </c>
      <c r="BC259" s="42">
        <v>54989900</v>
      </c>
      <c r="BD259" s="110">
        <v>650000000</v>
      </c>
      <c r="BE259" s="44">
        <v>0</v>
      </c>
      <c r="BF259" s="45"/>
      <c r="BG259" s="44">
        <v>650000000</v>
      </c>
      <c r="BH259" s="44">
        <v>156456857</v>
      </c>
      <c r="BI259" s="44"/>
      <c r="BJ259" s="44">
        <v>0</v>
      </c>
      <c r="BK259" s="46">
        <v>0.6</v>
      </c>
      <c r="BL259" s="46">
        <v>0.1</v>
      </c>
      <c r="BM259" s="46">
        <v>1</v>
      </c>
      <c r="BN259" s="46">
        <v>0.35</v>
      </c>
      <c r="BO259" s="46">
        <v>1</v>
      </c>
      <c r="BP259" s="46">
        <v>0.45</v>
      </c>
      <c r="BQ259" s="46">
        <v>0.33333333333333331</v>
      </c>
      <c r="BR259" s="46">
        <v>0.1</v>
      </c>
      <c r="BS259" s="46">
        <v>0</v>
      </c>
      <c r="BT259" s="46">
        <v>0</v>
      </c>
      <c r="BU259" s="46" t="s">
        <v>126</v>
      </c>
      <c r="BV259" s="46">
        <v>0.6</v>
      </c>
      <c r="BW259" s="46">
        <v>1</v>
      </c>
      <c r="BX259" s="46">
        <v>1</v>
      </c>
      <c r="BY259" s="46">
        <v>0.33333333333333331</v>
      </c>
      <c r="BZ259" s="46">
        <v>0</v>
      </c>
      <c r="CA259" s="46" t="s">
        <v>126</v>
      </c>
      <c r="CB259" s="47">
        <v>0.22500000000000001</v>
      </c>
      <c r="CC259" s="47">
        <v>0.13500000000000001</v>
      </c>
      <c r="CD259" s="47">
        <v>2.2499999999999999E-2</v>
      </c>
      <c r="CE259" s="47">
        <v>2.2499999999999999E-2</v>
      </c>
      <c r="CF259" s="47">
        <v>2.2499999999999999E-2</v>
      </c>
      <c r="CG259" s="47">
        <v>7.8799999999999995E-2</v>
      </c>
      <c r="CH259" s="47">
        <v>7.8799999999999995E-2</v>
      </c>
      <c r="CI259" s="47">
        <v>7.8749999999999987E-2</v>
      </c>
      <c r="CJ259" s="47">
        <v>0.1013</v>
      </c>
      <c r="CK259" s="47">
        <v>3.3766666666666667E-2</v>
      </c>
      <c r="CL259" s="47">
        <v>3.375000000000003E-2</v>
      </c>
      <c r="CM259" s="47">
        <v>2.2500000000000003E-2</v>
      </c>
      <c r="CN259" s="47">
        <v>0</v>
      </c>
      <c r="CO259" s="47">
        <v>0</v>
      </c>
      <c r="CP259" s="47">
        <v>0</v>
      </c>
      <c r="CQ259" s="47" t="s">
        <v>126</v>
      </c>
      <c r="CR259" s="47">
        <v>0</v>
      </c>
      <c r="CS259" s="45"/>
      <c r="CT259" s="45"/>
      <c r="CU259" s="45"/>
      <c r="CV259" s="45"/>
      <c r="CX259" s="48">
        <v>0.21000000000000002</v>
      </c>
      <c r="CY259" s="1">
        <v>0</v>
      </c>
      <c r="CZ259">
        <v>0</v>
      </c>
    </row>
    <row r="260" spans="1:272" ht="18" hidden="1" customHeight="1" x14ac:dyDescent="0.25">
      <c r="A260" s="37" t="s">
        <v>2534</v>
      </c>
      <c r="B260" s="37" t="s">
        <v>2535</v>
      </c>
      <c r="C260" s="37" t="s">
        <v>1842</v>
      </c>
      <c r="D260" s="37" t="s">
        <v>2411</v>
      </c>
      <c r="E260" s="37" t="s">
        <v>2466</v>
      </c>
      <c r="F260" s="37" t="s">
        <v>2467</v>
      </c>
      <c r="G260" s="37" t="s">
        <v>2468</v>
      </c>
      <c r="H260" s="37" t="s">
        <v>2546</v>
      </c>
      <c r="I260" s="37"/>
      <c r="J260" s="37"/>
      <c r="K260" s="37" t="s">
        <v>2547</v>
      </c>
      <c r="L260" s="37" t="s">
        <v>2548</v>
      </c>
      <c r="M260" s="37" t="s">
        <v>2549</v>
      </c>
      <c r="N260" s="37" t="s">
        <v>118</v>
      </c>
      <c r="O260" s="37" t="s">
        <v>119</v>
      </c>
      <c r="P260" s="39">
        <v>2</v>
      </c>
      <c r="Q260" s="40">
        <v>2</v>
      </c>
      <c r="R260" s="40">
        <v>1</v>
      </c>
      <c r="S260" s="40" t="s">
        <v>4510</v>
      </c>
      <c r="T260" s="40">
        <v>0</v>
      </c>
      <c r="U260" s="40">
        <v>0</v>
      </c>
      <c r="V260" s="40">
        <v>0</v>
      </c>
      <c r="W260" s="40">
        <v>0</v>
      </c>
      <c r="X260" s="40">
        <v>0</v>
      </c>
      <c r="Y260" s="40">
        <v>0</v>
      </c>
      <c r="Z260" s="40">
        <v>0</v>
      </c>
      <c r="AA260" s="40"/>
      <c r="AB260" s="40"/>
      <c r="AC260" s="40"/>
      <c r="AD260" s="40">
        <v>1</v>
      </c>
      <c r="AE260" s="40">
        <v>0</v>
      </c>
      <c r="AF260" s="40">
        <v>1</v>
      </c>
      <c r="AG260" s="40">
        <v>0</v>
      </c>
      <c r="AH260" s="40">
        <v>1</v>
      </c>
      <c r="AI260" s="40">
        <v>0</v>
      </c>
      <c r="AJ260" s="40" t="s">
        <v>2550</v>
      </c>
      <c r="AK260" s="40">
        <v>0</v>
      </c>
      <c r="AL260" s="40">
        <v>0</v>
      </c>
      <c r="AM260" s="40">
        <v>0</v>
      </c>
      <c r="AN260" s="40">
        <v>0</v>
      </c>
      <c r="AO260" s="40">
        <v>0</v>
      </c>
      <c r="AP260" s="40">
        <v>0</v>
      </c>
      <c r="AQ260" s="40">
        <v>0</v>
      </c>
      <c r="AR260" s="40">
        <v>0</v>
      </c>
      <c r="AS260" s="40"/>
      <c r="AT260" s="40"/>
      <c r="AU260" s="40"/>
      <c r="AV260" s="40">
        <v>1</v>
      </c>
      <c r="AW260" s="40">
        <v>0</v>
      </c>
      <c r="AX260" s="40">
        <v>0</v>
      </c>
      <c r="AY260" s="40">
        <v>0</v>
      </c>
      <c r="AZ260" s="63"/>
      <c r="BA260" s="43">
        <v>0</v>
      </c>
      <c r="BB260" s="43">
        <v>0</v>
      </c>
      <c r="BC260" s="63"/>
      <c r="BD260" s="110">
        <v>3570000000</v>
      </c>
      <c r="BE260" s="44">
        <v>0</v>
      </c>
      <c r="BF260" s="45"/>
      <c r="BG260" s="44">
        <v>3569999997</v>
      </c>
      <c r="BH260" s="44">
        <v>0</v>
      </c>
      <c r="BI260" s="44"/>
      <c r="BJ260" s="44">
        <v>0</v>
      </c>
      <c r="BK260" s="46">
        <v>0.5</v>
      </c>
      <c r="BL260" s="46">
        <v>0</v>
      </c>
      <c r="BM260" s="46" t="s">
        <v>126</v>
      </c>
      <c r="BN260" s="46">
        <v>0.5</v>
      </c>
      <c r="BO260" s="46">
        <v>1</v>
      </c>
      <c r="BP260" s="46">
        <v>0</v>
      </c>
      <c r="BQ260" s="46" t="s">
        <v>126</v>
      </c>
      <c r="BR260" s="46">
        <v>0.5</v>
      </c>
      <c r="BS260" s="46">
        <v>0</v>
      </c>
      <c r="BT260" s="46">
        <v>0</v>
      </c>
      <c r="BU260" s="46" t="s">
        <v>126</v>
      </c>
      <c r="BV260" s="46">
        <v>0.5</v>
      </c>
      <c r="BW260" s="46" t="s">
        <v>126</v>
      </c>
      <c r="BX260" s="46">
        <v>1</v>
      </c>
      <c r="BY260" s="46" t="s">
        <v>126</v>
      </c>
      <c r="BZ260" s="46">
        <v>0</v>
      </c>
      <c r="CA260" s="46" t="s">
        <v>126</v>
      </c>
      <c r="CB260" s="47">
        <v>0.22500000000000001</v>
      </c>
      <c r="CC260" s="47">
        <v>0.1125</v>
      </c>
      <c r="CD260" s="47">
        <v>0</v>
      </c>
      <c r="CE260" s="47" t="s">
        <v>126</v>
      </c>
      <c r="CF260" s="47">
        <v>0</v>
      </c>
      <c r="CG260" s="47">
        <v>0.1125</v>
      </c>
      <c r="CH260" s="47">
        <v>0.1125</v>
      </c>
      <c r="CI260" s="47">
        <v>0.1125</v>
      </c>
      <c r="CJ260" s="47">
        <v>0</v>
      </c>
      <c r="CK260" s="47" t="s">
        <v>126</v>
      </c>
      <c r="CL260" s="47">
        <v>0</v>
      </c>
      <c r="CM260" s="47">
        <v>0.1125</v>
      </c>
      <c r="CN260" s="47">
        <v>0</v>
      </c>
      <c r="CO260" s="47">
        <v>0</v>
      </c>
      <c r="CP260" s="47">
        <v>0</v>
      </c>
      <c r="CQ260" s="47" t="s">
        <v>126</v>
      </c>
      <c r="CR260" s="47">
        <v>0</v>
      </c>
      <c r="CS260" s="45"/>
      <c r="CT260" s="45"/>
      <c r="CU260" s="45"/>
      <c r="CV260" s="45"/>
      <c r="CX260" s="48">
        <v>0</v>
      </c>
      <c r="CY260" s="1">
        <v>0</v>
      </c>
      <c r="CZ260">
        <v>0</v>
      </c>
    </row>
    <row r="261" spans="1:272" ht="18" hidden="1" customHeight="1" x14ac:dyDescent="0.25">
      <c r="A261" s="37" t="s">
        <v>283</v>
      </c>
      <c r="B261" s="37" t="s">
        <v>284</v>
      </c>
      <c r="C261" s="37" t="s">
        <v>1842</v>
      </c>
      <c r="D261" s="37" t="s">
        <v>2411</v>
      </c>
      <c r="E261" s="37" t="s">
        <v>2551</v>
      </c>
      <c r="F261" s="37" t="s">
        <v>2552</v>
      </c>
      <c r="G261" s="37" t="s">
        <v>2553</v>
      </c>
      <c r="H261" s="37" t="s">
        <v>2554</v>
      </c>
      <c r="I261" s="37"/>
      <c r="J261" s="37"/>
      <c r="K261" s="37" t="s">
        <v>2555</v>
      </c>
      <c r="L261" s="37" t="s">
        <v>2556</v>
      </c>
      <c r="M261" s="37" t="s">
        <v>2557</v>
      </c>
      <c r="N261" s="37" t="s">
        <v>118</v>
      </c>
      <c r="O261" s="37" t="s">
        <v>119</v>
      </c>
      <c r="P261" s="39">
        <v>354</v>
      </c>
      <c r="Q261" s="40">
        <v>200</v>
      </c>
      <c r="R261" s="40">
        <v>58</v>
      </c>
      <c r="S261" s="40" t="s">
        <v>4511</v>
      </c>
      <c r="T261" s="40">
        <v>10</v>
      </c>
      <c r="U261" s="40">
        <v>0</v>
      </c>
      <c r="V261" s="40">
        <v>30</v>
      </c>
      <c r="W261" s="40">
        <v>0</v>
      </c>
      <c r="X261" s="40">
        <v>29</v>
      </c>
      <c r="Y261" s="40">
        <v>0</v>
      </c>
      <c r="Z261" s="40">
        <v>29</v>
      </c>
      <c r="AA261" s="40" t="s">
        <v>2558</v>
      </c>
      <c r="AB261" s="40" t="s">
        <v>2559</v>
      </c>
      <c r="AC261" s="40" t="e">
        <v>#NAME?</v>
      </c>
      <c r="AD261" s="40">
        <v>25</v>
      </c>
      <c r="AE261" s="40">
        <v>0</v>
      </c>
      <c r="AF261" s="40">
        <v>25</v>
      </c>
      <c r="AG261" s="40">
        <v>0</v>
      </c>
      <c r="AH261" s="40">
        <v>25</v>
      </c>
      <c r="AI261" s="40" t="s">
        <v>578</v>
      </c>
      <c r="AJ261" s="40" t="s">
        <v>2560</v>
      </c>
      <c r="AK261" s="40">
        <v>0</v>
      </c>
      <c r="AL261" s="40">
        <v>0</v>
      </c>
      <c r="AM261" s="40">
        <v>0</v>
      </c>
      <c r="AN261" s="40">
        <v>60</v>
      </c>
      <c r="AO261" s="40">
        <v>0</v>
      </c>
      <c r="AP261" s="40">
        <v>4</v>
      </c>
      <c r="AQ261" s="40">
        <v>0</v>
      </c>
      <c r="AR261" s="40">
        <v>4</v>
      </c>
      <c r="AS261" s="40" t="s">
        <v>2561</v>
      </c>
      <c r="AT261" s="40" t="s">
        <v>2562</v>
      </c>
      <c r="AU261" s="40" t="s">
        <v>280</v>
      </c>
      <c r="AV261" s="40">
        <v>86</v>
      </c>
      <c r="AW261" s="40">
        <v>0</v>
      </c>
      <c r="AX261" s="40">
        <v>0</v>
      </c>
      <c r="AY261" s="40">
        <v>0</v>
      </c>
      <c r="AZ261" s="42">
        <v>409850000</v>
      </c>
      <c r="BA261" s="43">
        <v>0</v>
      </c>
      <c r="BB261" s="43">
        <v>409850000</v>
      </c>
      <c r="BC261" s="42">
        <v>409850000</v>
      </c>
      <c r="BD261" s="110">
        <v>1085514248</v>
      </c>
      <c r="BE261" s="1">
        <v>0</v>
      </c>
      <c r="BF261" s="1"/>
      <c r="BG261" s="44">
        <v>1004810663</v>
      </c>
      <c r="BH261" s="44">
        <v>696028716</v>
      </c>
      <c r="BI261" s="44"/>
      <c r="BJ261" s="44">
        <v>241658200</v>
      </c>
      <c r="BK261" s="46">
        <v>0.28999999999999998</v>
      </c>
      <c r="BL261" s="46">
        <v>0.15</v>
      </c>
      <c r="BM261" s="46">
        <v>0.9667</v>
      </c>
      <c r="BN261" s="46">
        <v>0.125</v>
      </c>
      <c r="BO261" s="46">
        <v>1</v>
      </c>
      <c r="BP261" s="46">
        <v>0.3</v>
      </c>
      <c r="BQ261" s="46">
        <v>6.6666666666666666E-2</v>
      </c>
      <c r="BR261" s="46">
        <v>0.43</v>
      </c>
      <c r="BS261" s="46">
        <v>0</v>
      </c>
      <c r="BT261" s="46">
        <v>0</v>
      </c>
      <c r="BU261" s="46" t="s">
        <v>126</v>
      </c>
      <c r="BV261" s="46">
        <v>0.28999999999999998</v>
      </c>
      <c r="BW261" s="46">
        <v>0.9667</v>
      </c>
      <c r="BX261" s="46">
        <v>1</v>
      </c>
      <c r="BY261" s="46">
        <v>6.6666666666666666E-2</v>
      </c>
      <c r="BZ261" s="46">
        <v>0</v>
      </c>
      <c r="CA261" s="46" t="s">
        <v>126</v>
      </c>
      <c r="CB261" s="47">
        <v>0.22500000000000001</v>
      </c>
      <c r="CC261" s="47">
        <v>6.5250000000000002E-2</v>
      </c>
      <c r="CD261" s="47">
        <v>3.3799999999999997E-2</v>
      </c>
      <c r="CE261" s="47">
        <v>3.27E-2</v>
      </c>
      <c r="CF261" s="47">
        <v>3.2599999999999997E-2</v>
      </c>
      <c r="CG261" s="47">
        <v>2.81E-2</v>
      </c>
      <c r="CH261" s="47">
        <v>2.81E-2</v>
      </c>
      <c r="CI261" s="47">
        <v>2.8150000000000008E-2</v>
      </c>
      <c r="CJ261" s="47">
        <v>6.7500000000000004E-2</v>
      </c>
      <c r="CK261" s="47">
        <v>4.5000000000000005E-3</v>
      </c>
      <c r="CL261" s="47">
        <v>4.4999999999999971E-3</v>
      </c>
      <c r="CM261" s="47">
        <v>9.6750000000000003E-2</v>
      </c>
      <c r="CN261" s="47">
        <v>0</v>
      </c>
      <c r="CO261" s="47">
        <v>0</v>
      </c>
      <c r="CP261" s="47">
        <v>0</v>
      </c>
      <c r="CQ261" s="47" t="s">
        <v>126</v>
      </c>
      <c r="CR261" s="47">
        <v>0</v>
      </c>
      <c r="CS261" s="45"/>
      <c r="CT261" s="45"/>
      <c r="CU261" s="45"/>
      <c r="CV261" s="45"/>
      <c r="CX261" s="48">
        <v>30</v>
      </c>
      <c r="CY261" s="1">
        <v>0</v>
      </c>
      <c r="CZ261">
        <v>0</v>
      </c>
    </row>
    <row r="262" spans="1:272" ht="18" hidden="1" customHeight="1" x14ac:dyDescent="0.25">
      <c r="A262" s="37" t="s">
        <v>283</v>
      </c>
      <c r="B262" s="37" t="s">
        <v>284</v>
      </c>
      <c r="C262" s="37" t="s">
        <v>1842</v>
      </c>
      <c r="D262" s="37" t="s">
        <v>2411</v>
      </c>
      <c r="E262" s="37" t="s">
        <v>2551</v>
      </c>
      <c r="F262" s="37" t="s">
        <v>2552</v>
      </c>
      <c r="G262" s="37" t="s">
        <v>2553</v>
      </c>
      <c r="H262" s="37" t="s">
        <v>2563</v>
      </c>
      <c r="I262" s="37"/>
      <c r="J262" s="37"/>
      <c r="K262" s="37" t="s">
        <v>2564</v>
      </c>
      <c r="L262" s="37" t="s">
        <v>2565</v>
      </c>
      <c r="M262" s="37" t="s">
        <v>2566</v>
      </c>
      <c r="N262" s="37" t="s">
        <v>118</v>
      </c>
      <c r="O262" s="37" t="s">
        <v>119</v>
      </c>
      <c r="P262" s="39">
        <v>168</v>
      </c>
      <c r="Q262" s="40">
        <v>1500</v>
      </c>
      <c r="R262" s="40">
        <v>970</v>
      </c>
      <c r="S262" s="40" t="s">
        <v>4512</v>
      </c>
      <c r="T262" s="40">
        <v>600</v>
      </c>
      <c r="U262" s="40">
        <v>0</v>
      </c>
      <c r="V262" s="40">
        <v>800</v>
      </c>
      <c r="W262" s="40">
        <v>0</v>
      </c>
      <c r="X262" s="40">
        <v>810</v>
      </c>
      <c r="Y262" s="40">
        <v>0</v>
      </c>
      <c r="Z262" s="40">
        <v>810</v>
      </c>
      <c r="AA262" s="40" t="s">
        <v>2567</v>
      </c>
      <c r="AB262" s="40" t="s">
        <v>2568</v>
      </c>
      <c r="AC262" s="40" t="s">
        <v>2569</v>
      </c>
      <c r="AD262" s="40">
        <v>250</v>
      </c>
      <c r="AE262" s="40">
        <v>0</v>
      </c>
      <c r="AF262" s="40">
        <v>160</v>
      </c>
      <c r="AG262" s="40">
        <v>0</v>
      </c>
      <c r="AH262" s="40">
        <v>160</v>
      </c>
      <c r="AI262" s="40" t="s">
        <v>2570</v>
      </c>
      <c r="AJ262" s="40" t="s">
        <v>2571</v>
      </c>
      <c r="AK262" s="40">
        <v>0</v>
      </c>
      <c r="AL262" s="40">
        <v>0</v>
      </c>
      <c r="AM262" s="40">
        <v>0</v>
      </c>
      <c r="AN262" s="40">
        <v>120</v>
      </c>
      <c r="AO262" s="40">
        <v>0</v>
      </c>
      <c r="AP262" s="40">
        <v>0</v>
      </c>
      <c r="AQ262" s="40">
        <v>0</v>
      </c>
      <c r="AR262" s="40">
        <v>0</v>
      </c>
      <c r="AS262" s="40"/>
      <c r="AT262" s="40"/>
      <c r="AU262" s="40"/>
      <c r="AV262" s="40">
        <v>410</v>
      </c>
      <c r="AW262" s="40">
        <v>0</v>
      </c>
      <c r="AX262" s="40">
        <v>0</v>
      </c>
      <c r="AY262" s="40">
        <v>0</v>
      </c>
      <c r="AZ262" s="42">
        <v>258200000</v>
      </c>
      <c r="BA262" s="43">
        <v>256881297</v>
      </c>
      <c r="BB262" s="43">
        <v>515081297</v>
      </c>
      <c r="BC262" s="42">
        <v>258200000</v>
      </c>
      <c r="BD262" s="110">
        <v>300000000</v>
      </c>
      <c r="BE262" s="1">
        <v>0</v>
      </c>
      <c r="BF262" s="1"/>
      <c r="BG262" s="44">
        <v>300000000</v>
      </c>
      <c r="BH262" s="44">
        <v>762100000</v>
      </c>
      <c r="BI262" s="44"/>
      <c r="BJ262" s="44">
        <v>51200000</v>
      </c>
      <c r="BK262" s="46">
        <v>0.64666666666666661</v>
      </c>
      <c r="BL262" s="46">
        <v>0.5333</v>
      </c>
      <c r="BM262" s="46">
        <v>1.0125</v>
      </c>
      <c r="BN262" s="46">
        <v>0.16666666666666666</v>
      </c>
      <c r="BO262" s="46">
        <v>0.64</v>
      </c>
      <c r="BP262" s="46">
        <v>0.08</v>
      </c>
      <c r="BQ262" s="46">
        <v>0</v>
      </c>
      <c r="BR262" s="46">
        <v>0.27333333333333332</v>
      </c>
      <c r="BS262" s="46">
        <v>0</v>
      </c>
      <c r="BT262" s="46">
        <v>0</v>
      </c>
      <c r="BU262" s="46" t="s">
        <v>126</v>
      </c>
      <c r="BV262" s="46">
        <v>0.64666666666666661</v>
      </c>
      <c r="BW262" s="46">
        <v>1</v>
      </c>
      <c r="BX262" s="46">
        <v>0.64</v>
      </c>
      <c r="BY262" s="46">
        <v>0</v>
      </c>
      <c r="BZ262" s="46">
        <v>0</v>
      </c>
      <c r="CA262" s="46" t="s">
        <v>126</v>
      </c>
      <c r="CB262" s="47">
        <v>0.22500000000000001</v>
      </c>
      <c r="CC262" s="47">
        <v>0.14549999999999999</v>
      </c>
      <c r="CD262" s="47">
        <v>0.12</v>
      </c>
      <c r="CE262" s="47">
        <v>0.12</v>
      </c>
      <c r="CF262" s="47">
        <v>0.1215</v>
      </c>
      <c r="CG262" s="47">
        <v>3.7499999999999999E-2</v>
      </c>
      <c r="CH262" s="47">
        <v>2.4E-2</v>
      </c>
      <c r="CI262" s="47">
        <v>2.3999999999999994E-2</v>
      </c>
      <c r="CJ262" s="47">
        <v>1.7999999999999999E-2</v>
      </c>
      <c r="CK262" s="47">
        <v>0</v>
      </c>
      <c r="CL262" s="47">
        <v>0</v>
      </c>
      <c r="CM262" s="47">
        <v>6.1499999999999999E-2</v>
      </c>
      <c r="CN262" s="47">
        <v>0</v>
      </c>
      <c r="CO262" s="47">
        <v>0</v>
      </c>
      <c r="CP262" s="47">
        <v>0</v>
      </c>
      <c r="CQ262" s="47" t="s">
        <v>126</v>
      </c>
      <c r="CR262" s="47">
        <v>0</v>
      </c>
      <c r="CS262" s="45"/>
      <c r="CT262" s="45"/>
      <c r="CU262" s="45"/>
      <c r="CV262" s="45"/>
      <c r="CX262" s="48">
        <v>930</v>
      </c>
      <c r="CY262" s="1">
        <v>0</v>
      </c>
      <c r="CZ262">
        <v>0</v>
      </c>
      <c r="DA262" s="62" t="s">
        <v>143</v>
      </c>
    </row>
    <row r="263" spans="1:272" ht="18" hidden="1" customHeight="1" x14ac:dyDescent="0.25">
      <c r="A263" s="37" t="s">
        <v>283</v>
      </c>
      <c r="B263" s="37" t="s">
        <v>284</v>
      </c>
      <c r="C263" s="37" t="s">
        <v>1842</v>
      </c>
      <c r="D263" s="37" t="s">
        <v>2411</v>
      </c>
      <c r="E263" s="37" t="s">
        <v>2551</v>
      </c>
      <c r="F263" s="37" t="s">
        <v>2552</v>
      </c>
      <c r="G263" s="37" t="s">
        <v>2553</v>
      </c>
      <c r="H263" s="37" t="s">
        <v>2572</v>
      </c>
      <c r="I263" s="37"/>
      <c r="J263" s="37"/>
      <c r="K263" s="37" t="s">
        <v>2573</v>
      </c>
      <c r="L263" s="37" t="s">
        <v>2574</v>
      </c>
      <c r="M263" s="37" t="s">
        <v>2575</v>
      </c>
      <c r="N263" s="37" t="s">
        <v>118</v>
      </c>
      <c r="O263" s="37" t="s">
        <v>119</v>
      </c>
      <c r="P263" s="39">
        <v>0</v>
      </c>
      <c r="Q263" s="40">
        <v>40</v>
      </c>
      <c r="R263" s="40">
        <v>24</v>
      </c>
      <c r="S263" s="40" t="s">
        <v>2576</v>
      </c>
      <c r="T263" s="40">
        <v>0</v>
      </c>
      <c r="U263" s="40">
        <v>0</v>
      </c>
      <c r="V263" s="40">
        <v>0</v>
      </c>
      <c r="W263" s="40">
        <v>0</v>
      </c>
      <c r="X263" s="40">
        <v>0</v>
      </c>
      <c r="Y263" s="40">
        <v>0</v>
      </c>
      <c r="Z263" s="40">
        <v>0</v>
      </c>
      <c r="AA263" s="40"/>
      <c r="AB263" s="40"/>
      <c r="AC263" s="40"/>
      <c r="AD263" s="40">
        <v>14</v>
      </c>
      <c r="AE263" s="40">
        <v>0</v>
      </c>
      <c r="AF263" s="40">
        <v>24</v>
      </c>
      <c r="AG263" s="40">
        <v>0</v>
      </c>
      <c r="AH263" s="40">
        <v>24</v>
      </c>
      <c r="AI263" s="40" t="s">
        <v>2499</v>
      </c>
      <c r="AJ263" s="40" t="s">
        <v>2576</v>
      </c>
      <c r="AK263" s="40">
        <v>0</v>
      </c>
      <c r="AL263" s="40">
        <v>0</v>
      </c>
      <c r="AM263" s="40">
        <v>0</v>
      </c>
      <c r="AN263" s="40">
        <v>10</v>
      </c>
      <c r="AO263" s="40">
        <v>0</v>
      </c>
      <c r="AP263" s="40">
        <v>0</v>
      </c>
      <c r="AQ263" s="40">
        <v>0</v>
      </c>
      <c r="AR263" s="40">
        <v>0</v>
      </c>
      <c r="AS263" s="40"/>
      <c r="AT263" s="40"/>
      <c r="AU263" s="40"/>
      <c r="AV263" s="40">
        <v>6</v>
      </c>
      <c r="AW263" s="40">
        <v>0</v>
      </c>
      <c r="AX263" s="40">
        <v>0</v>
      </c>
      <c r="AY263" s="40">
        <v>0</v>
      </c>
      <c r="AZ263" s="63"/>
      <c r="BA263" s="43">
        <v>0</v>
      </c>
      <c r="BB263" s="43">
        <v>0</v>
      </c>
      <c r="BC263" s="63"/>
      <c r="BD263" s="110">
        <v>60000000</v>
      </c>
      <c r="BE263" s="1">
        <v>0</v>
      </c>
      <c r="BF263" s="1"/>
      <c r="BG263" s="44">
        <v>60000000</v>
      </c>
      <c r="BH263" s="44">
        <v>300000000</v>
      </c>
      <c r="BI263" s="44"/>
      <c r="BJ263" s="44">
        <v>0</v>
      </c>
      <c r="BK263" s="46">
        <v>0.6</v>
      </c>
      <c r="BL263" s="46">
        <v>0</v>
      </c>
      <c r="BM263" s="46" t="s">
        <v>126</v>
      </c>
      <c r="BN263" s="46">
        <v>0.35</v>
      </c>
      <c r="BO263" s="46">
        <v>1.7142857142857142</v>
      </c>
      <c r="BP263" s="46">
        <v>0.25</v>
      </c>
      <c r="BQ263" s="46">
        <v>0</v>
      </c>
      <c r="BR263" s="46">
        <v>0.15</v>
      </c>
      <c r="BS263" s="46">
        <v>0</v>
      </c>
      <c r="BT263" s="46">
        <v>0</v>
      </c>
      <c r="BU263" s="46" t="s">
        <v>126</v>
      </c>
      <c r="BV263" s="46">
        <v>0.6</v>
      </c>
      <c r="BW263" s="46" t="s">
        <v>126</v>
      </c>
      <c r="BX263" s="46" t="s">
        <v>4283</v>
      </c>
      <c r="BY263" s="46">
        <v>0</v>
      </c>
      <c r="BZ263" s="46">
        <v>0</v>
      </c>
      <c r="CA263" s="46" t="s">
        <v>126</v>
      </c>
      <c r="CB263" s="47">
        <v>0.22500000000000001</v>
      </c>
      <c r="CC263" s="47">
        <v>0.13500000000000001</v>
      </c>
      <c r="CD263" s="47">
        <v>0</v>
      </c>
      <c r="CE263" s="47" t="s">
        <v>126</v>
      </c>
      <c r="CF263" s="47">
        <v>0</v>
      </c>
      <c r="CG263" s="47">
        <v>7.8799999999999995E-2</v>
      </c>
      <c r="CH263" s="47">
        <v>7.8799999999999995E-2</v>
      </c>
      <c r="CI263" s="47">
        <v>0.13500000000000001</v>
      </c>
      <c r="CJ263" s="47">
        <v>5.6300000000000003E-2</v>
      </c>
      <c r="CK263" s="47">
        <v>0</v>
      </c>
      <c r="CL263" s="47">
        <v>0</v>
      </c>
      <c r="CM263" s="47">
        <v>3.3750000000000002E-2</v>
      </c>
      <c r="CN263" s="47">
        <v>0</v>
      </c>
      <c r="CO263" s="47">
        <v>0</v>
      </c>
      <c r="CP263" s="47">
        <v>0</v>
      </c>
      <c r="CQ263" s="47" t="s">
        <v>126</v>
      </c>
      <c r="CR263" s="47">
        <v>0</v>
      </c>
      <c r="CS263" s="45"/>
      <c r="CT263" s="45"/>
      <c r="CU263" s="45"/>
      <c r="CV263" s="45"/>
      <c r="CX263" s="48">
        <v>0</v>
      </c>
      <c r="CY263" s="1">
        <v>0</v>
      </c>
      <c r="CZ263">
        <v>0</v>
      </c>
    </row>
    <row r="264" spans="1:272" ht="18" hidden="1" customHeight="1" x14ac:dyDescent="0.25">
      <c r="A264" s="37" t="s">
        <v>283</v>
      </c>
      <c r="B264" s="37" t="s">
        <v>284</v>
      </c>
      <c r="C264" s="37" t="s">
        <v>1842</v>
      </c>
      <c r="D264" s="37" t="s">
        <v>2411</v>
      </c>
      <c r="E264" s="37" t="s">
        <v>2551</v>
      </c>
      <c r="F264" s="37" t="s">
        <v>2552</v>
      </c>
      <c r="G264" s="37" t="s">
        <v>2553</v>
      </c>
      <c r="H264" s="37" t="s">
        <v>2577</v>
      </c>
      <c r="I264" s="37"/>
      <c r="J264" s="37"/>
      <c r="K264" s="37" t="s">
        <v>2578</v>
      </c>
      <c r="L264" s="37" t="s">
        <v>2579</v>
      </c>
      <c r="M264" s="37" t="s">
        <v>2580</v>
      </c>
      <c r="N264" s="37" t="s">
        <v>118</v>
      </c>
      <c r="O264" s="37" t="s">
        <v>119</v>
      </c>
      <c r="P264" s="39">
        <v>0</v>
      </c>
      <c r="Q264" s="40">
        <v>6</v>
      </c>
      <c r="R264" s="40">
        <v>0.5</v>
      </c>
      <c r="S264" s="40" t="s">
        <v>2582</v>
      </c>
      <c r="T264" s="40">
        <v>0</v>
      </c>
      <c r="U264" s="40">
        <v>0</v>
      </c>
      <c r="V264" s="40">
        <v>0</v>
      </c>
      <c r="W264" s="40">
        <v>0</v>
      </c>
      <c r="X264" s="40">
        <v>0</v>
      </c>
      <c r="Y264" s="40">
        <v>0</v>
      </c>
      <c r="Z264" s="40">
        <v>0</v>
      </c>
      <c r="AA264" s="40"/>
      <c r="AB264" s="40"/>
      <c r="AC264" s="40"/>
      <c r="AD264" s="40">
        <v>1</v>
      </c>
      <c r="AE264" s="40">
        <v>0</v>
      </c>
      <c r="AF264" s="40">
        <v>0</v>
      </c>
      <c r="AG264" s="40">
        <v>0</v>
      </c>
      <c r="AH264" s="40">
        <v>0</v>
      </c>
      <c r="AI264" s="40" t="s">
        <v>2581</v>
      </c>
      <c r="AJ264" s="40" t="s">
        <v>2582</v>
      </c>
      <c r="AK264" s="40">
        <v>0</v>
      </c>
      <c r="AL264" s="40">
        <v>0</v>
      </c>
      <c r="AM264" s="40">
        <v>0</v>
      </c>
      <c r="AN264" s="40">
        <v>3</v>
      </c>
      <c r="AO264" s="40">
        <v>0</v>
      </c>
      <c r="AP264" s="40">
        <v>0.5</v>
      </c>
      <c r="AQ264" s="40">
        <v>0</v>
      </c>
      <c r="AR264" s="40">
        <v>0.5</v>
      </c>
      <c r="AS264" s="40"/>
      <c r="AT264" s="40" t="s">
        <v>2583</v>
      </c>
      <c r="AU264" s="40"/>
      <c r="AV264" s="40">
        <v>3</v>
      </c>
      <c r="AW264" s="40">
        <v>0</v>
      </c>
      <c r="AX264" s="40">
        <v>0</v>
      </c>
      <c r="AY264" s="40">
        <v>0</v>
      </c>
      <c r="AZ264" s="63"/>
      <c r="BA264" s="43">
        <v>0</v>
      </c>
      <c r="BB264" s="43">
        <v>0</v>
      </c>
      <c r="BC264" s="63"/>
      <c r="BD264" s="110">
        <v>33200000</v>
      </c>
      <c r="BE264" s="1">
        <v>0</v>
      </c>
      <c r="BF264" s="1"/>
      <c r="BG264" s="44">
        <v>23200000</v>
      </c>
      <c r="BH264" s="44">
        <v>164050000</v>
      </c>
      <c r="BI264" s="44"/>
      <c r="BJ264" s="44">
        <v>32400000</v>
      </c>
      <c r="BK264" s="46">
        <v>8.3333333333333329E-2</v>
      </c>
      <c r="BL264" s="46">
        <v>0</v>
      </c>
      <c r="BM264" s="46" t="s">
        <v>126</v>
      </c>
      <c r="BN264" s="46">
        <v>0</v>
      </c>
      <c r="BO264" s="46" t="s">
        <v>126</v>
      </c>
      <c r="BP264" s="46">
        <v>0.5</v>
      </c>
      <c r="BQ264" s="46">
        <v>0.16666666666666666</v>
      </c>
      <c r="BR264" s="46">
        <v>0.5</v>
      </c>
      <c r="BS264" s="46">
        <v>0</v>
      </c>
      <c r="BT264" s="46">
        <v>0</v>
      </c>
      <c r="BU264" s="46" t="s">
        <v>126</v>
      </c>
      <c r="BV264" s="46">
        <v>8.3333333333333329E-2</v>
      </c>
      <c r="BW264" s="46" t="s">
        <v>126</v>
      </c>
      <c r="BX264" s="46" t="s">
        <v>126</v>
      </c>
      <c r="BY264" s="46">
        <v>0.16666666666666666</v>
      </c>
      <c r="BZ264" s="46">
        <v>0</v>
      </c>
      <c r="CA264" s="46" t="s">
        <v>126</v>
      </c>
      <c r="CB264" s="47">
        <v>0.22500000000000001</v>
      </c>
      <c r="CC264" s="47">
        <v>1.8749999999999999E-2</v>
      </c>
      <c r="CD264" s="47">
        <v>0</v>
      </c>
      <c r="CE264" s="47" t="s">
        <v>126</v>
      </c>
      <c r="CF264" s="47">
        <v>0</v>
      </c>
      <c r="CG264" s="47">
        <v>3.7499999999999999E-2</v>
      </c>
      <c r="CH264" s="47" t="s">
        <v>126</v>
      </c>
      <c r="CI264" s="47">
        <v>0</v>
      </c>
      <c r="CJ264" s="47">
        <v>0.1125</v>
      </c>
      <c r="CK264" s="47">
        <v>1.8749999999999999E-2</v>
      </c>
      <c r="CL264" s="47">
        <v>1.8749999999999999E-2</v>
      </c>
      <c r="CM264" s="47">
        <v>0.1125</v>
      </c>
      <c r="CN264" s="47">
        <v>0</v>
      </c>
      <c r="CO264" s="47">
        <v>0</v>
      </c>
      <c r="CP264" s="47">
        <v>0</v>
      </c>
      <c r="CQ264" s="47" t="s">
        <v>126</v>
      </c>
      <c r="CR264" s="47">
        <v>0</v>
      </c>
      <c r="CS264" s="45"/>
      <c r="CT264" s="45"/>
      <c r="CU264" s="45"/>
      <c r="CV264" s="45"/>
      <c r="CX264" s="48">
        <v>0</v>
      </c>
      <c r="CY264" s="1">
        <v>0</v>
      </c>
      <c r="CZ264">
        <v>0</v>
      </c>
    </row>
    <row r="265" spans="1:272" ht="18" hidden="1" customHeight="1" x14ac:dyDescent="0.25">
      <c r="A265" s="37" t="s">
        <v>283</v>
      </c>
      <c r="B265" s="37" t="s">
        <v>284</v>
      </c>
      <c r="C265" s="37" t="s">
        <v>1842</v>
      </c>
      <c r="D265" s="37" t="s">
        <v>2411</v>
      </c>
      <c r="E265" s="37" t="s">
        <v>2551</v>
      </c>
      <c r="F265" s="37" t="s">
        <v>2552</v>
      </c>
      <c r="G265" s="37" t="s">
        <v>2553</v>
      </c>
      <c r="H265" s="37" t="s">
        <v>2584</v>
      </c>
      <c r="I265" s="37"/>
      <c r="J265" s="37"/>
      <c r="K265" s="37" t="s">
        <v>2585</v>
      </c>
      <c r="L265" s="37" t="s">
        <v>2586</v>
      </c>
      <c r="M265" s="37" t="s">
        <v>2587</v>
      </c>
      <c r="N265" s="37" t="s">
        <v>118</v>
      </c>
      <c r="O265" s="37" t="s">
        <v>119</v>
      </c>
      <c r="P265" s="39">
        <v>0</v>
      </c>
      <c r="Q265" s="40">
        <v>10</v>
      </c>
      <c r="R265" s="40">
        <v>29</v>
      </c>
      <c r="S265" s="40" t="s">
        <v>4513</v>
      </c>
      <c r="T265" s="40">
        <v>1</v>
      </c>
      <c r="U265" s="40">
        <v>0</v>
      </c>
      <c r="V265" s="40">
        <v>1</v>
      </c>
      <c r="W265" s="40">
        <v>0</v>
      </c>
      <c r="X265" s="40">
        <v>1</v>
      </c>
      <c r="Y265" s="40">
        <v>0</v>
      </c>
      <c r="Z265" s="40">
        <v>1</v>
      </c>
      <c r="AA265" s="40" t="s">
        <v>2588</v>
      </c>
      <c r="AB265" s="40" t="s">
        <v>2589</v>
      </c>
      <c r="AC265" s="40" t="s">
        <v>2590</v>
      </c>
      <c r="AD265" s="40">
        <v>3</v>
      </c>
      <c r="AE265" s="40">
        <v>0</v>
      </c>
      <c r="AF265" s="40">
        <v>10</v>
      </c>
      <c r="AG265" s="40">
        <v>0</v>
      </c>
      <c r="AH265" s="40">
        <v>10</v>
      </c>
      <c r="AI265" s="40" t="s">
        <v>2591</v>
      </c>
      <c r="AJ265" s="40" t="s">
        <v>2592</v>
      </c>
      <c r="AK265" s="40">
        <v>0</v>
      </c>
      <c r="AL265" s="40">
        <v>0</v>
      </c>
      <c r="AM265" s="40">
        <v>0</v>
      </c>
      <c r="AN265" s="40">
        <v>3</v>
      </c>
      <c r="AO265" s="40">
        <v>0</v>
      </c>
      <c r="AP265" s="40">
        <v>18</v>
      </c>
      <c r="AQ265" s="40">
        <v>0</v>
      </c>
      <c r="AR265" s="40">
        <v>18</v>
      </c>
      <c r="AS265" s="40" t="s">
        <v>2593</v>
      </c>
      <c r="AT265" s="40" t="s">
        <v>2594</v>
      </c>
      <c r="AU265" s="40" t="s">
        <v>280</v>
      </c>
      <c r="AV265" s="40">
        <v>3</v>
      </c>
      <c r="AW265" s="40">
        <v>0</v>
      </c>
      <c r="AX265" s="40">
        <v>0</v>
      </c>
      <c r="AY265" s="40">
        <v>0</v>
      </c>
      <c r="AZ265" s="42">
        <v>54000000</v>
      </c>
      <c r="BA265" s="43">
        <v>0</v>
      </c>
      <c r="BB265" s="43">
        <v>54000000</v>
      </c>
      <c r="BC265" s="42">
        <v>54000000</v>
      </c>
      <c r="BD265" s="110">
        <v>354300000</v>
      </c>
      <c r="BE265" s="1">
        <v>0</v>
      </c>
      <c r="BF265" s="1"/>
      <c r="BG265" s="44">
        <v>354248672</v>
      </c>
      <c r="BH265" s="44">
        <v>759247587</v>
      </c>
      <c r="BI265" s="44"/>
      <c r="BJ265" s="44">
        <v>216800000</v>
      </c>
      <c r="BK265" s="46">
        <v>2.9</v>
      </c>
      <c r="BL265" s="46">
        <v>0.1</v>
      </c>
      <c r="BM265" s="46">
        <v>1</v>
      </c>
      <c r="BN265" s="46">
        <v>0.3</v>
      </c>
      <c r="BO265" s="46">
        <v>3.3333333333333335</v>
      </c>
      <c r="BP265" s="46">
        <v>0.3</v>
      </c>
      <c r="BQ265" s="46">
        <v>6</v>
      </c>
      <c r="BR265" s="46">
        <v>0.3</v>
      </c>
      <c r="BS265" s="46">
        <v>0</v>
      </c>
      <c r="BT265" s="46">
        <v>0</v>
      </c>
      <c r="BU265" s="46" t="s">
        <v>126</v>
      </c>
      <c r="BV265" s="46" t="s">
        <v>4283</v>
      </c>
      <c r="BW265" s="46">
        <v>1</v>
      </c>
      <c r="BX265" s="46" t="s">
        <v>4283</v>
      </c>
      <c r="BY265" s="46" t="s">
        <v>4283</v>
      </c>
      <c r="BZ265" s="46">
        <v>0</v>
      </c>
      <c r="CA265" s="46" t="s">
        <v>126</v>
      </c>
      <c r="CB265" s="47">
        <v>0.22500000000000001</v>
      </c>
      <c r="CC265" s="47">
        <v>0.22500000000000001</v>
      </c>
      <c r="CD265" s="47">
        <v>2.2499999999999999E-2</v>
      </c>
      <c r="CE265" s="47">
        <v>2.2499999999999999E-2</v>
      </c>
      <c r="CF265" s="47">
        <v>2.2499999999999999E-2</v>
      </c>
      <c r="CG265" s="47">
        <v>6.7500000000000004E-2</v>
      </c>
      <c r="CH265" s="47">
        <v>6.7500000000000004E-2</v>
      </c>
      <c r="CI265" s="47">
        <v>0.20250000000000001</v>
      </c>
      <c r="CJ265" s="47">
        <v>6.7500000000000004E-2</v>
      </c>
      <c r="CK265" s="47">
        <v>6.7500000000000004E-2</v>
      </c>
      <c r="CL265" s="47">
        <v>0</v>
      </c>
      <c r="CM265" s="47">
        <v>6.7500000000000004E-2</v>
      </c>
      <c r="CN265" s="47">
        <v>0</v>
      </c>
      <c r="CO265" s="47">
        <v>0</v>
      </c>
      <c r="CP265" s="47">
        <v>0</v>
      </c>
      <c r="CQ265" s="47" t="s">
        <v>126</v>
      </c>
      <c r="CR265" s="47">
        <v>0</v>
      </c>
      <c r="CS265" s="45"/>
      <c r="CT265" s="45"/>
      <c r="CU265" s="45"/>
      <c r="CV265" s="45"/>
      <c r="CX265" s="48">
        <v>9</v>
      </c>
      <c r="CY265" s="1">
        <v>0</v>
      </c>
      <c r="CZ265">
        <v>0</v>
      </c>
      <c r="DA265" s="62" t="s">
        <v>143</v>
      </c>
    </row>
    <row r="266" spans="1:272" ht="18" hidden="1" customHeight="1" x14ac:dyDescent="0.25">
      <c r="A266" s="37" t="s">
        <v>1868</v>
      </c>
      <c r="B266" s="37" t="s">
        <v>1869</v>
      </c>
      <c r="C266" s="37" t="s">
        <v>1842</v>
      </c>
      <c r="D266" s="37" t="s">
        <v>2411</v>
      </c>
      <c r="E266" s="37" t="s">
        <v>2551</v>
      </c>
      <c r="F266" s="37" t="s">
        <v>2552</v>
      </c>
      <c r="G266" s="37" t="s">
        <v>2553</v>
      </c>
      <c r="H266" s="37" t="s">
        <v>2595</v>
      </c>
      <c r="I266" s="37"/>
      <c r="J266" s="37"/>
      <c r="K266" s="37" t="s">
        <v>2596</v>
      </c>
      <c r="L266" s="37" t="s">
        <v>2597</v>
      </c>
      <c r="M266" s="37" t="s">
        <v>2598</v>
      </c>
      <c r="N266" s="37" t="s">
        <v>118</v>
      </c>
      <c r="O266" s="37" t="s">
        <v>119</v>
      </c>
      <c r="P266" s="39">
        <v>280</v>
      </c>
      <c r="Q266" s="40">
        <v>280</v>
      </c>
      <c r="R266" s="40">
        <v>193</v>
      </c>
      <c r="S266" s="40" t="s">
        <v>4514</v>
      </c>
      <c r="T266" s="40">
        <v>4</v>
      </c>
      <c r="U266" s="40">
        <v>0</v>
      </c>
      <c r="V266" s="40">
        <v>26</v>
      </c>
      <c r="W266" s="40">
        <v>0</v>
      </c>
      <c r="X266" s="40">
        <v>26</v>
      </c>
      <c r="Y266" s="40">
        <v>0</v>
      </c>
      <c r="Z266" s="40">
        <v>26</v>
      </c>
      <c r="AA266" s="40" t="s">
        <v>2599</v>
      </c>
      <c r="AB266" s="40" t="s">
        <v>2600</v>
      </c>
      <c r="AC266" s="40">
        <v>0</v>
      </c>
      <c r="AD266" s="40">
        <v>148</v>
      </c>
      <c r="AE266" s="40">
        <v>0</v>
      </c>
      <c r="AF266" s="40">
        <v>148</v>
      </c>
      <c r="AG266" s="40">
        <v>0</v>
      </c>
      <c r="AH266" s="40">
        <v>148</v>
      </c>
      <c r="AI266" s="40" t="s">
        <v>2601</v>
      </c>
      <c r="AJ266" s="40" t="s">
        <v>2602</v>
      </c>
      <c r="AK266" s="40">
        <v>0</v>
      </c>
      <c r="AL266" s="40">
        <v>604000</v>
      </c>
      <c r="AM266" s="40" t="s">
        <v>2603</v>
      </c>
      <c r="AN266" s="40">
        <v>64</v>
      </c>
      <c r="AO266" s="40">
        <v>0</v>
      </c>
      <c r="AP266" s="40">
        <v>19</v>
      </c>
      <c r="AQ266" s="40">
        <v>0</v>
      </c>
      <c r="AR266" s="40">
        <v>19</v>
      </c>
      <c r="AS266" s="40"/>
      <c r="AT266" s="40" t="s">
        <v>2604</v>
      </c>
      <c r="AU266" s="40"/>
      <c r="AV266" s="40">
        <v>52</v>
      </c>
      <c r="AW266" s="40">
        <v>0</v>
      </c>
      <c r="AX266" s="40">
        <v>0</v>
      </c>
      <c r="AY266" s="40">
        <v>0</v>
      </c>
      <c r="AZ266" s="42">
        <v>249999776</v>
      </c>
      <c r="BA266" s="43">
        <v>0</v>
      </c>
      <c r="BB266" s="43">
        <v>249999776</v>
      </c>
      <c r="BC266" s="42">
        <v>249999776</v>
      </c>
      <c r="BD266" s="110">
        <v>1676546353</v>
      </c>
      <c r="BE266" s="44">
        <v>604000</v>
      </c>
      <c r="BF266" s="45"/>
      <c r="BG266" s="44">
        <v>1676544649</v>
      </c>
      <c r="BH266" s="44">
        <v>1830813446</v>
      </c>
      <c r="BI266" s="44"/>
      <c r="BJ266" s="44">
        <v>379907424</v>
      </c>
      <c r="BK266" s="46">
        <v>0.68928571428571428</v>
      </c>
      <c r="BL266" s="46">
        <v>9.2899999999999996E-2</v>
      </c>
      <c r="BM266" s="46">
        <v>1</v>
      </c>
      <c r="BN266" s="46">
        <v>0.52857142857142858</v>
      </c>
      <c r="BO266" s="46">
        <v>1</v>
      </c>
      <c r="BP266" s="46">
        <v>0.22857142857142856</v>
      </c>
      <c r="BQ266" s="46">
        <v>0.296875</v>
      </c>
      <c r="BR266" s="46">
        <v>0.18571428571428572</v>
      </c>
      <c r="BS266" s="46">
        <v>0</v>
      </c>
      <c r="BT266" s="46">
        <v>0</v>
      </c>
      <c r="BU266" s="46" t="s">
        <v>126</v>
      </c>
      <c r="BV266" s="46">
        <v>0.68928571428571428</v>
      </c>
      <c r="BW266" s="46">
        <v>1</v>
      </c>
      <c r="BX266" s="46">
        <v>1</v>
      </c>
      <c r="BY266" s="46">
        <v>0.296875</v>
      </c>
      <c r="BZ266" s="46">
        <v>0</v>
      </c>
      <c r="CA266" s="46" t="s">
        <v>126</v>
      </c>
      <c r="CB266" s="47">
        <v>0.22500000000000001</v>
      </c>
      <c r="CC266" s="47">
        <v>0.15508928571428571</v>
      </c>
      <c r="CD266" s="47">
        <v>2.0899999999999998E-2</v>
      </c>
      <c r="CE266" s="47">
        <v>2.0899999999999998E-2</v>
      </c>
      <c r="CF266" s="47">
        <v>2.0899999999999998E-2</v>
      </c>
      <c r="CG266" s="47">
        <v>0.11890000000000001</v>
      </c>
      <c r="CH266" s="47">
        <v>0.11890000000000001</v>
      </c>
      <c r="CI266" s="47">
        <v>0.11892142857142857</v>
      </c>
      <c r="CJ266" s="47">
        <v>5.1400000000000001E-2</v>
      </c>
      <c r="CK266" s="47">
        <v>1.5259375E-2</v>
      </c>
      <c r="CL266" s="47">
        <v>1.5267857142857139E-2</v>
      </c>
      <c r="CM266" s="47">
        <v>4.1785714285714287E-2</v>
      </c>
      <c r="CN266" s="47">
        <v>0</v>
      </c>
      <c r="CO266" s="47">
        <v>0</v>
      </c>
      <c r="CP266" s="47">
        <v>0</v>
      </c>
      <c r="CQ266" s="47" t="s">
        <v>126</v>
      </c>
      <c r="CR266" s="47">
        <v>0</v>
      </c>
      <c r="CS266" s="45"/>
      <c r="CT266" s="45"/>
      <c r="CU266" s="45"/>
      <c r="CV266" s="45"/>
      <c r="CX266" s="48">
        <v>81</v>
      </c>
      <c r="CY266" s="1">
        <v>0</v>
      </c>
      <c r="CZ266">
        <v>0</v>
      </c>
    </row>
    <row r="267" spans="1:272" ht="18" hidden="1" customHeight="1" x14ac:dyDescent="0.25">
      <c r="A267" s="37" t="s">
        <v>2534</v>
      </c>
      <c r="B267" s="37" t="s">
        <v>2535</v>
      </c>
      <c r="C267" s="37" t="s">
        <v>1842</v>
      </c>
      <c r="D267" s="37" t="s">
        <v>2411</v>
      </c>
      <c r="E267" s="37" t="s">
        <v>2551</v>
      </c>
      <c r="F267" s="37" t="s">
        <v>2552</v>
      </c>
      <c r="G267" s="37" t="s">
        <v>2553</v>
      </c>
      <c r="H267" s="37" t="s">
        <v>2605</v>
      </c>
      <c r="I267" s="37"/>
      <c r="J267" s="37"/>
      <c r="K267" s="37" t="s">
        <v>2606</v>
      </c>
      <c r="L267" s="37" t="s">
        <v>2607</v>
      </c>
      <c r="M267" s="37" t="s">
        <v>2608</v>
      </c>
      <c r="N267" s="37" t="s">
        <v>118</v>
      </c>
      <c r="O267" s="37" t="s">
        <v>119</v>
      </c>
      <c r="P267" s="39">
        <v>0</v>
      </c>
      <c r="Q267" s="40">
        <v>1</v>
      </c>
      <c r="R267" s="40">
        <v>0.6399999999999999</v>
      </c>
      <c r="S267" s="40" t="s">
        <v>4515</v>
      </c>
      <c r="T267" s="40">
        <v>0.1</v>
      </c>
      <c r="U267" s="40">
        <v>0</v>
      </c>
      <c r="V267" s="40">
        <v>0.1</v>
      </c>
      <c r="W267" s="40">
        <v>0</v>
      </c>
      <c r="X267" s="40">
        <v>0.1</v>
      </c>
      <c r="Y267" s="40">
        <v>0</v>
      </c>
      <c r="Z267" s="40">
        <v>0.1</v>
      </c>
      <c r="AA267" s="40" t="s">
        <v>2609</v>
      </c>
      <c r="AB267" s="40" t="s">
        <v>2610</v>
      </c>
      <c r="AC267" s="40">
        <v>0</v>
      </c>
      <c r="AD267" s="40">
        <v>0.35</v>
      </c>
      <c r="AE267" s="40">
        <v>0</v>
      </c>
      <c r="AF267" s="40">
        <v>0.35</v>
      </c>
      <c r="AG267" s="40">
        <v>0</v>
      </c>
      <c r="AH267" s="40">
        <v>0.35</v>
      </c>
      <c r="AI267" s="40" t="s">
        <v>2611</v>
      </c>
      <c r="AJ267" s="40" t="s">
        <v>2612</v>
      </c>
      <c r="AK267" s="40">
        <v>0</v>
      </c>
      <c r="AL267" s="40">
        <v>109453128</v>
      </c>
      <c r="AM267" s="40" t="s">
        <v>2613</v>
      </c>
      <c r="AN267" s="40">
        <v>0.45</v>
      </c>
      <c r="AO267" s="40">
        <v>0</v>
      </c>
      <c r="AP267" s="40">
        <v>0.19</v>
      </c>
      <c r="AQ267" s="40">
        <v>0</v>
      </c>
      <c r="AR267" s="40">
        <v>0.19</v>
      </c>
      <c r="AS267" s="40" t="s">
        <v>2614</v>
      </c>
      <c r="AT267" s="40" t="s">
        <v>2615</v>
      </c>
      <c r="AU267" s="40"/>
      <c r="AV267" s="40">
        <v>0.1</v>
      </c>
      <c r="AW267" s="40">
        <v>0</v>
      </c>
      <c r="AX267" s="40">
        <v>0</v>
      </c>
      <c r="AY267" s="40">
        <v>0</v>
      </c>
      <c r="AZ267" s="42">
        <v>153303162</v>
      </c>
      <c r="BA267" s="43">
        <v>87895000</v>
      </c>
      <c r="BB267" s="43">
        <v>241198162</v>
      </c>
      <c r="BC267" s="42">
        <v>153303000</v>
      </c>
      <c r="BD267" s="110">
        <v>461738760</v>
      </c>
      <c r="BE267" s="44">
        <v>109453128</v>
      </c>
      <c r="BF267" s="45"/>
      <c r="BG267" s="44">
        <v>439965593</v>
      </c>
      <c r="BH267" s="44">
        <v>882736833</v>
      </c>
      <c r="BI267" s="44"/>
      <c r="BJ267" s="44">
        <v>234616000</v>
      </c>
      <c r="BK267" s="46">
        <v>0.6399999999999999</v>
      </c>
      <c r="BL267" s="46">
        <v>0.1</v>
      </c>
      <c r="BM267" s="46">
        <v>1</v>
      </c>
      <c r="BN267" s="46">
        <v>0.35</v>
      </c>
      <c r="BO267" s="46">
        <v>1</v>
      </c>
      <c r="BP267" s="46">
        <v>0.45</v>
      </c>
      <c r="BQ267" s="46">
        <v>0.42222222222222222</v>
      </c>
      <c r="BR267" s="46">
        <v>0.1</v>
      </c>
      <c r="BS267" s="46">
        <v>0</v>
      </c>
      <c r="BT267" s="46">
        <v>0</v>
      </c>
      <c r="BU267" s="46" t="s">
        <v>126</v>
      </c>
      <c r="BV267" s="46">
        <v>0.6399999999999999</v>
      </c>
      <c r="BW267" s="46">
        <v>1</v>
      </c>
      <c r="BX267" s="46">
        <v>1</v>
      </c>
      <c r="BY267" s="46">
        <v>0.42222222222222222</v>
      </c>
      <c r="BZ267" s="46">
        <v>0</v>
      </c>
      <c r="CA267" s="46" t="s">
        <v>126</v>
      </c>
      <c r="CB267" s="47">
        <v>0.22500000000000001</v>
      </c>
      <c r="CC267" s="47">
        <v>0.14399999999999999</v>
      </c>
      <c r="CD267" s="47">
        <v>2.2499999999999999E-2</v>
      </c>
      <c r="CE267" s="47">
        <v>2.2499999999999999E-2</v>
      </c>
      <c r="CF267" s="47">
        <v>2.2499999999999999E-2</v>
      </c>
      <c r="CG267" s="47">
        <v>7.8799999999999995E-2</v>
      </c>
      <c r="CH267" s="47">
        <v>7.8799999999999995E-2</v>
      </c>
      <c r="CI267" s="47">
        <v>7.8749999999999987E-2</v>
      </c>
      <c r="CJ267" s="47">
        <v>0.1013</v>
      </c>
      <c r="CK267" s="47">
        <v>4.2771111111111114E-2</v>
      </c>
      <c r="CL267" s="47">
        <v>4.275000000000001E-2</v>
      </c>
      <c r="CM267" s="47">
        <v>2.2500000000000003E-2</v>
      </c>
      <c r="CN267" s="47">
        <v>0</v>
      </c>
      <c r="CO267" s="47">
        <v>0</v>
      </c>
      <c r="CP267" s="47">
        <v>0</v>
      </c>
      <c r="CQ267" s="47" t="s">
        <v>126</v>
      </c>
      <c r="CR267" s="47">
        <v>0</v>
      </c>
      <c r="CS267" s="45"/>
      <c r="CT267" s="45"/>
      <c r="CU267" s="45"/>
      <c r="CV267" s="45"/>
      <c r="CX267" s="48">
        <v>0.28000000000000003</v>
      </c>
      <c r="CY267" s="1">
        <v>0</v>
      </c>
      <c r="CZ267">
        <v>0</v>
      </c>
    </row>
    <row r="268" spans="1:272" ht="18" hidden="1" customHeight="1" x14ac:dyDescent="0.25">
      <c r="A268" s="37" t="s">
        <v>2534</v>
      </c>
      <c r="B268" s="37" t="s">
        <v>2535</v>
      </c>
      <c r="C268" s="37" t="s">
        <v>1842</v>
      </c>
      <c r="D268" s="37" t="s">
        <v>2411</v>
      </c>
      <c r="E268" s="37" t="s">
        <v>2551</v>
      </c>
      <c r="F268" s="37" t="s">
        <v>2552</v>
      </c>
      <c r="G268" s="37" t="s">
        <v>2553</v>
      </c>
      <c r="H268" s="37" t="s">
        <v>2616</v>
      </c>
      <c r="I268" s="37"/>
      <c r="J268" s="37"/>
      <c r="K268" s="37" t="s">
        <v>2617</v>
      </c>
      <c r="L268" s="37" t="s">
        <v>2618</v>
      </c>
      <c r="M268" s="37" t="s">
        <v>2619</v>
      </c>
      <c r="N268" s="37" t="s">
        <v>118</v>
      </c>
      <c r="O268" s="37" t="s">
        <v>135</v>
      </c>
      <c r="P268" s="39">
        <v>2</v>
      </c>
      <c r="Q268" s="40">
        <v>2</v>
      </c>
      <c r="R268" s="40">
        <v>2</v>
      </c>
      <c r="S268" s="40" t="s">
        <v>4516</v>
      </c>
      <c r="T268" s="40">
        <v>0</v>
      </c>
      <c r="U268" s="40">
        <v>2</v>
      </c>
      <c r="V268" s="40">
        <v>0</v>
      </c>
      <c r="W268" s="40">
        <v>2</v>
      </c>
      <c r="X268" s="40" t="s">
        <v>126</v>
      </c>
      <c r="Y268" s="40">
        <v>2</v>
      </c>
      <c r="Z268" s="40">
        <v>2</v>
      </c>
      <c r="AA268" s="40">
        <v>0</v>
      </c>
      <c r="AB268" s="40" t="s">
        <v>2620</v>
      </c>
      <c r="AC268" s="40">
        <v>0</v>
      </c>
      <c r="AD268" s="40">
        <v>0</v>
      </c>
      <c r="AE268" s="40">
        <v>2</v>
      </c>
      <c r="AF268" s="40">
        <v>0</v>
      </c>
      <c r="AG268" s="40">
        <v>2</v>
      </c>
      <c r="AH268" s="40">
        <v>2</v>
      </c>
      <c r="AI268" s="40" t="s">
        <v>2621</v>
      </c>
      <c r="AJ268" s="40" t="s">
        <v>2622</v>
      </c>
      <c r="AK268" s="40">
        <v>0</v>
      </c>
      <c r="AL268" s="40">
        <v>1701500598</v>
      </c>
      <c r="AM268" s="40" t="s">
        <v>2623</v>
      </c>
      <c r="AN268" s="40">
        <v>0</v>
      </c>
      <c r="AO268" s="40">
        <v>2</v>
      </c>
      <c r="AP268" s="40" t="s">
        <v>126</v>
      </c>
      <c r="AQ268" s="40">
        <v>2</v>
      </c>
      <c r="AR268" s="40">
        <v>2</v>
      </c>
      <c r="AS268" s="40" t="s">
        <v>2624</v>
      </c>
      <c r="AT268" s="40" t="s">
        <v>2625</v>
      </c>
      <c r="AU268" s="40"/>
      <c r="AV268" s="40">
        <v>0</v>
      </c>
      <c r="AW268" s="40">
        <v>2</v>
      </c>
      <c r="AX268" s="40">
        <v>0</v>
      </c>
      <c r="AY268" s="40">
        <v>0</v>
      </c>
      <c r="AZ268" s="42">
        <v>42726318</v>
      </c>
      <c r="BA268" s="43">
        <v>329365812</v>
      </c>
      <c r="BB268" s="43">
        <v>372092130</v>
      </c>
      <c r="BC268" s="42">
        <v>41898447</v>
      </c>
      <c r="BD268" s="110">
        <v>304261240</v>
      </c>
      <c r="BE268" s="44">
        <v>1701500598</v>
      </c>
      <c r="BF268" s="45"/>
      <c r="BG268" s="44">
        <v>304261240</v>
      </c>
      <c r="BH268" s="44">
        <v>402306310</v>
      </c>
      <c r="BI268" s="44"/>
      <c r="BJ268" s="44">
        <v>219705680</v>
      </c>
      <c r="BK268" s="46">
        <v>0.75</v>
      </c>
      <c r="BL268" s="46">
        <v>0.25</v>
      </c>
      <c r="BM268" s="46">
        <v>1</v>
      </c>
      <c r="BN268" s="46">
        <v>0.25</v>
      </c>
      <c r="BO268" s="46">
        <v>1</v>
      </c>
      <c r="BP268" s="46">
        <v>0.25</v>
      </c>
      <c r="BQ268" s="46">
        <v>1</v>
      </c>
      <c r="BR268" s="46">
        <v>0.25</v>
      </c>
      <c r="BS268" s="46">
        <v>0</v>
      </c>
      <c r="BT268" s="46">
        <v>0</v>
      </c>
      <c r="BU268" s="46" t="s">
        <v>126</v>
      </c>
      <c r="BV268" s="46">
        <v>0.75</v>
      </c>
      <c r="BW268" s="46">
        <v>1</v>
      </c>
      <c r="BX268" s="46">
        <v>1</v>
      </c>
      <c r="BY268" s="46">
        <v>1</v>
      </c>
      <c r="BZ268" s="46">
        <v>0</v>
      </c>
      <c r="CA268" s="46" t="s">
        <v>126</v>
      </c>
      <c r="CB268" s="47">
        <v>0.22500000000000001</v>
      </c>
      <c r="CC268" s="47">
        <v>0.16875000000000001</v>
      </c>
      <c r="CD268" s="47">
        <v>5.6300000000000003E-2</v>
      </c>
      <c r="CE268" s="47">
        <v>5.6300000000000003E-2</v>
      </c>
      <c r="CF268" s="47">
        <v>5.6300000000000003E-2</v>
      </c>
      <c r="CG268" s="47">
        <v>5.6300000000000003E-2</v>
      </c>
      <c r="CH268" s="47">
        <v>5.6300000000000003E-2</v>
      </c>
      <c r="CI268" s="47">
        <v>5.62E-2</v>
      </c>
      <c r="CJ268" s="47">
        <v>5.6300000000000003E-2</v>
      </c>
      <c r="CK268" s="47">
        <v>5.6300000000000003E-2</v>
      </c>
      <c r="CL268" s="47">
        <v>5.6250000000000008E-2</v>
      </c>
      <c r="CM268" s="47">
        <v>5.6300000000000003E-2</v>
      </c>
      <c r="CN268" s="47">
        <v>0</v>
      </c>
      <c r="CO268" s="47">
        <v>0</v>
      </c>
      <c r="CP268" s="47">
        <v>0</v>
      </c>
      <c r="CQ268" s="47" t="s">
        <v>126</v>
      </c>
      <c r="CR268" s="47">
        <v>0</v>
      </c>
      <c r="CS268" s="45">
        <v>1</v>
      </c>
      <c r="CT268" s="45">
        <v>1</v>
      </c>
      <c r="CU268" s="45">
        <v>1</v>
      </c>
      <c r="CV268" s="45">
        <v>1</v>
      </c>
      <c r="CW268">
        <v>4</v>
      </c>
      <c r="CX268" s="48">
        <v>2</v>
      </c>
      <c r="CY268" s="1" t="s">
        <v>4517</v>
      </c>
      <c r="CZ268" t="s">
        <v>4518</v>
      </c>
      <c r="DA268" s="62" t="s">
        <v>143</v>
      </c>
    </row>
    <row r="269" spans="1:272" ht="18" hidden="1" customHeight="1" x14ac:dyDescent="0.25">
      <c r="A269" s="37" t="s">
        <v>1868</v>
      </c>
      <c r="B269" s="37" t="s">
        <v>1869</v>
      </c>
      <c r="C269" s="37" t="s">
        <v>1842</v>
      </c>
      <c r="D269" s="37" t="s">
        <v>2626</v>
      </c>
      <c r="E269" s="37" t="s">
        <v>2627</v>
      </c>
      <c r="F269" s="37" t="s">
        <v>2628</v>
      </c>
      <c r="G269" s="37" t="s">
        <v>2629</v>
      </c>
      <c r="H269" s="37" t="s">
        <v>2630</v>
      </c>
      <c r="I269" s="37"/>
      <c r="J269" s="37"/>
      <c r="K269" s="37" t="s">
        <v>2631</v>
      </c>
      <c r="L269" s="37" t="s">
        <v>2632</v>
      </c>
      <c r="M269" s="37" t="s">
        <v>2633</v>
      </c>
      <c r="N269" s="37" t="s">
        <v>118</v>
      </c>
      <c r="O269" s="37" t="s">
        <v>119</v>
      </c>
      <c r="P269" s="39">
        <v>0</v>
      </c>
      <c r="Q269" s="40">
        <v>1</v>
      </c>
      <c r="R269" s="40">
        <v>0.46</v>
      </c>
      <c r="S269" s="40" t="s">
        <v>2637</v>
      </c>
      <c r="T269" s="40">
        <v>0.1</v>
      </c>
      <c r="U269" s="40">
        <v>0</v>
      </c>
      <c r="V269" s="40">
        <v>0.1</v>
      </c>
      <c r="W269" s="40">
        <v>0</v>
      </c>
      <c r="X269" s="40">
        <v>0.08</v>
      </c>
      <c r="Y269" s="40">
        <v>0</v>
      </c>
      <c r="Z269" s="40">
        <v>0.08</v>
      </c>
      <c r="AA269" s="40" t="s">
        <v>2634</v>
      </c>
      <c r="AB269" s="40" t="s">
        <v>2635</v>
      </c>
      <c r="AC269" s="40">
        <v>0</v>
      </c>
      <c r="AD269" s="40">
        <v>0.38</v>
      </c>
      <c r="AE269" s="40">
        <v>0</v>
      </c>
      <c r="AF269" s="40">
        <v>0.38</v>
      </c>
      <c r="AG269" s="40">
        <v>0</v>
      </c>
      <c r="AH269" s="40">
        <v>0.38</v>
      </c>
      <c r="AI269" s="40" t="s">
        <v>2636</v>
      </c>
      <c r="AJ269" s="40" t="s">
        <v>2637</v>
      </c>
      <c r="AK269" s="40">
        <v>0</v>
      </c>
      <c r="AL269" s="40">
        <v>294213723</v>
      </c>
      <c r="AM269" s="40" t="s">
        <v>2638</v>
      </c>
      <c r="AN269" s="40">
        <v>0.28999999999999998</v>
      </c>
      <c r="AO269" s="40">
        <v>0</v>
      </c>
      <c r="AP269" s="40">
        <v>0</v>
      </c>
      <c r="AQ269" s="40">
        <v>0</v>
      </c>
      <c r="AR269" s="40">
        <v>0</v>
      </c>
      <c r="AS269" s="40"/>
      <c r="AT269" s="40" t="s">
        <v>2639</v>
      </c>
      <c r="AU269" s="40"/>
      <c r="AV269" s="40">
        <v>0.25</v>
      </c>
      <c r="AW269" s="40">
        <v>0</v>
      </c>
      <c r="AX269" s="40">
        <v>0</v>
      </c>
      <c r="AY269" s="40">
        <v>0</v>
      </c>
      <c r="AZ269" s="63"/>
      <c r="BA269" s="43">
        <v>0</v>
      </c>
      <c r="BB269" s="43">
        <v>0</v>
      </c>
      <c r="BC269" s="63"/>
      <c r="BD269" s="110">
        <v>1072500000</v>
      </c>
      <c r="BE269" s="44">
        <v>294213723</v>
      </c>
      <c r="BF269" s="45"/>
      <c r="BG269" s="44">
        <v>887000000</v>
      </c>
      <c r="BH269" s="44">
        <v>455597333</v>
      </c>
      <c r="BI269" s="44"/>
      <c r="BJ269" s="44">
        <v>0</v>
      </c>
      <c r="BK269" s="46">
        <v>0.46</v>
      </c>
      <c r="BL269" s="46">
        <v>0.1</v>
      </c>
      <c r="BM269" s="46">
        <v>0.8</v>
      </c>
      <c r="BN269" s="46">
        <v>0.38</v>
      </c>
      <c r="BO269" s="46">
        <v>1</v>
      </c>
      <c r="BP269" s="46">
        <v>0.28999999999999998</v>
      </c>
      <c r="BQ269" s="46">
        <v>0</v>
      </c>
      <c r="BR269" s="46">
        <v>0.25</v>
      </c>
      <c r="BS269" s="46">
        <v>0</v>
      </c>
      <c r="BT269" s="46">
        <v>0</v>
      </c>
      <c r="BU269" s="46" t="s">
        <v>126</v>
      </c>
      <c r="BV269" s="46">
        <v>0.46</v>
      </c>
      <c r="BW269" s="46">
        <v>0.8</v>
      </c>
      <c r="BX269" s="46">
        <v>1</v>
      </c>
      <c r="BY269" s="46">
        <v>0</v>
      </c>
      <c r="BZ269" s="46">
        <v>0</v>
      </c>
      <c r="CA269" s="46" t="s">
        <v>126</v>
      </c>
      <c r="CB269" s="47">
        <v>0.22500000000000001</v>
      </c>
      <c r="CC269" s="47">
        <v>0.10350000000000001</v>
      </c>
      <c r="CD269" s="47">
        <v>2.2499999999999999E-2</v>
      </c>
      <c r="CE269" s="47">
        <v>1.7999999999999999E-2</v>
      </c>
      <c r="CF269" s="47">
        <v>1.7999999999999999E-2</v>
      </c>
      <c r="CG269" s="47">
        <v>8.5500000000000007E-2</v>
      </c>
      <c r="CH269" s="47">
        <v>8.5500000000000007E-2</v>
      </c>
      <c r="CI269" s="47">
        <v>8.5500000000000007E-2</v>
      </c>
      <c r="CJ269" s="47">
        <v>6.5299999999999997E-2</v>
      </c>
      <c r="CK269" s="47">
        <v>0</v>
      </c>
      <c r="CL269" s="47">
        <v>0</v>
      </c>
      <c r="CM269" s="47">
        <v>5.6250000000000001E-2</v>
      </c>
      <c r="CN269" s="47">
        <v>0</v>
      </c>
      <c r="CO269" s="47">
        <v>0</v>
      </c>
      <c r="CP269" s="47">
        <v>0</v>
      </c>
      <c r="CQ269" s="47" t="s">
        <v>126</v>
      </c>
      <c r="CR269" s="47">
        <v>0</v>
      </c>
      <c r="CS269" s="45"/>
      <c r="CT269" s="45"/>
      <c r="CU269" s="45"/>
      <c r="CV269" s="45"/>
      <c r="CX269" s="48">
        <v>0.22999999999999998</v>
      </c>
      <c r="CY269" s="1">
        <v>0</v>
      </c>
      <c r="CZ269">
        <v>0</v>
      </c>
    </row>
    <row r="270" spans="1:272" ht="18" hidden="1" customHeight="1" x14ac:dyDescent="0.25">
      <c r="A270" s="37" t="s">
        <v>1879</v>
      </c>
      <c r="B270" s="37" t="s">
        <v>1880</v>
      </c>
      <c r="C270" s="37" t="s">
        <v>1842</v>
      </c>
      <c r="D270" s="37" t="s">
        <v>2626</v>
      </c>
      <c r="E270" s="37" t="s">
        <v>2627</v>
      </c>
      <c r="F270" s="37" t="s">
        <v>2628</v>
      </c>
      <c r="G270" s="37" t="s">
        <v>2629</v>
      </c>
      <c r="H270" s="37" t="s">
        <v>2640</v>
      </c>
      <c r="I270" s="37"/>
      <c r="J270" s="37"/>
      <c r="K270" s="37" t="s">
        <v>2641</v>
      </c>
      <c r="L270" s="37" t="s">
        <v>2642</v>
      </c>
      <c r="M270" s="37" t="s">
        <v>2643</v>
      </c>
      <c r="N270" s="37" t="s">
        <v>118</v>
      </c>
      <c r="O270" s="37" t="s">
        <v>119</v>
      </c>
      <c r="P270" s="39">
        <v>0</v>
      </c>
      <c r="Q270" s="40">
        <v>1</v>
      </c>
      <c r="R270" s="40">
        <v>0</v>
      </c>
      <c r="S270" s="40">
        <v>0</v>
      </c>
      <c r="T270" s="40">
        <v>0.2</v>
      </c>
      <c r="U270" s="40">
        <v>0</v>
      </c>
      <c r="V270" s="40">
        <v>0</v>
      </c>
      <c r="W270" s="40">
        <v>0</v>
      </c>
      <c r="X270" s="40">
        <v>0</v>
      </c>
      <c r="Y270" s="40">
        <v>0</v>
      </c>
      <c r="Z270" s="40">
        <v>0</v>
      </c>
      <c r="AA270" s="40"/>
      <c r="AB270" s="40"/>
      <c r="AC270" s="40"/>
      <c r="AD270" s="40">
        <v>0</v>
      </c>
      <c r="AE270" s="40">
        <v>0</v>
      </c>
      <c r="AF270" s="40">
        <v>0</v>
      </c>
      <c r="AG270" s="40">
        <v>0</v>
      </c>
      <c r="AH270" s="40">
        <v>0</v>
      </c>
      <c r="AI270" s="40">
        <v>0</v>
      </c>
      <c r="AJ270" s="40">
        <v>0</v>
      </c>
      <c r="AK270" s="40">
        <v>0</v>
      </c>
      <c r="AL270" s="40">
        <v>0</v>
      </c>
      <c r="AM270" s="40">
        <v>0</v>
      </c>
      <c r="AN270" s="40">
        <v>0.9</v>
      </c>
      <c r="AO270" s="40">
        <v>0</v>
      </c>
      <c r="AP270" s="40">
        <v>0</v>
      </c>
      <c r="AQ270" s="40">
        <v>0</v>
      </c>
      <c r="AR270" s="40">
        <v>0</v>
      </c>
      <c r="AS270" s="40"/>
      <c r="AT270" s="40"/>
      <c r="AU270" s="40"/>
      <c r="AV270" s="40">
        <v>0.1</v>
      </c>
      <c r="AW270" s="40">
        <v>0</v>
      </c>
      <c r="AX270" s="40">
        <v>0</v>
      </c>
      <c r="AY270" s="40">
        <v>0</v>
      </c>
      <c r="AZ270" s="63"/>
      <c r="BA270" s="43">
        <v>0</v>
      </c>
      <c r="BB270" s="43">
        <v>0</v>
      </c>
      <c r="BC270" s="63"/>
      <c r="BD270" s="110">
        <v>0</v>
      </c>
      <c r="BE270" s="44">
        <v>0</v>
      </c>
      <c r="BF270" s="45"/>
      <c r="BG270" s="44">
        <v>0</v>
      </c>
      <c r="BH270" s="44">
        <v>300000000</v>
      </c>
      <c r="BI270" s="44"/>
      <c r="BJ270" s="44">
        <v>0</v>
      </c>
      <c r="BK270" s="46">
        <v>0</v>
      </c>
      <c r="BL270" s="46">
        <v>0</v>
      </c>
      <c r="BM270" s="46" t="s">
        <v>126</v>
      </c>
      <c r="BN270" s="46">
        <v>0</v>
      </c>
      <c r="BO270" s="46" t="s">
        <v>126</v>
      </c>
      <c r="BP270" s="46">
        <v>0.9</v>
      </c>
      <c r="BQ270" s="46">
        <v>0</v>
      </c>
      <c r="BR270" s="46">
        <v>0.1</v>
      </c>
      <c r="BS270" s="46">
        <v>0</v>
      </c>
      <c r="BT270" s="46">
        <v>0</v>
      </c>
      <c r="BU270" s="46" t="s">
        <v>126</v>
      </c>
      <c r="BV270" s="46">
        <v>0</v>
      </c>
      <c r="BW270" s="46" t="s">
        <v>126</v>
      </c>
      <c r="BX270" s="46" t="s">
        <v>126</v>
      </c>
      <c r="BY270" s="46">
        <v>0</v>
      </c>
      <c r="BZ270" s="46">
        <v>0</v>
      </c>
      <c r="CA270" s="46" t="s">
        <v>126</v>
      </c>
      <c r="CB270" s="47">
        <v>0.22500000000000001</v>
      </c>
      <c r="CC270" s="47">
        <v>0</v>
      </c>
      <c r="CD270" s="47">
        <v>0</v>
      </c>
      <c r="CE270" s="47" t="s">
        <v>126</v>
      </c>
      <c r="CF270" s="47">
        <v>0</v>
      </c>
      <c r="CG270" s="47">
        <v>0</v>
      </c>
      <c r="CH270" s="47" t="s">
        <v>126</v>
      </c>
      <c r="CI270" s="47">
        <v>0</v>
      </c>
      <c r="CJ270" s="47">
        <v>0.20250000000000001</v>
      </c>
      <c r="CK270" s="47">
        <v>0</v>
      </c>
      <c r="CL270" s="47">
        <v>0</v>
      </c>
      <c r="CM270" s="47">
        <v>2.2500000000000003E-2</v>
      </c>
      <c r="CN270" s="47">
        <v>0</v>
      </c>
      <c r="CO270" s="47">
        <v>0</v>
      </c>
      <c r="CP270" s="47">
        <v>0</v>
      </c>
      <c r="CQ270" s="47" t="s">
        <v>126</v>
      </c>
      <c r="CR270" s="47">
        <v>0</v>
      </c>
      <c r="CS270" s="45"/>
      <c r="CT270" s="45"/>
      <c r="CU270" s="45"/>
      <c r="CV270" s="45"/>
      <c r="CX270" s="48">
        <v>0</v>
      </c>
      <c r="CY270" s="1">
        <v>0</v>
      </c>
      <c r="CZ270">
        <v>0</v>
      </c>
    </row>
    <row r="271" spans="1:272" ht="18" hidden="1" customHeight="1" x14ac:dyDescent="0.25">
      <c r="A271" s="37" t="s">
        <v>1879</v>
      </c>
      <c r="B271" s="37" t="s">
        <v>1880</v>
      </c>
      <c r="C271" s="37" t="s">
        <v>1842</v>
      </c>
      <c r="D271" s="37" t="s">
        <v>2626</v>
      </c>
      <c r="E271" s="37" t="s">
        <v>2627</v>
      </c>
      <c r="F271" s="37" t="s">
        <v>2628</v>
      </c>
      <c r="G271" s="37" t="s">
        <v>2629</v>
      </c>
      <c r="H271" s="37" t="s">
        <v>2644</v>
      </c>
      <c r="I271" s="37"/>
      <c r="J271" s="37"/>
      <c r="K271" s="37" t="s">
        <v>2645</v>
      </c>
      <c r="L271" s="37" t="s">
        <v>2646</v>
      </c>
      <c r="M271" s="37" t="s">
        <v>2647</v>
      </c>
      <c r="N271" s="37" t="s">
        <v>118</v>
      </c>
      <c r="O271" s="37" t="s">
        <v>119</v>
      </c>
      <c r="P271" s="39">
        <v>1</v>
      </c>
      <c r="Q271" s="40">
        <v>4</v>
      </c>
      <c r="R271" s="40">
        <v>1</v>
      </c>
      <c r="S271" s="40" t="s">
        <v>2651</v>
      </c>
      <c r="T271" s="40">
        <v>0</v>
      </c>
      <c r="U271" s="40">
        <v>0</v>
      </c>
      <c r="V271" s="40">
        <v>0</v>
      </c>
      <c r="W271" s="40">
        <v>0</v>
      </c>
      <c r="X271" s="40">
        <v>0</v>
      </c>
      <c r="Y271" s="40">
        <v>0</v>
      </c>
      <c r="Z271" s="40">
        <v>0</v>
      </c>
      <c r="AA271" s="40"/>
      <c r="AB271" s="40"/>
      <c r="AC271" s="40"/>
      <c r="AD271" s="40">
        <v>1</v>
      </c>
      <c r="AE271" s="40">
        <v>0</v>
      </c>
      <c r="AF271" s="40">
        <v>1</v>
      </c>
      <c r="AG271" s="40">
        <v>0</v>
      </c>
      <c r="AH271" s="40">
        <v>1</v>
      </c>
      <c r="AI271" s="40" t="s">
        <v>2648</v>
      </c>
      <c r="AJ271" s="40" t="s">
        <v>2649</v>
      </c>
      <c r="AK271" s="40">
        <v>0</v>
      </c>
      <c r="AL271" s="40">
        <v>500000000</v>
      </c>
      <c r="AM271" s="40" t="s">
        <v>2650</v>
      </c>
      <c r="AN271" s="40">
        <v>2</v>
      </c>
      <c r="AO271" s="40">
        <v>0</v>
      </c>
      <c r="AP271" s="40">
        <v>0</v>
      </c>
      <c r="AQ271" s="40">
        <v>0</v>
      </c>
      <c r="AR271" s="40">
        <v>0</v>
      </c>
      <c r="AS271" s="40"/>
      <c r="AT271" s="40" t="s">
        <v>2651</v>
      </c>
      <c r="AU271" s="40"/>
      <c r="AV271" s="40">
        <v>1</v>
      </c>
      <c r="AW271" s="40">
        <v>0</v>
      </c>
      <c r="AX271" s="40">
        <v>0</v>
      </c>
      <c r="AY271" s="40">
        <v>0</v>
      </c>
      <c r="AZ271" s="63"/>
      <c r="BA271" s="43">
        <v>0</v>
      </c>
      <c r="BB271" s="43">
        <v>0</v>
      </c>
      <c r="BC271" s="63"/>
      <c r="BD271" s="110">
        <v>500000000</v>
      </c>
      <c r="BE271" s="44">
        <v>500000000</v>
      </c>
      <c r="BF271" s="45"/>
      <c r="BG271" s="44">
        <v>500000000</v>
      </c>
      <c r="BH271" s="44">
        <v>500000000</v>
      </c>
      <c r="BI271" s="44"/>
      <c r="BJ271" s="44">
        <v>0</v>
      </c>
      <c r="BK271" s="46">
        <v>0.25</v>
      </c>
      <c r="BL271" s="46">
        <v>0</v>
      </c>
      <c r="BM271" s="46" t="s">
        <v>126</v>
      </c>
      <c r="BN271" s="46">
        <v>0.25</v>
      </c>
      <c r="BO271" s="46">
        <v>1</v>
      </c>
      <c r="BP271" s="46">
        <v>0.5</v>
      </c>
      <c r="BQ271" s="46">
        <v>0</v>
      </c>
      <c r="BR271" s="46">
        <v>0.25</v>
      </c>
      <c r="BS271" s="46">
        <v>0</v>
      </c>
      <c r="BT271" s="46">
        <v>0</v>
      </c>
      <c r="BU271" s="46" t="s">
        <v>126</v>
      </c>
      <c r="BV271" s="46">
        <v>0.25</v>
      </c>
      <c r="BW271" s="46" t="s">
        <v>126</v>
      </c>
      <c r="BX271" s="46">
        <v>1</v>
      </c>
      <c r="BY271" s="46">
        <v>0</v>
      </c>
      <c r="BZ271" s="46">
        <v>0</v>
      </c>
      <c r="CA271" s="46" t="s">
        <v>126</v>
      </c>
      <c r="CB271" s="47">
        <v>0.22500000000000001</v>
      </c>
      <c r="CC271" s="47">
        <v>5.6250000000000001E-2</v>
      </c>
      <c r="CD271" s="47">
        <v>0</v>
      </c>
      <c r="CE271" s="47" t="s">
        <v>126</v>
      </c>
      <c r="CF271" s="47">
        <v>0</v>
      </c>
      <c r="CG271" s="47">
        <v>5.6300000000000003E-2</v>
      </c>
      <c r="CH271" s="47">
        <v>5.6300000000000003E-2</v>
      </c>
      <c r="CI271" s="47">
        <v>5.6250000000000001E-2</v>
      </c>
      <c r="CJ271" s="47">
        <v>0.1125</v>
      </c>
      <c r="CK271" s="47">
        <v>0</v>
      </c>
      <c r="CL271" s="47">
        <v>0</v>
      </c>
      <c r="CM271" s="47">
        <v>5.6250000000000001E-2</v>
      </c>
      <c r="CN271" s="47">
        <v>0</v>
      </c>
      <c r="CO271" s="47">
        <v>0</v>
      </c>
      <c r="CP271" s="47">
        <v>0</v>
      </c>
      <c r="CQ271" s="47" t="s">
        <v>126</v>
      </c>
      <c r="CR271" s="47">
        <v>0</v>
      </c>
      <c r="CS271" s="45"/>
      <c r="CT271" s="45"/>
      <c r="CU271" s="45"/>
      <c r="CV271" s="45"/>
      <c r="CX271" s="48">
        <v>0</v>
      </c>
      <c r="CY271" s="1">
        <v>0</v>
      </c>
      <c r="CZ271" t="s">
        <v>2650</v>
      </c>
    </row>
    <row r="272" spans="1:272" s="123" customFormat="1" ht="18" customHeight="1" x14ac:dyDescent="0.25">
      <c r="A272" s="113" t="s">
        <v>522</v>
      </c>
      <c r="B272" s="113" t="s">
        <v>523</v>
      </c>
      <c r="C272" s="113" t="s">
        <v>1842</v>
      </c>
      <c r="D272" s="113" t="s">
        <v>2626</v>
      </c>
      <c r="E272" s="113" t="s">
        <v>2652</v>
      </c>
      <c r="F272" s="113" t="s">
        <v>2653</v>
      </c>
      <c r="G272" s="113" t="s">
        <v>2654</v>
      </c>
      <c r="H272" s="113" t="s">
        <v>2655</v>
      </c>
      <c r="I272" s="113" t="s">
        <v>248</v>
      </c>
      <c r="J272" s="113"/>
      <c r="K272" s="113" t="s">
        <v>2656</v>
      </c>
      <c r="L272" s="113" t="s">
        <v>2657</v>
      </c>
      <c r="M272" s="113" t="s">
        <v>2658</v>
      </c>
      <c r="N272" s="113" t="s">
        <v>118</v>
      </c>
      <c r="O272" s="113" t="s">
        <v>119</v>
      </c>
      <c r="P272" s="114">
        <v>0</v>
      </c>
      <c r="Q272" s="115">
        <v>1</v>
      </c>
      <c r="R272" s="40">
        <v>0.56000000000000005</v>
      </c>
      <c r="S272" s="115" t="s">
        <v>4519</v>
      </c>
      <c r="T272" s="115">
        <v>7.0000000000000007E-2</v>
      </c>
      <c r="U272" s="115">
        <v>0</v>
      </c>
      <c r="V272" s="115">
        <v>7.0000000000000007E-2</v>
      </c>
      <c r="W272" s="115">
        <v>0</v>
      </c>
      <c r="X272" s="115">
        <v>7.0000000000000007E-2</v>
      </c>
      <c r="Y272" s="115">
        <v>0</v>
      </c>
      <c r="Z272" s="115">
        <v>7.0000000000000007E-2</v>
      </c>
      <c r="AA272" s="115" t="s">
        <v>2659</v>
      </c>
      <c r="AB272" s="115" t="s">
        <v>2660</v>
      </c>
      <c r="AC272" s="115">
        <v>0</v>
      </c>
      <c r="AD272" s="115">
        <v>0.31</v>
      </c>
      <c r="AE272" s="115">
        <v>0</v>
      </c>
      <c r="AF272" s="115">
        <v>0.31</v>
      </c>
      <c r="AG272" s="115">
        <v>0</v>
      </c>
      <c r="AH272" s="115">
        <v>0.31</v>
      </c>
      <c r="AI272" s="115" t="s">
        <v>2658</v>
      </c>
      <c r="AJ272" s="115" t="s">
        <v>2661</v>
      </c>
      <c r="AK272" s="115">
        <v>0</v>
      </c>
      <c r="AL272" s="115"/>
      <c r="AM272" s="115"/>
      <c r="AN272" s="40">
        <v>0.31</v>
      </c>
      <c r="AO272" s="40">
        <v>0</v>
      </c>
      <c r="AP272" s="115">
        <v>0.18</v>
      </c>
      <c r="AQ272" s="115">
        <v>0</v>
      </c>
      <c r="AR272" s="40">
        <v>0.18</v>
      </c>
      <c r="AS272" s="115" t="s">
        <v>2662</v>
      </c>
      <c r="AT272" s="115" t="s">
        <v>2663</v>
      </c>
      <c r="AU272" s="115"/>
      <c r="AV272" s="115">
        <v>0.31</v>
      </c>
      <c r="AW272" s="115">
        <v>0</v>
      </c>
      <c r="AX272" s="115">
        <v>0</v>
      </c>
      <c r="AY272" s="115">
        <v>0</v>
      </c>
      <c r="AZ272" s="124"/>
      <c r="BA272" s="43">
        <v>0</v>
      </c>
      <c r="BB272" s="117">
        <v>0</v>
      </c>
      <c r="BC272" s="124"/>
      <c r="BD272" s="110">
        <v>45319960</v>
      </c>
      <c r="BE272" s="118"/>
      <c r="BF272" s="119"/>
      <c r="BG272" s="44">
        <v>45319960</v>
      </c>
      <c r="BH272" s="44">
        <v>199070646</v>
      </c>
      <c r="BI272" s="44"/>
      <c r="BJ272" s="44">
        <v>137860000</v>
      </c>
      <c r="BK272" s="120">
        <v>0.56000000000000005</v>
      </c>
      <c r="BL272" s="120">
        <v>7.0000000000000007E-2</v>
      </c>
      <c r="BM272" s="120">
        <v>1</v>
      </c>
      <c r="BN272" s="46">
        <v>0.31</v>
      </c>
      <c r="BO272" s="46">
        <v>1</v>
      </c>
      <c r="BP272" s="46">
        <v>0.31</v>
      </c>
      <c r="BQ272" s="46">
        <v>0.58064516129032251</v>
      </c>
      <c r="BR272" s="46">
        <v>0.31</v>
      </c>
      <c r="BS272" s="46">
        <v>0</v>
      </c>
      <c r="BT272" s="120">
        <v>0</v>
      </c>
      <c r="BU272" s="120" t="s">
        <v>126</v>
      </c>
      <c r="BV272" s="120">
        <v>0.56000000000000005</v>
      </c>
      <c r="BW272" s="120">
        <v>1</v>
      </c>
      <c r="BX272" s="120">
        <v>1</v>
      </c>
      <c r="BY272" s="120">
        <v>0.58064516129032251</v>
      </c>
      <c r="BZ272" s="120">
        <v>0</v>
      </c>
      <c r="CA272" s="120" t="s">
        <v>126</v>
      </c>
      <c r="CB272" s="121">
        <v>0.22500000000000001</v>
      </c>
      <c r="CC272" s="47">
        <v>0.12600000000000003</v>
      </c>
      <c r="CD272" s="121">
        <v>1.5800000000000002E-2</v>
      </c>
      <c r="CE272" s="121">
        <v>1.5800000000000002E-2</v>
      </c>
      <c r="CF272" s="121">
        <v>1.5800000000000002E-2</v>
      </c>
      <c r="CG272" s="47">
        <v>6.9800000000000001E-2</v>
      </c>
      <c r="CH272" s="47">
        <v>6.9800000000000001E-2</v>
      </c>
      <c r="CI272" s="47">
        <v>6.9700000000000012E-2</v>
      </c>
      <c r="CJ272" s="47">
        <v>6.9800000000000001E-2</v>
      </c>
      <c r="CK272" s="47">
        <v>4.0529032258064514E-2</v>
      </c>
      <c r="CL272" s="47">
        <v>4.0500000000000008E-2</v>
      </c>
      <c r="CM272" s="47">
        <v>6.9750000000000006E-2</v>
      </c>
      <c r="CN272" s="47">
        <v>0</v>
      </c>
      <c r="CO272" s="47">
        <v>0</v>
      </c>
      <c r="CP272" s="121">
        <v>0</v>
      </c>
      <c r="CQ272" s="121" t="s">
        <v>126</v>
      </c>
      <c r="CR272" s="121">
        <v>0</v>
      </c>
      <c r="CS272" s="119"/>
      <c r="CT272" s="119"/>
      <c r="CU272" s="119"/>
      <c r="CV272" s="119"/>
      <c r="CW272" s="2"/>
      <c r="CX272" s="48">
        <v>7.0000000000000007E-2</v>
      </c>
      <c r="CY272" s="12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c r="IS272" s="2"/>
      <c r="IT272" s="2"/>
      <c r="IU272" s="2"/>
      <c r="IV272" s="2"/>
      <c r="IW272" s="2"/>
      <c r="IX272" s="2"/>
      <c r="IY272" s="2"/>
      <c r="IZ272" s="2"/>
      <c r="JA272" s="2"/>
      <c r="JB272" s="2"/>
      <c r="JC272" s="2"/>
      <c r="JD272" s="2"/>
      <c r="JE272" s="2"/>
      <c r="JF272" s="2"/>
      <c r="JG272" s="2"/>
      <c r="JH272" s="2"/>
      <c r="JI272" s="2"/>
      <c r="JJ272" s="2"/>
      <c r="JK272" s="2"/>
      <c r="JL272" s="2"/>
    </row>
    <row r="273" spans="1:104" ht="18" hidden="1" customHeight="1" x14ac:dyDescent="0.25">
      <c r="A273" s="37" t="s">
        <v>2664</v>
      </c>
      <c r="B273" s="37" t="s">
        <v>2665</v>
      </c>
      <c r="C273" s="37" t="s">
        <v>2666</v>
      </c>
      <c r="D273" s="37" t="s">
        <v>2667</v>
      </c>
      <c r="E273" s="37" t="s">
        <v>2668</v>
      </c>
      <c r="F273" s="37" t="s">
        <v>2669</v>
      </c>
      <c r="G273" s="37" t="s">
        <v>2670</v>
      </c>
      <c r="H273" s="37" t="s">
        <v>2671</v>
      </c>
      <c r="I273" s="37"/>
      <c r="J273" s="37"/>
      <c r="K273" s="37" t="s">
        <v>2672</v>
      </c>
      <c r="L273" s="37" t="s">
        <v>2673</v>
      </c>
      <c r="M273" s="37" t="s">
        <v>2674</v>
      </c>
      <c r="N273" s="37" t="s">
        <v>118</v>
      </c>
      <c r="O273" s="37" t="s">
        <v>119</v>
      </c>
      <c r="P273" s="39">
        <v>667</v>
      </c>
      <c r="Q273" s="40">
        <v>150</v>
      </c>
      <c r="R273" s="40">
        <v>54.5</v>
      </c>
      <c r="S273" s="40" t="s">
        <v>4520</v>
      </c>
      <c r="T273" s="40">
        <v>0</v>
      </c>
      <c r="U273" s="40">
        <v>0</v>
      </c>
      <c r="V273" s="40">
        <v>0</v>
      </c>
      <c r="W273" s="40">
        <v>0</v>
      </c>
      <c r="X273" s="40">
        <v>0</v>
      </c>
      <c r="Y273" s="40">
        <v>0</v>
      </c>
      <c r="Z273" s="40">
        <v>0</v>
      </c>
      <c r="AA273" s="40"/>
      <c r="AB273" s="40"/>
      <c r="AC273" s="40"/>
      <c r="AD273" s="40">
        <v>51</v>
      </c>
      <c r="AE273" s="40">
        <v>0</v>
      </c>
      <c r="AF273" s="40">
        <v>51</v>
      </c>
      <c r="AG273" s="40">
        <v>0</v>
      </c>
      <c r="AH273" s="40">
        <v>51</v>
      </c>
      <c r="AI273" s="40" t="s">
        <v>2675</v>
      </c>
      <c r="AJ273" s="40" t="s">
        <v>2676</v>
      </c>
      <c r="AK273" s="40">
        <v>0</v>
      </c>
      <c r="AL273" s="40">
        <v>0</v>
      </c>
      <c r="AM273" s="40">
        <v>0</v>
      </c>
      <c r="AN273" s="40">
        <v>99</v>
      </c>
      <c r="AO273" s="40">
        <v>0</v>
      </c>
      <c r="AP273" s="40">
        <v>3.5</v>
      </c>
      <c r="AQ273" s="40">
        <v>0</v>
      </c>
      <c r="AR273" s="40">
        <v>3.5</v>
      </c>
      <c r="AS273" s="40" t="s">
        <v>2677</v>
      </c>
      <c r="AT273" s="40" t="s">
        <v>2678</v>
      </c>
      <c r="AU273" s="40"/>
      <c r="AV273" s="40">
        <v>0</v>
      </c>
      <c r="AW273" s="40">
        <v>0</v>
      </c>
      <c r="AX273" s="40">
        <v>0</v>
      </c>
      <c r="AY273" s="40">
        <v>0</v>
      </c>
      <c r="AZ273" s="63"/>
      <c r="BA273" s="43">
        <v>0</v>
      </c>
      <c r="BB273" s="43">
        <v>0</v>
      </c>
      <c r="BC273" s="63"/>
      <c r="BD273" s="110">
        <v>200000000</v>
      </c>
      <c r="BE273" s="44">
        <v>0</v>
      </c>
      <c r="BF273" s="45"/>
      <c r="BG273" s="44">
        <v>200000000</v>
      </c>
      <c r="BH273" s="44">
        <v>296272207</v>
      </c>
      <c r="BI273" s="44"/>
      <c r="BJ273" s="44">
        <v>0</v>
      </c>
      <c r="BK273" s="46">
        <v>0.36333333333333334</v>
      </c>
      <c r="BL273" s="46">
        <v>0</v>
      </c>
      <c r="BM273" s="46" t="s">
        <v>126</v>
      </c>
      <c r="BN273" s="46">
        <v>0.34</v>
      </c>
      <c r="BO273" s="46">
        <v>1</v>
      </c>
      <c r="BP273" s="46">
        <v>0.66</v>
      </c>
      <c r="BQ273" s="46">
        <v>3.5353535353535352E-2</v>
      </c>
      <c r="BR273" s="46">
        <v>0</v>
      </c>
      <c r="BS273" s="46">
        <v>0</v>
      </c>
      <c r="BT273" s="46">
        <v>0</v>
      </c>
      <c r="BU273" s="46" t="s">
        <v>126</v>
      </c>
      <c r="BV273" s="46">
        <v>0.36333333333333334</v>
      </c>
      <c r="BW273" s="46" t="s">
        <v>126</v>
      </c>
      <c r="BX273" s="46">
        <v>1</v>
      </c>
      <c r="BY273" s="46">
        <v>3.5353535353535352E-2</v>
      </c>
      <c r="BZ273" s="46">
        <v>0</v>
      </c>
      <c r="CA273" s="46" t="s">
        <v>126</v>
      </c>
      <c r="CB273" s="47">
        <v>0.22500000000000001</v>
      </c>
      <c r="CC273" s="47">
        <v>8.1750000000000003E-2</v>
      </c>
      <c r="CD273" s="47">
        <v>0</v>
      </c>
      <c r="CE273" s="47" t="s">
        <v>126</v>
      </c>
      <c r="CF273" s="47">
        <v>0</v>
      </c>
      <c r="CG273" s="47">
        <v>7.6499999999999999E-2</v>
      </c>
      <c r="CH273" s="47">
        <v>7.6499999999999999E-2</v>
      </c>
      <c r="CI273" s="47">
        <v>7.6500000000000012E-2</v>
      </c>
      <c r="CJ273" s="47">
        <v>0.14849999999999999</v>
      </c>
      <c r="CK273" s="47">
        <v>5.2499999999999995E-3</v>
      </c>
      <c r="CL273" s="47">
        <v>5.2499999999999908E-3</v>
      </c>
      <c r="CM273" s="47">
        <v>0</v>
      </c>
      <c r="CN273" s="47">
        <v>0</v>
      </c>
      <c r="CO273" s="47">
        <v>0</v>
      </c>
      <c r="CP273" s="47">
        <v>0</v>
      </c>
      <c r="CQ273" s="47" t="s">
        <v>126</v>
      </c>
      <c r="CR273" s="47">
        <v>0</v>
      </c>
      <c r="CS273" s="45"/>
      <c r="CT273" s="45"/>
      <c r="CU273" s="45"/>
      <c r="CV273" s="45"/>
      <c r="CX273" s="48">
        <v>0</v>
      </c>
      <c r="CY273" s="1">
        <v>0</v>
      </c>
      <c r="CZ273">
        <v>0</v>
      </c>
    </row>
    <row r="274" spans="1:104" ht="18" hidden="1" customHeight="1" x14ac:dyDescent="0.25">
      <c r="A274" s="37" t="s">
        <v>2664</v>
      </c>
      <c r="B274" s="37" t="s">
        <v>2665</v>
      </c>
      <c r="C274" s="37" t="s">
        <v>2666</v>
      </c>
      <c r="D274" s="37" t="s">
        <v>2667</v>
      </c>
      <c r="E274" s="37" t="s">
        <v>2668</v>
      </c>
      <c r="F274" s="37" t="s">
        <v>2679</v>
      </c>
      <c r="G274" s="37" t="s">
        <v>2680</v>
      </c>
      <c r="H274" s="37" t="s">
        <v>2681</v>
      </c>
      <c r="I274" s="37"/>
      <c r="J274" s="37"/>
      <c r="K274" s="37" t="s">
        <v>2682</v>
      </c>
      <c r="L274" s="37" t="s">
        <v>2683</v>
      </c>
      <c r="M274" s="37" t="s">
        <v>2684</v>
      </c>
      <c r="N274" s="37" t="s">
        <v>118</v>
      </c>
      <c r="O274" s="37" t="s">
        <v>119</v>
      </c>
      <c r="P274" s="39">
        <v>2</v>
      </c>
      <c r="Q274" s="40">
        <v>6</v>
      </c>
      <c r="R274" s="40">
        <v>6</v>
      </c>
      <c r="S274" s="40" t="s">
        <v>4521</v>
      </c>
      <c r="T274" s="40">
        <v>1</v>
      </c>
      <c r="U274" s="40">
        <v>0</v>
      </c>
      <c r="V274" s="40">
        <v>1</v>
      </c>
      <c r="W274" s="40">
        <v>0</v>
      </c>
      <c r="X274" s="40">
        <v>0</v>
      </c>
      <c r="Y274" s="40">
        <v>0</v>
      </c>
      <c r="Z274" s="40">
        <v>0</v>
      </c>
      <c r="AA274" s="40"/>
      <c r="AB274" s="40"/>
      <c r="AC274" s="40"/>
      <c r="AD274" s="40">
        <v>2</v>
      </c>
      <c r="AE274" s="40">
        <v>0</v>
      </c>
      <c r="AF274" s="40">
        <v>2</v>
      </c>
      <c r="AG274" s="40">
        <v>0</v>
      </c>
      <c r="AH274" s="40">
        <v>2</v>
      </c>
      <c r="AI274" s="40" t="s">
        <v>2685</v>
      </c>
      <c r="AJ274" s="40" t="s">
        <v>2686</v>
      </c>
      <c r="AK274" s="40">
        <v>0</v>
      </c>
      <c r="AL274" s="40">
        <v>0</v>
      </c>
      <c r="AM274" s="40">
        <v>0</v>
      </c>
      <c r="AN274" s="40">
        <v>4</v>
      </c>
      <c r="AO274" s="40">
        <v>0</v>
      </c>
      <c r="AP274" s="40">
        <v>4</v>
      </c>
      <c r="AQ274" s="40">
        <v>0</v>
      </c>
      <c r="AR274" s="40">
        <v>4</v>
      </c>
      <c r="AS274" s="40" t="s">
        <v>2687</v>
      </c>
      <c r="AT274" s="40" t="s">
        <v>2688</v>
      </c>
      <c r="AU274" s="40"/>
      <c r="AV274" s="40">
        <v>0</v>
      </c>
      <c r="AW274" s="40">
        <v>0</v>
      </c>
      <c r="AX274" s="40">
        <v>0</v>
      </c>
      <c r="AY274" s="40">
        <v>0</v>
      </c>
      <c r="AZ274" s="42">
        <v>70590000</v>
      </c>
      <c r="BA274" s="43">
        <v>0</v>
      </c>
      <c r="BB274" s="43">
        <v>70590000</v>
      </c>
      <c r="BC274" s="42">
        <v>0</v>
      </c>
      <c r="BD274" s="110">
        <v>735107408</v>
      </c>
      <c r="BE274" s="44">
        <v>0</v>
      </c>
      <c r="BF274" s="45"/>
      <c r="BG274" s="44">
        <v>392039034</v>
      </c>
      <c r="BH274" s="44">
        <v>290000000</v>
      </c>
      <c r="BI274" s="44"/>
      <c r="BJ274" s="44">
        <v>0</v>
      </c>
      <c r="BK274" s="46">
        <v>1</v>
      </c>
      <c r="BL274" s="46">
        <v>0.16669999999999999</v>
      </c>
      <c r="BM274" s="46">
        <v>0</v>
      </c>
      <c r="BN274" s="46">
        <v>0.33333333333333331</v>
      </c>
      <c r="BO274" s="46">
        <v>1</v>
      </c>
      <c r="BP274" s="46">
        <v>0.66666666666666663</v>
      </c>
      <c r="BQ274" s="46">
        <v>1</v>
      </c>
      <c r="BR274" s="46">
        <v>0</v>
      </c>
      <c r="BS274" s="46">
        <v>0</v>
      </c>
      <c r="BT274" s="46">
        <v>0</v>
      </c>
      <c r="BU274" s="46" t="s">
        <v>126</v>
      </c>
      <c r="BV274" s="46">
        <v>1</v>
      </c>
      <c r="BW274" s="46">
        <v>0</v>
      </c>
      <c r="BX274" s="46">
        <v>1</v>
      </c>
      <c r="BY274" s="46">
        <v>1</v>
      </c>
      <c r="BZ274" s="46">
        <v>0</v>
      </c>
      <c r="CA274" s="46" t="s">
        <v>126</v>
      </c>
      <c r="CB274" s="47">
        <v>0.22500000000000001</v>
      </c>
      <c r="CC274" s="47">
        <v>0.22500000000000001</v>
      </c>
      <c r="CD274" s="47">
        <v>3.7499999999999999E-2</v>
      </c>
      <c r="CE274" s="47">
        <v>0</v>
      </c>
      <c r="CF274" s="47">
        <v>0</v>
      </c>
      <c r="CG274" s="47">
        <v>7.4999999999999997E-2</v>
      </c>
      <c r="CH274" s="47">
        <v>7.4999999999999997E-2</v>
      </c>
      <c r="CI274" s="47">
        <v>7.4999999999999997E-2</v>
      </c>
      <c r="CJ274" s="47">
        <v>0.15</v>
      </c>
      <c r="CK274" s="47">
        <v>0.15</v>
      </c>
      <c r="CL274" s="47">
        <v>0.15000000000000002</v>
      </c>
      <c r="CM274" s="47">
        <v>0</v>
      </c>
      <c r="CN274" s="47">
        <v>0</v>
      </c>
      <c r="CO274" s="47">
        <v>0</v>
      </c>
      <c r="CP274" s="47">
        <v>0</v>
      </c>
      <c r="CQ274" s="47" t="s">
        <v>126</v>
      </c>
      <c r="CR274" s="47">
        <v>0</v>
      </c>
      <c r="CS274" s="45"/>
      <c r="CT274" s="45"/>
      <c r="CU274" s="45"/>
      <c r="CV274" s="45"/>
      <c r="CX274" s="48">
        <v>2</v>
      </c>
      <c r="CY274" s="1">
        <v>0</v>
      </c>
      <c r="CZ274">
        <v>0</v>
      </c>
    </row>
    <row r="275" spans="1:104" ht="18" hidden="1" customHeight="1" x14ac:dyDescent="0.25">
      <c r="A275" s="37" t="s">
        <v>2664</v>
      </c>
      <c r="B275" s="37" t="s">
        <v>2665</v>
      </c>
      <c r="C275" s="37" t="s">
        <v>2666</v>
      </c>
      <c r="D275" s="37" t="s">
        <v>2667</v>
      </c>
      <c r="E275" s="37" t="s">
        <v>2668</v>
      </c>
      <c r="F275" s="37" t="s">
        <v>2689</v>
      </c>
      <c r="G275" s="37" t="s">
        <v>2690</v>
      </c>
      <c r="H275" s="37" t="s">
        <v>2691</v>
      </c>
      <c r="I275" s="37"/>
      <c r="J275" s="37"/>
      <c r="K275" s="37" t="s">
        <v>2692</v>
      </c>
      <c r="L275" s="37" t="s">
        <v>2693</v>
      </c>
      <c r="M275" s="37" t="s">
        <v>2694</v>
      </c>
      <c r="N275" s="37" t="s">
        <v>118</v>
      </c>
      <c r="O275" s="37" t="s">
        <v>119</v>
      </c>
      <c r="P275" s="39">
        <v>3</v>
      </c>
      <c r="Q275" s="40">
        <v>2</v>
      </c>
      <c r="R275" s="40">
        <v>2</v>
      </c>
      <c r="S275" s="40" t="s">
        <v>4522</v>
      </c>
      <c r="T275" s="40">
        <v>0</v>
      </c>
      <c r="U275" s="40">
        <v>0</v>
      </c>
      <c r="V275" s="40">
        <v>0</v>
      </c>
      <c r="W275" s="40">
        <v>0</v>
      </c>
      <c r="X275" s="40">
        <v>0</v>
      </c>
      <c r="Y275" s="40">
        <v>0</v>
      </c>
      <c r="Z275" s="40">
        <v>0</v>
      </c>
      <c r="AA275" s="40"/>
      <c r="AB275" s="40"/>
      <c r="AC275" s="40"/>
      <c r="AD275" s="40">
        <v>2</v>
      </c>
      <c r="AE275" s="40">
        <v>0</v>
      </c>
      <c r="AF275" s="40">
        <v>2</v>
      </c>
      <c r="AG275" s="40">
        <v>0</v>
      </c>
      <c r="AH275" s="40">
        <v>2</v>
      </c>
      <c r="AI275" s="40" t="s">
        <v>2695</v>
      </c>
      <c r="AJ275" s="40" t="s">
        <v>2696</v>
      </c>
      <c r="AK275" s="40">
        <v>0</v>
      </c>
      <c r="AL275" s="40">
        <v>0</v>
      </c>
      <c r="AM275" s="40">
        <v>0</v>
      </c>
      <c r="AN275" s="40">
        <v>0</v>
      </c>
      <c r="AO275" s="40">
        <v>1</v>
      </c>
      <c r="AP275" s="40">
        <v>0</v>
      </c>
      <c r="AQ275" s="40">
        <v>0</v>
      </c>
      <c r="AR275" s="40">
        <v>0</v>
      </c>
      <c r="AS275" s="40"/>
      <c r="AT275" s="40" t="s">
        <v>2697</v>
      </c>
      <c r="AU275" s="40" t="s">
        <v>2698</v>
      </c>
      <c r="AV275" s="40">
        <v>0</v>
      </c>
      <c r="AW275" s="40">
        <v>0</v>
      </c>
      <c r="AX275" s="40">
        <v>0</v>
      </c>
      <c r="AY275" s="40">
        <v>0</v>
      </c>
      <c r="AZ275" s="63"/>
      <c r="BA275" s="43">
        <v>0</v>
      </c>
      <c r="BB275" s="43">
        <v>0</v>
      </c>
      <c r="BC275" s="63"/>
      <c r="BD275" s="110">
        <v>412403941</v>
      </c>
      <c r="BE275" s="44">
        <v>0</v>
      </c>
      <c r="BF275" s="45"/>
      <c r="BG275" s="44">
        <v>412403941</v>
      </c>
      <c r="BH275" s="44">
        <v>260596059</v>
      </c>
      <c r="BI275" s="44"/>
      <c r="BJ275" s="44">
        <v>0</v>
      </c>
      <c r="BK275" s="46">
        <v>1</v>
      </c>
      <c r="BL275" s="46">
        <v>0</v>
      </c>
      <c r="BM275" s="46" t="s">
        <v>126</v>
      </c>
      <c r="BN275" s="46">
        <v>1</v>
      </c>
      <c r="BO275" s="46">
        <v>1</v>
      </c>
      <c r="BP275" s="46">
        <v>0.5</v>
      </c>
      <c r="BQ275" s="46">
        <v>0</v>
      </c>
      <c r="BR275" s="46">
        <v>0</v>
      </c>
      <c r="BS275" s="46">
        <v>0</v>
      </c>
      <c r="BT275" s="46">
        <v>0</v>
      </c>
      <c r="BU275" s="46" t="s">
        <v>126</v>
      </c>
      <c r="BV275" s="46">
        <v>1</v>
      </c>
      <c r="BW275" s="46" t="s">
        <v>126</v>
      </c>
      <c r="BX275" s="46">
        <v>1</v>
      </c>
      <c r="BY275" s="46">
        <v>0</v>
      </c>
      <c r="BZ275" s="46">
        <v>0</v>
      </c>
      <c r="CA275" s="46" t="s">
        <v>126</v>
      </c>
      <c r="CB275" s="47">
        <v>0.22500000000000001</v>
      </c>
      <c r="CC275" s="47">
        <v>0.22500000000000001</v>
      </c>
      <c r="CD275" s="47">
        <v>0</v>
      </c>
      <c r="CE275" s="47" t="s">
        <v>126</v>
      </c>
      <c r="CF275" s="47">
        <v>0</v>
      </c>
      <c r="CG275" s="47">
        <v>0.22500000000000001</v>
      </c>
      <c r="CH275" s="47">
        <v>0.22500000000000001</v>
      </c>
      <c r="CI275" s="47">
        <v>0.22500000000000001</v>
      </c>
      <c r="CJ275" s="47">
        <v>0.1125</v>
      </c>
      <c r="CK275" s="47">
        <v>0</v>
      </c>
      <c r="CL275" s="47">
        <v>0</v>
      </c>
      <c r="CM275" s="47">
        <v>0</v>
      </c>
      <c r="CN275" s="47">
        <v>0</v>
      </c>
      <c r="CO275" s="47">
        <v>0</v>
      </c>
      <c r="CP275" s="47">
        <v>0</v>
      </c>
      <c r="CQ275" s="47" t="s">
        <v>126</v>
      </c>
      <c r="CR275" s="47">
        <v>0</v>
      </c>
      <c r="CS275" s="45"/>
      <c r="CT275" s="45"/>
      <c r="CU275" s="45"/>
      <c r="CV275" s="45"/>
      <c r="CX275" s="48">
        <v>2</v>
      </c>
      <c r="CY275" s="1">
        <v>0</v>
      </c>
      <c r="CZ275">
        <v>0</v>
      </c>
    </row>
    <row r="276" spans="1:104" ht="18" hidden="1" customHeight="1" x14ac:dyDescent="0.25">
      <c r="A276" s="37" t="s">
        <v>2664</v>
      </c>
      <c r="B276" s="37" t="s">
        <v>2665</v>
      </c>
      <c r="C276" s="37" t="s">
        <v>2666</v>
      </c>
      <c r="D276" s="37" t="s">
        <v>2667</v>
      </c>
      <c r="E276" s="37" t="s">
        <v>2668</v>
      </c>
      <c r="F276" s="37" t="s">
        <v>2699</v>
      </c>
      <c r="G276" s="37" t="s">
        <v>2700</v>
      </c>
      <c r="H276" s="37" t="s">
        <v>2701</v>
      </c>
      <c r="I276" s="37"/>
      <c r="J276" s="37"/>
      <c r="K276" s="37" t="s">
        <v>2702</v>
      </c>
      <c r="L276" s="37" t="s">
        <v>2703</v>
      </c>
      <c r="M276" s="37" t="s">
        <v>2704</v>
      </c>
      <c r="N276" s="37" t="s">
        <v>118</v>
      </c>
      <c r="O276" s="37" t="s">
        <v>119</v>
      </c>
      <c r="P276" s="39">
        <v>4</v>
      </c>
      <c r="Q276" s="40">
        <v>4</v>
      </c>
      <c r="R276" s="40">
        <v>1</v>
      </c>
      <c r="S276" s="40" t="s">
        <v>4523</v>
      </c>
      <c r="T276" s="40">
        <v>0.5</v>
      </c>
      <c r="U276" s="40">
        <v>0</v>
      </c>
      <c r="V276" s="40">
        <v>0.5</v>
      </c>
      <c r="W276" s="40">
        <v>0</v>
      </c>
      <c r="X276" s="40">
        <v>0.5</v>
      </c>
      <c r="Y276" s="40">
        <v>0</v>
      </c>
      <c r="Z276" s="40">
        <v>0.5</v>
      </c>
      <c r="AA276" s="40">
        <v>0</v>
      </c>
      <c r="AB276" s="40"/>
      <c r="AC276" s="40">
        <v>0</v>
      </c>
      <c r="AD276" s="40">
        <v>0.5</v>
      </c>
      <c r="AE276" s="40">
        <v>0</v>
      </c>
      <c r="AF276" s="40">
        <v>0.5</v>
      </c>
      <c r="AG276" s="40">
        <v>0</v>
      </c>
      <c r="AH276" s="40">
        <v>0.5</v>
      </c>
      <c r="AI276" s="40" t="s">
        <v>2705</v>
      </c>
      <c r="AJ276" s="40" t="s">
        <v>2706</v>
      </c>
      <c r="AK276" s="40" t="s">
        <v>2707</v>
      </c>
      <c r="AL276" s="40">
        <v>0</v>
      </c>
      <c r="AM276" s="40">
        <v>0</v>
      </c>
      <c r="AN276" s="40">
        <v>2</v>
      </c>
      <c r="AO276" s="40">
        <v>0</v>
      </c>
      <c r="AP276" s="40">
        <v>0</v>
      </c>
      <c r="AQ276" s="40">
        <v>0</v>
      </c>
      <c r="AR276" s="40">
        <v>0</v>
      </c>
      <c r="AS276" s="40"/>
      <c r="AT276" s="40" t="s">
        <v>2708</v>
      </c>
      <c r="AU276" s="40"/>
      <c r="AV276" s="40">
        <v>1</v>
      </c>
      <c r="AW276" s="40">
        <v>0</v>
      </c>
      <c r="AX276" s="40">
        <v>0</v>
      </c>
      <c r="AY276" s="40">
        <v>0</v>
      </c>
      <c r="AZ276" s="42">
        <v>698371525</v>
      </c>
      <c r="BA276" s="43">
        <v>0</v>
      </c>
      <c r="BB276" s="43">
        <v>698371525</v>
      </c>
      <c r="BC276" s="42">
        <v>691979111</v>
      </c>
      <c r="BD276" s="110">
        <v>334426676</v>
      </c>
      <c r="BE276" s="44">
        <v>0</v>
      </c>
      <c r="BF276" s="45"/>
      <c r="BG276" s="44">
        <v>318332380</v>
      </c>
      <c r="BH276" s="44">
        <v>222565000</v>
      </c>
      <c r="BI276" s="44"/>
      <c r="BJ276" s="44">
        <v>115180000</v>
      </c>
      <c r="BK276" s="46">
        <v>0.25</v>
      </c>
      <c r="BL276" s="46">
        <v>0.125</v>
      </c>
      <c r="BM276" s="46">
        <v>1</v>
      </c>
      <c r="BN276" s="46">
        <v>0.125</v>
      </c>
      <c r="BO276" s="46">
        <v>1</v>
      </c>
      <c r="BP276" s="46">
        <v>0.5</v>
      </c>
      <c r="BQ276" s="46">
        <v>0</v>
      </c>
      <c r="BR276" s="46">
        <v>0.25</v>
      </c>
      <c r="BS276" s="46">
        <v>0</v>
      </c>
      <c r="BT276" s="46">
        <v>0</v>
      </c>
      <c r="BU276" s="46" t="s">
        <v>126</v>
      </c>
      <c r="BV276" s="46">
        <v>0.25</v>
      </c>
      <c r="BW276" s="46">
        <v>1</v>
      </c>
      <c r="BX276" s="46">
        <v>1</v>
      </c>
      <c r="BY276" s="46">
        <v>0</v>
      </c>
      <c r="BZ276" s="46">
        <v>0</v>
      </c>
      <c r="CA276" s="46" t="s">
        <v>126</v>
      </c>
      <c r="CB276" s="47">
        <v>0.22500000000000001</v>
      </c>
      <c r="CC276" s="47">
        <v>5.6250000000000001E-2</v>
      </c>
      <c r="CD276" s="47">
        <v>2.81E-2</v>
      </c>
      <c r="CE276" s="47">
        <v>2.81E-2</v>
      </c>
      <c r="CF276" s="47">
        <v>2.81E-2</v>
      </c>
      <c r="CG276" s="47">
        <v>2.81E-2</v>
      </c>
      <c r="CH276" s="47">
        <v>2.81E-2</v>
      </c>
      <c r="CI276" s="47">
        <v>2.8150000000000001E-2</v>
      </c>
      <c r="CJ276" s="47">
        <v>0.1125</v>
      </c>
      <c r="CK276" s="47">
        <v>0</v>
      </c>
      <c r="CL276" s="47">
        <v>0</v>
      </c>
      <c r="CM276" s="47">
        <v>5.6250000000000001E-2</v>
      </c>
      <c r="CN276" s="47">
        <v>0</v>
      </c>
      <c r="CO276" s="47">
        <v>0</v>
      </c>
      <c r="CP276" s="47">
        <v>0</v>
      </c>
      <c r="CQ276" s="47" t="s">
        <v>126</v>
      </c>
      <c r="CR276" s="47">
        <v>0</v>
      </c>
      <c r="CS276" s="45"/>
      <c r="CT276" s="45"/>
      <c r="CU276" s="45"/>
      <c r="CV276" s="45"/>
      <c r="CX276" s="48">
        <v>1</v>
      </c>
      <c r="CY276" s="1">
        <v>0</v>
      </c>
      <c r="CZ276">
        <v>0</v>
      </c>
    </row>
    <row r="277" spans="1:104" ht="18" hidden="1" customHeight="1" x14ac:dyDescent="0.25">
      <c r="A277" s="37" t="s">
        <v>2664</v>
      </c>
      <c r="B277" s="37" t="s">
        <v>2665</v>
      </c>
      <c r="C277" s="37" t="s">
        <v>2666</v>
      </c>
      <c r="D277" s="37" t="s">
        <v>2667</v>
      </c>
      <c r="E277" s="37" t="s">
        <v>2668</v>
      </c>
      <c r="F277" s="37" t="s">
        <v>2709</v>
      </c>
      <c r="G277" s="37" t="s">
        <v>2710</v>
      </c>
      <c r="H277" s="37" t="s">
        <v>2711</v>
      </c>
      <c r="I277" s="37"/>
      <c r="J277" s="37"/>
      <c r="K277" s="37" t="s">
        <v>2712</v>
      </c>
      <c r="L277" s="37" t="s">
        <v>2713</v>
      </c>
      <c r="M277" s="37" t="s">
        <v>2714</v>
      </c>
      <c r="N277" s="37" t="s">
        <v>118</v>
      </c>
      <c r="O277" s="37" t="s">
        <v>119</v>
      </c>
      <c r="P277" s="39">
        <v>51541.01</v>
      </c>
      <c r="Q277" s="40">
        <v>10000</v>
      </c>
      <c r="R277" s="40">
        <v>4680.5</v>
      </c>
      <c r="S277" s="40" t="s">
        <v>4524</v>
      </c>
      <c r="T277" s="40">
        <v>1500</v>
      </c>
      <c r="U277" s="40">
        <v>0</v>
      </c>
      <c r="V277" s="40">
        <v>1500</v>
      </c>
      <c r="W277" s="40">
        <v>0</v>
      </c>
      <c r="X277" s="40">
        <v>97.94</v>
      </c>
      <c r="Y277" s="40">
        <v>0</v>
      </c>
      <c r="Z277" s="40">
        <v>97.94</v>
      </c>
      <c r="AA277" s="40">
        <v>0</v>
      </c>
      <c r="AB277" s="40" t="s">
        <v>2715</v>
      </c>
      <c r="AC277" s="40">
        <v>0</v>
      </c>
      <c r="AD277" s="40">
        <v>4583</v>
      </c>
      <c r="AE277" s="40">
        <v>0</v>
      </c>
      <c r="AF277" s="40">
        <v>4582.5600000000004</v>
      </c>
      <c r="AG277" s="40">
        <v>0</v>
      </c>
      <c r="AH277" s="40">
        <v>4582.5600000000004</v>
      </c>
      <c r="AI277" s="40" t="s">
        <v>2716</v>
      </c>
      <c r="AJ277" s="40" t="s">
        <v>2717</v>
      </c>
      <c r="AK277" s="40" t="s">
        <v>2718</v>
      </c>
      <c r="AL277" s="40">
        <v>0</v>
      </c>
      <c r="AM277" s="40">
        <v>0</v>
      </c>
      <c r="AN277" s="40">
        <v>3000</v>
      </c>
      <c r="AO277" s="40">
        <v>0</v>
      </c>
      <c r="AP277" s="40">
        <v>0</v>
      </c>
      <c r="AQ277" s="40">
        <v>0</v>
      </c>
      <c r="AR277" s="40">
        <v>0</v>
      </c>
      <c r="AS277" s="40" t="s">
        <v>2719</v>
      </c>
      <c r="AT277" s="40" t="s">
        <v>2720</v>
      </c>
      <c r="AU277" s="40"/>
      <c r="AV277" s="40">
        <v>2319</v>
      </c>
      <c r="AW277" s="40">
        <v>0</v>
      </c>
      <c r="AX277" s="40">
        <v>0</v>
      </c>
      <c r="AY277" s="40">
        <v>0</v>
      </c>
      <c r="AZ277" s="42">
        <v>4806713038</v>
      </c>
      <c r="BA277" s="43">
        <v>0</v>
      </c>
      <c r="BB277" s="43">
        <v>4806713038</v>
      </c>
      <c r="BC277" s="42">
        <v>2836983162</v>
      </c>
      <c r="BD277" s="110">
        <v>15727971242</v>
      </c>
      <c r="BE277" s="44">
        <v>0</v>
      </c>
      <c r="BF277" s="45"/>
      <c r="BG277" s="44">
        <v>11063553633</v>
      </c>
      <c r="BH277" s="44">
        <v>18885052180</v>
      </c>
      <c r="BI277" s="44"/>
      <c r="BJ277" s="44">
        <v>7128479806</v>
      </c>
      <c r="BK277" s="46">
        <v>0.46805000000000002</v>
      </c>
      <c r="BL277" s="46">
        <v>0.15</v>
      </c>
      <c r="BM277" s="46">
        <v>6.5299999999999997E-2</v>
      </c>
      <c r="BN277" s="46">
        <v>0.45829999999999999</v>
      </c>
      <c r="BO277" s="46">
        <v>0.99990399301767408</v>
      </c>
      <c r="BP277" s="46">
        <v>0.3</v>
      </c>
      <c r="BQ277" s="46">
        <v>0</v>
      </c>
      <c r="BR277" s="46">
        <v>0.2319</v>
      </c>
      <c r="BS277" s="46">
        <v>0</v>
      </c>
      <c r="BT277" s="46">
        <v>0</v>
      </c>
      <c r="BU277" s="46" t="s">
        <v>126</v>
      </c>
      <c r="BV277" s="46">
        <v>0.46805000000000002</v>
      </c>
      <c r="BW277" s="46">
        <v>6.5299999999999997E-2</v>
      </c>
      <c r="BX277" s="46">
        <v>0.99990399301767408</v>
      </c>
      <c r="BY277" s="46">
        <v>0</v>
      </c>
      <c r="BZ277" s="46">
        <v>0</v>
      </c>
      <c r="CA277" s="46" t="s">
        <v>126</v>
      </c>
      <c r="CB277" s="47">
        <v>0.22500000000000001</v>
      </c>
      <c r="CC277" s="47">
        <v>0.10531125000000001</v>
      </c>
      <c r="CD277" s="47">
        <v>3.3799999999999997E-2</v>
      </c>
      <c r="CE277" s="47">
        <v>2.2000000000000001E-3</v>
      </c>
      <c r="CF277" s="47">
        <v>2.2000000000000001E-3</v>
      </c>
      <c r="CG277" s="47">
        <v>0.1031</v>
      </c>
      <c r="CH277" s="47">
        <v>0.1030901016801222</v>
      </c>
      <c r="CI277" s="47">
        <v>0.10311125000000002</v>
      </c>
      <c r="CJ277" s="47">
        <v>6.7500000000000004E-2</v>
      </c>
      <c r="CK277" s="47">
        <v>0</v>
      </c>
      <c r="CL277" s="47">
        <v>0</v>
      </c>
      <c r="CM277" s="47">
        <v>5.2177499999999995E-2</v>
      </c>
      <c r="CN277" s="47">
        <v>0</v>
      </c>
      <c r="CO277" s="47">
        <v>0</v>
      </c>
      <c r="CP277" s="47">
        <v>0</v>
      </c>
      <c r="CQ277" s="47" t="s">
        <v>126</v>
      </c>
      <c r="CR277" s="47">
        <v>0</v>
      </c>
      <c r="CS277" s="45"/>
      <c r="CT277" s="45"/>
      <c r="CU277" s="45"/>
      <c r="CV277" s="45"/>
      <c r="CX277" s="48">
        <v>1305.94</v>
      </c>
      <c r="CY277" s="1">
        <v>0</v>
      </c>
      <c r="CZ277">
        <v>0</v>
      </c>
    </row>
    <row r="278" spans="1:104" ht="18" hidden="1" customHeight="1" x14ac:dyDescent="0.25">
      <c r="A278" s="37" t="s">
        <v>2664</v>
      </c>
      <c r="B278" s="37" t="s">
        <v>2665</v>
      </c>
      <c r="C278" s="37" t="s">
        <v>2666</v>
      </c>
      <c r="D278" s="37" t="s">
        <v>2667</v>
      </c>
      <c r="E278" s="37" t="s">
        <v>2668</v>
      </c>
      <c r="F278" s="37" t="s">
        <v>2669</v>
      </c>
      <c r="G278" s="37" t="s">
        <v>2721</v>
      </c>
      <c r="H278" s="37" t="s">
        <v>2722</v>
      </c>
      <c r="I278" s="37"/>
      <c r="J278" s="37"/>
      <c r="K278" s="37" t="s">
        <v>2723</v>
      </c>
      <c r="L278" s="37" t="s">
        <v>2724</v>
      </c>
      <c r="M278" s="37" t="s">
        <v>2725</v>
      </c>
      <c r="N278" s="37" t="s">
        <v>118</v>
      </c>
      <c r="O278" s="37" t="s">
        <v>119</v>
      </c>
      <c r="P278" s="39">
        <v>961985</v>
      </c>
      <c r="Q278" s="40">
        <v>1000000</v>
      </c>
      <c r="R278" s="40">
        <v>720468</v>
      </c>
      <c r="S278" s="40" t="s">
        <v>4525</v>
      </c>
      <c r="T278" s="40">
        <v>150000</v>
      </c>
      <c r="U278" s="40">
        <v>0</v>
      </c>
      <c r="V278" s="40">
        <v>40000</v>
      </c>
      <c r="W278" s="40">
        <v>0</v>
      </c>
      <c r="X278" s="40">
        <v>35050</v>
      </c>
      <c r="Y278" s="40">
        <v>0</v>
      </c>
      <c r="Z278" s="40">
        <v>35050</v>
      </c>
      <c r="AA278" s="40">
        <v>0</v>
      </c>
      <c r="AB278" s="40" t="s">
        <v>2726</v>
      </c>
      <c r="AC278" s="40">
        <v>0</v>
      </c>
      <c r="AD278" s="40">
        <v>682218</v>
      </c>
      <c r="AE278" s="40">
        <v>0</v>
      </c>
      <c r="AF278" s="40">
        <v>682218</v>
      </c>
      <c r="AG278" s="40">
        <v>0</v>
      </c>
      <c r="AH278" s="40">
        <v>682218</v>
      </c>
      <c r="AI278" s="40" t="s">
        <v>2727</v>
      </c>
      <c r="AJ278" s="40" t="s">
        <v>2728</v>
      </c>
      <c r="AK278" s="40" t="s">
        <v>2729</v>
      </c>
      <c r="AL278" s="40">
        <v>0</v>
      </c>
      <c r="AM278" s="40">
        <v>0</v>
      </c>
      <c r="AN278" s="40">
        <v>282732</v>
      </c>
      <c r="AO278" s="40">
        <v>0</v>
      </c>
      <c r="AP278" s="40">
        <v>3200</v>
      </c>
      <c r="AQ278" s="40">
        <v>0</v>
      </c>
      <c r="AR278" s="40">
        <v>3200</v>
      </c>
      <c r="AS278" s="40" t="s">
        <v>2730</v>
      </c>
      <c r="AT278" s="40" t="s">
        <v>2731</v>
      </c>
      <c r="AU278" s="40"/>
      <c r="AV278" s="40">
        <v>0</v>
      </c>
      <c r="AW278" s="40">
        <v>0</v>
      </c>
      <c r="AX278" s="40">
        <v>0</v>
      </c>
      <c r="AY278" s="40">
        <v>0</v>
      </c>
      <c r="AZ278" s="42">
        <v>205790000</v>
      </c>
      <c r="BA278" s="43">
        <v>0</v>
      </c>
      <c r="BB278" s="43">
        <v>205790000</v>
      </c>
      <c r="BC278" s="42">
        <v>0</v>
      </c>
      <c r="BD278" s="110">
        <v>2636889697</v>
      </c>
      <c r="BE278" s="44">
        <v>0</v>
      </c>
      <c r="BF278" s="45"/>
      <c r="BG278" s="44">
        <v>1967431748</v>
      </c>
      <c r="BH278" s="44">
        <v>787211128</v>
      </c>
      <c r="BI278" s="44"/>
      <c r="BJ278" s="44">
        <v>109565918</v>
      </c>
      <c r="BK278" s="46">
        <v>0.720468</v>
      </c>
      <c r="BL278" s="46">
        <v>0.04</v>
      </c>
      <c r="BM278" s="46">
        <v>0.87629999999999997</v>
      </c>
      <c r="BN278" s="46">
        <v>0.68221799999999999</v>
      </c>
      <c r="BO278" s="46">
        <v>1</v>
      </c>
      <c r="BP278" s="46">
        <v>0.28273199999999998</v>
      </c>
      <c r="BQ278" s="46">
        <v>1.1318138732085509E-2</v>
      </c>
      <c r="BR278" s="46">
        <v>0</v>
      </c>
      <c r="BS278" s="46">
        <v>0</v>
      </c>
      <c r="BT278" s="46">
        <v>0</v>
      </c>
      <c r="BU278" s="46" t="s">
        <v>126</v>
      </c>
      <c r="BV278" s="46">
        <v>0.720468</v>
      </c>
      <c r="BW278" s="46">
        <v>0.87629999999999997</v>
      </c>
      <c r="BX278" s="46">
        <v>1</v>
      </c>
      <c r="BY278" s="46">
        <v>1.1318138732085509E-2</v>
      </c>
      <c r="BZ278" s="46">
        <v>0</v>
      </c>
      <c r="CA278" s="46" t="s">
        <v>126</v>
      </c>
      <c r="CB278" s="47">
        <v>0.22500000000000001</v>
      </c>
      <c r="CC278" s="47">
        <v>0.16210530000000001</v>
      </c>
      <c r="CD278" s="47">
        <v>8.9999999999999993E-3</v>
      </c>
      <c r="CE278" s="47">
        <v>7.9000000000000008E-3</v>
      </c>
      <c r="CF278" s="47">
        <v>7.9000000000000008E-3</v>
      </c>
      <c r="CG278" s="47">
        <v>0.1535</v>
      </c>
      <c r="CH278" s="47">
        <v>0.1535</v>
      </c>
      <c r="CI278" s="47">
        <v>0.15348530000000002</v>
      </c>
      <c r="CJ278" s="47">
        <v>6.3600000000000004E-2</v>
      </c>
      <c r="CK278" s="47">
        <v>7.1983362336063841E-4</v>
      </c>
      <c r="CL278" s="47">
        <v>7.1999999999999842E-4</v>
      </c>
      <c r="CM278" s="47">
        <v>0</v>
      </c>
      <c r="CN278" s="47">
        <v>0</v>
      </c>
      <c r="CO278" s="47">
        <v>0</v>
      </c>
      <c r="CP278" s="47">
        <v>0</v>
      </c>
      <c r="CQ278" s="47" t="s">
        <v>126</v>
      </c>
      <c r="CR278" s="47">
        <v>0</v>
      </c>
      <c r="CS278" s="45"/>
      <c r="CT278" s="45"/>
      <c r="CU278" s="45"/>
      <c r="CV278" s="45"/>
      <c r="CX278" s="48">
        <v>180945</v>
      </c>
      <c r="CY278" s="1">
        <v>0</v>
      </c>
      <c r="CZ278">
        <v>0</v>
      </c>
    </row>
    <row r="279" spans="1:104" ht="18" hidden="1" customHeight="1" x14ac:dyDescent="0.25">
      <c r="A279" s="37" t="s">
        <v>2664</v>
      </c>
      <c r="B279" s="37" t="s">
        <v>2665</v>
      </c>
      <c r="C279" s="37" t="s">
        <v>2666</v>
      </c>
      <c r="D279" s="37" t="s">
        <v>2667</v>
      </c>
      <c r="E279" s="37" t="s">
        <v>2668</v>
      </c>
      <c r="F279" s="37" t="s">
        <v>2732</v>
      </c>
      <c r="G279" s="37" t="s">
        <v>2733</v>
      </c>
      <c r="H279" s="37" t="s">
        <v>2734</v>
      </c>
      <c r="I279" s="37"/>
      <c r="J279" s="37"/>
      <c r="K279" s="37" t="s">
        <v>2735</v>
      </c>
      <c r="L279" s="37" t="s">
        <v>2736</v>
      </c>
      <c r="M279" s="37" t="s">
        <v>2694</v>
      </c>
      <c r="N279" s="37" t="s">
        <v>118</v>
      </c>
      <c r="O279" s="37" t="s">
        <v>119</v>
      </c>
      <c r="P279" s="39">
        <v>52</v>
      </c>
      <c r="Q279" s="40">
        <v>6</v>
      </c>
      <c r="R279" s="40">
        <v>5</v>
      </c>
      <c r="S279" s="40" t="s">
        <v>4526</v>
      </c>
      <c r="T279" s="40">
        <v>0</v>
      </c>
      <c r="U279" s="40">
        <v>0</v>
      </c>
      <c r="V279" s="40">
        <v>0</v>
      </c>
      <c r="W279" s="40">
        <v>0</v>
      </c>
      <c r="X279" s="40">
        <v>0</v>
      </c>
      <c r="Y279" s="40">
        <v>0</v>
      </c>
      <c r="Z279" s="40">
        <v>0</v>
      </c>
      <c r="AA279" s="40"/>
      <c r="AB279" s="40"/>
      <c r="AC279" s="40"/>
      <c r="AD279" s="40">
        <v>5</v>
      </c>
      <c r="AE279" s="40">
        <v>0</v>
      </c>
      <c r="AF279" s="40">
        <v>5</v>
      </c>
      <c r="AG279" s="40">
        <v>0</v>
      </c>
      <c r="AH279" s="40">
        <v>5</v>
      </c>
      <c r="AI279" s="40" t="s">
        <v>2737</v>
      </c>
      <c r="AJ279" s="40" t="s">
        <v>2738</v>
      </c>
      <c r="AK279" s="40">
        <v>0</v>
      </c>
      <c r="AL279" s="40">
        <v>0</v>
      </c>
      <c r="AM279" s="40">
        <v>0</v>
      </c>
      <c r="AN279" s="40">
        <v>1</v>
      </c>
      <c r="AO279" s="40">
        <v>0</v>
      </c>
      <c r="AP279" s="40">
        <v>0</v>
      </c>
      <c r="AQ279" s="40">
        <v>0</v>
      </c>
      <c r="AR279" s="40">
        <v>0</v>
      </c>
      <c r="AS279" s="40" t="s">
        <v>2739</v>
      </c>
      <c r="AT279" s="40" t="s">
        <v>2740</v>
      </c>
      <c r="AU279" s="40"/>
      <c r="AV279" s="40">
        <v>0</v>
      </c>
      <c r="AW279" s="40">
        <v>0</v>
      </c>
      <c r="AX279" s="40">
        <v>0</v>
      </c>
      <c r="AY279" s="40">
        <v>0</v>
      </c>
      <c r="AZ279" s="63"/>
      <c r="BA279" s="43">
        <v>0</v>
      </c>
      <c r="BB279" s="43">
        <v>0</v>
      </c>
      <c r="BC279" s="63"/>
      <c r="BD279" s="110">
        <v>451868102</v>
      </c>
      <c r="BE279" s="44">
        <v>0</v>
      </c>
      <c r="BF279" s="45"/>
      <c r="BG279" s="44">
        <v>385790825</v>
      </c>
      <c r="BH279" s="44">
        <v>850133667</v>
      </c>
      <c r="BI279" s="44"/>
      <c r="BJ279" s="44">
        <v>615981566</v>
      </c>
      <c r="BK279" s="46">
        <v>0.83333333333333337</v>
      </c>
      <c r="BL279" s="46">
        <v>0</v>
      </c>
      <c r="BM279" s="46" t="s">
        <v>126</v>
      </c>
      <c r="BN279" s="46">
        <v>0.83333333333333337</v>
      </c>
      <c r="BO279" s="46">
        <v>1</v>
      </c>
      <c r="BP279" s="46">
        <v>0.16666666666666666</v>
      </c>
      <c r="BQ279" s="46">
        <v>0</v>
      </c>
      <c r="BR279" s="46">
        <v>0</v>
      </c>
      <c r="BS279" s="46">
        <v>0</v>
      </c>
      <c r="BT279" s="46">
        <v>0</v>
      </c>
      <c r="BU279" s="46" t="s">
        <v>126</v>
      </c>
      <c r="BV279" s="46">
        <v>0.83333333333333337</v>
      </c>
      <c r="BW279" s="46" t="s">
        <v>126</v>
      </c>
      <c r="BX279" s="46">
        <v>1</v>
      </c>
      <c r="BY279" s="46">
        <v>0</v>
      </c>
      <c r="BZ279" s="46">
        <v>0</v>
      </c>
      <c r="CA279" s="46" t="s">
        <v>126</v>
      </c>
      <c r="CB279" s="47">
        <v>0.22500000000000001</v>
      </c>
      <c r="CC279" s="47">
        <v>0.1875</v>
      </c>
      <c r="CD279" s="47">
        <v>0</v>
      </c>
      <c r="CE279" s="47" t="s">
        <v>126</v>
      </c>
      <c r="CF279" s="47">
        <v>0</v>
      </c>
      <c r="CG279" s="47">
        <v>0.1875</v>
      </c>
      <c r="CH279" s="47">
        <v>0.1875</v>
      </c>
      <c r="CI279" s="47">
        <v>0.1875</v>
      </c>
      <c r="CJ279" s="47">
        <v>3.7499999999999999E-2</v>
      </c>
      <c r="CK279" s="47">
        <v>0</v>
      </c>
      <c r="CL279" s="47">
        <v>0</v>
      </c>
      <c r="CM279" s="47">
        <v>0</v>
      </c>
      <c r="CN279" s="47">
        <v>0</v>
      </c>
      <c r="CO279" s="47">
        <v>0</v>
      </c>
      <c r="CP279" s="47">
        <v>0</v>
      </c>
      <c r="CQ279" s="47" t="s">
        <v>126</v>
      </c>
      <c r="CR279" s="47">
        <v>0</v>
      </c>
      <c r="CS279" s="45"/>
      <c r="CT279" s="45"/>
      <c r="CU279" s="45"/>
      <c r="CV279" s="45"/>
      <c r="CX279" s="48">
        <v>5</v>
      </c>
      <c r="CY279" s="1">
        <v>0</v>
      </c>
      <c r="CZ279">
        <v>0</v>
      </c>
    </row>
    <row r="280" spans="1:104" ht="18" hidden="1" customHeight="1" x14ac:dyDescent="0.25">
      <c r="A280" s="37" t="s">
        <v>1868</v>
      </c>
      <c r="B280" s="37" t="s">
        <v>1869</v>
      </c>
      <c r="C280" s="37" t="s">
        <v>2666</v>
      </c>
      <c r="D280" s="37" t="s">
        <v>2667</v>
      </c>
      <c r="E280" s="37" t="s">
        <v>2668</v>
      </c>
      <c r="F280" s="37" t="s">
        <v>2679</v>
      </c>
      <c r="G280" s="37" t="s">
        <v>2680</v>
      </c>
      <c r="H280" s="37" t="s">
        <v>2741</v>
      </c>
      <c r="I280" s="37"/>
      <c r="J280" s="37"/>
      <c r="K280" s="37" t="s">
        <v>2742</v>
      </c>
      <c r="L280" s="37" t="s">
        <v>2743</v>
      </c>
      <c r="M280" s="37" t="s">
        <v>2744</v>
      </c>
      <c r="N280" s="37" t="s">
        <v>118</v>
      </c>
      <c r="O280" s="37" t="s">
        <v>119</v>
      </c>
      <c r="P280" s="39">
        <v>20</v>
      </c>
      <c r="Q280" s="40">
        <v>42</v>
      </c>
      <c r="R280" s="40">
        <v>28</v>
      </c>
      <c r="S280" s="40" t="s">
        <v>4527</v>
      </c>
      <c r="T280" s="40">
        <v>10</v>
      </c>
      <c r="U280" s="40">
        <v>0</v>
      </c>
      <c r="V280" s="40">
        <v>17</v>
      </c>
      <c r="W280" s="40">
        <v>0</v>
      </c>
      <c r="X280" s="40">
        <v>17</v>
      </c>
      <c r="Y280" s="40">
        <v>0</v>
      </c>
      <c r="Z280" s="40">
        <v>17</v>
      </c>
      <c r="AA280" s="40" t="s">
        <v>2745</v>
      </c>
      <c r="AB280" s="40" t="s">
        <v>2746</v>
      </c>
      <c r="AC280" s="40">
        <v>0</v>
      </c>
      <c r="AD280" s="40">
        <v>11</v>
      </c>
      <c r="AE280" s="40">
        <v>0</v>
      </c>
      <c r="AF280" s="40">
        <v>11</v>
      </c>
      <c r="AG280" s="40">
        <v>8</v>
      </c>
      <c r="AH280" s="40">
        <v>11</v>
      </c>
      <c r="AI280" s="40" t="s">
        <v>2747</v>
      </c>
      <c r="AJ280" s="40" t="s">
        <v>2748</v>
      </c>
      <c r="AK280" s="40">
        <v>0</v>
      </c>
      <c r="AL280" s="40">
        <v>0</v>
      </c>
      <c r="AM280" s="40">
        <v>0</v>
      </c>
      <c r="AN280" s="40">
        <v>7</v>
      </c>
      <c r="AO280" s="40">
        <v>0</v>
      </c>
      <c r="AP280" s="40">
        <v>0</v>
      </c>
      <c r="AQ280" s="40">
        <v>0</v>
      </c>
      <c r="AR280" s="40">
        <v>0</v>
      </c>
      <c r="AS280" s="40"/>
      <c r="AT280" s="40" t="s">
        <v>2749</v>
      </c>
      <c r="AU280" s="40"/>
      <c r="AV280" s="40">
        <v>7</v>
      </c>
      <c r="AW280" s="40">
        <v>0</v>
      </c>
      <c r="AX280" s="40">
        <v>0</v>
      </c>
      <c r="AY280" s="40">
        <v>0</v>
      </c>
      <c r="AZ280" s="42">
        <v>249999802</v>
      </c>
      <c r="BA280" s="43">
        <v>0</v>
      </c>
      <c r="BB280" s="43">
        <v>249999802</v>
      </c>
      <c r="BC280" s="42">
        <v>249999802</v>
      </c>
      <c r="BD280" s="110">
        <v>1063000000</v>
      </c>
      <c r="BE280" s="44">
        <v>0</v>
      </c>
      <c r="BF280" s="45"/>
      <c r="BG280" s="44">
        <v>1062998752</v>
      </c>
      <c r="BH280" s="44">
        <v>830000000</v>
      </c>
      <c r="BI280" s="44"/>
      <c r="BJ280" s="44">
        <v>0</v>
      </c>
      <c r="BK280" s="46">
        <v>0.66666666666666663</v>
      </c>
      <c r="BL280" s="46">
        <v>0.40479999999999999</v>
      </c>
      <c r="BM280" s="46">
        <v>1</v>
      </c>
      <c r="BN280" s="46">
        <v>0.26190476190476192</v>
      </c>
      <c r="BO280" s="46">
        <v>1</v>
      </c>
      <c r="BP280" s="46">
        <v>0.16666666666666666</v>
      </c>
      <c r="BQ280" s="46">
        <v>0</v>
      </c>
      <c r="BR280" s="46">
        <v>0.16666666666666666</v>
      </c>
      <c r="BS280" s="46">
        <v>0</v>
      </c>
      <c r="BT280" s="46">
        <v>0</v>
      </c>
      <c r="BU280" s="46" t="s">
        <v>126</v>
      </c>
      <c r="BV280" s="46">
        <v>0.66666666666666663</v>
      </c>
      <c r="BW280" s="46">
        <v>1</v>
      </c>
      <c r="BX280" s="46">
        <v>1</v>
      </c>
      <c r="BY280" s="46">
        <v>0</v>
      </c>
      <c r="BZ280" s="46">
        <v>0</v>
      </c>
      <c r="CA280" s="46" t="s">
        <v>126</v>
      </c>
      <c r="CB280" s="47">
        <v>0.22500000000000001</v>
      </c>
      <c r="CC280" s="47">
        <v>0.15</v>
      </c>
      <c r="CD280" s="47">
        <v>9.11E-2</v>
      </c>
      <c r="CE280" s="47">
        <v>9.11E-2</v>
      </c>
      <c r="CF280" s="47">
        <v>9.11E-2</v>
      </c>
      <c r="CG280" s="47">
        <v>5.8900000000000001E-2</v>
      </c>
      <c r="CH280" s="47">
        <v>5.8900000000000001E-2</v>
      </c>
      <c r="CI280" s="47">
        <v>5.8899999999999994E-2</v>
      </c>
      <c r="CJ280" s="47">
        <v>3.7499999999999999E-2</v>
      </c>
      <c r="CK280" s="47">
        <v>0</v>
      </c>
      <c r="CL280" s="47">
        <v>0</v>
      </c>
      <c r="CM280" s="47">
        <v>3.7499999999999999E-2</v>
      </c>
      <c r="CN280" s="47">
        <v>0</v>
      </c>
      <c r="CO280" s="47">
        <v>0</v>
      </c>
      <c r="CP280" s="47">
        <v>0</v>
      </c>
      <c r="CQ280" s="47" t="s">
        <v>126</v>
      </c>
      <c r="CR280" s="47">
        <v>0</v>
      </c>
      <c r="CS280" s="45"/>
      <c r="CT280" s="45"/>
      <c r="CU280" s="45"/>
      <c r="CV280" s="45"/>
      <c r="CX280" s="48">
        <v>26</v>
      </c>
      <c r="CY280" s="1">
        <v>0</v>
      </c>
      <c r="CZ280">
        <v>0</v>
      </c>
    </row>
    <row r="281" spans="1:104" ht="18" hidden="1" customHeight="1" x14ac:dyDescent="0.25">
      <c r="A281" s="37" t="s">
        <v>1868</v>
      </c>
      <c r="B281" s="37" t="s">
        <v>1869</v>
      </c>
      <c r="C281" s="37" t="s">
        <v>2666</v>
      </c>
      <c r="D281" s="37" t="s">
        <v>2667</v>
      </c>
      <c r="E281" s="37" t="s">
        <v>2668</v>
      </c>
      <c r="F281" s="37" t="s">
        <v>2679</v>
      </c>
      <c r="G281" s="37" t="s">
        <v>2680</v>
      </c>
      <c r="H281" s="37" t="s">
        <v>2750</v>
      </c>
      <c r="I281" s="37"/>
      <c r="J281" s="37"/>
      <c r="K281" s="37" t="s">
        <v>2751</v>
      </c>
      <c r="L281" s="37" t="s">
        <v>2752</v>
      </c>
      <c r="M281" s="37" t="s">
        <v>2753</v>
      </c>
      <c r="N281" s="37" t="s">
        <v>118</v>
      </c>
      <c r="O281" s="37" t="s">
        <v>119</v>
      </c>
      <c r="P281" s="39">
        <v>0</v>
      </c>
      <c r="Q281" s="40">
        <v>2</v>
      </c>
      <c r="R281" s="40">
        <v>0</v>
      </c>
      <c r="S281" s="40" t="s">
        <v>4528</v>
      </c>
      <c r="T281" s="40">
        <v>0</v>
      </c>
      <c r="U281" s="40">
        <v>0</v>
      </c>
      <c r="V281" s="40">
        <v>0</v>
      </c>
      <c r="W281" s="40">
        <v>0</v>
      </c>
      <c r="X281" s="40">
        <v>0</v>
      </c>
      <c r="Y281" s="40">
        <v>0</v>
      </c>
      <c r="Z281" s="40">
        <v>0</v>
      </c>
      <c r="AA281" s="40"/>
      <c r="AB281" s="40"/>
      <c r="AC281" s="40"/>
      <c r="AD281" s="40">
        <v>0</v>
      </c>
      <c r="AE281" s="40">
        <v>0</v>
      </c>
      <c r="AF281" s="40">
        <v>0</v>
      </c>
      <c r="AG281" s="40">
        <v>0</v>
      </c>
      <c r="AH281" s="40">
        <v>0</v>
      </c>
      <c r="AI281" s="40">
        <v>0</v>
      </c>
      <c r="AJ281" s="40" t="s">
        <v>2754</v>
      </c>
      <c r="AK281" s="40">
        <v>0</v>
      </c>
      <c r="AL281" s="40">
        <v>0</v>
      </c>
      <c r="AM281" s="40">
        <v>0</v>
      </c>
      <c r="AN281" s="40">
        <v>0</v>
      </c>
      <c r="AO281" s="40">
        <v>0</v>
      </c>
      <c r="AP281" s="40">
        <v>0</v>
      </c>
      <c r="AQ281" s="40">
        <v>0</v>
      </c>
      <c r="AR281" s="40">
        <v>0</v>
      </c>
      <c r="AS281" s="40"/>
      <c r="AT281" s="40"/>
      <c r="AU281" s="40"/>
      <c r="AV281" s="40">
        <v>2</v>
      </c>
      <c r="AW281" s="40">
        <v>0</v>
      </c>
      <c r="AX281" s="40">
        <v>0</v>
      </c>
      <c r="AY281" s="40">
        <v>0</v>
      </c>
      <c r="AZ281" s="63"/>
      <c r="BA281" s="43">
        <v>0</v>
      </c>
      <c r="BB281" s="43">
        <v>0</v>
      </c>
      <c r="BC281" s="63"/>
      <c r="BD281" s="110">
        <v>0</v>
      </c>
      <c r="BE281" s="44">
        <v>0</v>
      </c>
      <c r="BF281" s="45"/>
      <c r="BG281" s="44">
        <v>0</v>
      </c>
      <c r="BH281" s="44">
        <v>0</v>
      </c>
      <c r="BI281" s="44"/>
      <c r="BJ281" s="44">
        <v>0</v>
      </c>
      <c r="BK281" s="46">
        <v>0</v>
      </c>
      <c r="BL281" s="46">
        <v>0</v>
      </c>
      <c r="BM281" s="46" t="s">
        <v>126</v>
      </c>
      <c r="BN281" s="46">
        <v>0</v>
      </c>
      <c r="BO281" s="46" t="s">
        <v>126</v>
      </c>
      <c r="BP281" s="46">
        <v>0</v>
      </c>
      <c r="BQ281" s="46" t="s">
        <v>126</v>
      </c>
      <c r="BR281" s="46">
        <v>1</v>
      </c>
      <c r="BS281" s="46">
        <v>0</v>
      </c>
      <c r="BT281" s="46">
        <v>0</v>
      </c>
      <c r="BU281" s="46" t="s">
        <v>126</v>
      </c>
      <c r="BV281" s="46">
        <v>0</v>
      </c>
      <c r="BW281" s="46" t="s">
        <v>126</v>
      </c>
      <c r="BX281" s="46" t="s">
        <v>126</v>
      </c>
      <c r="BY281" s="46" t="s">
        <v>126</v>
      </c>
      <c r="BZ281" s="46">
        <v>0</v>
      </c>
      <c r="CA281" s="46" t="s">
        <v>126</v>
      </c>
      <c r="CB281" s="47">
        <v>0.22500000000000001</v>
      </c>
      <c r="CC281" s="47">
        <v>0</v>
      </c>
      <c r="CD281" s="47">
        <v>0</v>
      </c>
      <c r="CE281" s="47" t="s">
        <v>126</v>
      </c>
      <c r="CF281" s="47">
        <v>0</v>
      </c>
      <c r="CG281" s="47">
        <v>0</v>
      </c>
      <c r="CH281" s="47" t="s">
        <v>126</v>
      </c>
      <c r="CI281" s="47">
        <v>0</v>
      </c>
      <c r="CJ281" s="47">
        <v>0</v>
      </c>
      <c r="CK281" s="47" t="s">
        <v>126</v>
      </c>
      <c r="CL281" s="47">
        <v>0</v>
      </c>
      <c r="CM281" s="47">
        <v>0.22500000000000001</v>
      </c>
      <c r="CN281" s="47">
        <v>0</v>
      </c>
      <c r="CO281" s="47">
        <v>0</v>
      </c>
      <c r="CP281" s="47">
        <v>0</v>
      </c>
      <c r="CQ281" s="47" t="s">
        <v>126</v>
      </c>
      <c r="CR281" s="47">
        <v>0</v>
      </c>
      <c r="CS281" s="45"/>
      <c r="CT281" s="45"/>
      <c r="CU281" s="45"/>
      <c r="CV281" s="45"/>
      <c r="CX281" s="48">
        <v>0</v>
      </c>
      <c r="CY281" s="1">
        <v>0</v>
      </c>
      <c r="CZ281">
        <v>0</v>
      </c>
    </row>
    <row r="282" spans="1:104" ht="18" hidden="1" customHeight="1" x14ac:dyDescent="0.25">
      <c r="A282" s="37" t="s">
        <v>1868</v>
      </c>
      <c r="B282" s="37" t="s">
        <v>1869</v>
      </c>
      <c r="C282" s="37" t="s">
        <v>2666</v>
      </c>
      <c r="D282" s="37" t="s">
        <v>2667</v>
      </c>
      <c r="E282" s="37" t="s">
        <v>2668</v>
      </c>
      <c r="F282" s="37" t="s">
        <v>2679</v>
      </c>
      <c r="G282" s="37" t="s">
        <v>2680</v>
      </c>
      <c r="H282" s="37" t="s">
        <v>2755</v>
      </c>
      <c r="I282" s="37"/>
      <c r="J282" s="37"/>
      <c r="K282" s="37" t="s">
        <v>2756</v>
      </c>
      <c r="L282" s="37" t="s">
        <v>2757</v>
      </c>
      <c r="M282" s="37" t="s">
        <v>2758</v>
      </c>
      <c r="N282" s="37" t="s">
        <v>118</v>
      </c>
      <c r="O282" s="37" t="s">
        <v>119</v>
      </c>
      <c r="P282" s="39">
        <v>713</v>
      </c>
      <c r="Q282" s="40">
        <v>350</v>
      </c>
      <c r="R282" s="40">
        <v>269</v>
      </c>
      <c r="S282" s="40" t="s">
        <v>2760</v>
      </c>
      <c r="T282" s="40">
        <v>0</v>
      </c>
      <c r="U282" s="40">
        <v>0</v>
      </c>
      <c r="V282" s="40">
        <v>0</v>
      </c>
      <c r="W282" s="40">
        <v>0</v>
      </c>
      <c r="X282" s="40">
        <v>0</v>
      </c>
      <c r="Y282" s="40">
        <v>0</v>
      </c>
      <c r="Z282" s="40">
        <v>0</v>
      </c>
      <c r="AA282" s="40"/>
      <c r="AB282" s="40"/>
      <c r="AC282" s="40"/>
      <c r="AD282" s="40">
        <v>269</v>
      </c>
      <c r="AE282" s="40">
        <v>0</v>
      </c>
      <c r="AF282" s="40">
        <v>269</v>
      </c>
      <c r="AG282" s="40">
        <v>0</v>
      </c>
      <c r="AH282" s="40">
        <v>269</v>
      </c>
      <c r="AI282" s="40" t="s">
        <v>2759</v>
      </c>
      <c r="AJ282" s="40" t="s">
        <v>2760</v>
      </c>
      <c r="AK282" s="40">
        <v>0</v>
      </c>
      <c r="AL282" s="40">
        <v>0</v>
      </c>
      <c r="AM282" s="40">
        <v>0</v>
      </c>
      <c r="AN282" s="40">
        <v>70</v>
      </c>
      <c r="AO282" s="40">
        <v>0</v>
      </c>
      <c r="AP282" s="40">
        <v>0</v>
      </c>
      <c r="AQ282" s="40">
        <v>0</v>
      </c>
      <c r="AR282" s="40">
        <v>0</v>
      </c>
      <c r="AS282" s="40"/>
      <c r="AT282" s="40" t="s">
        <v>2761</v>
      </c>
      <c r="AU282" s="40"/>
      <c r="AV282" s="40">
        <v>11</v>
      </c>
      <c r="AW282" s="40">
        <v>0</v>
      </c>
      <c r="AX282" s="40">
        <v>0</v>
      </c>
      <c r="AY282" s="40">
        <v>0</v>
      </c>
      <c r="AZ282" s="63"/>
      <c r="BA282" s="43">
        <v>0</v>
      </c>
      <c r="BB282" s="43">
        <v>0</v>
      </c>
      <c r="BC282" s="63"/>
      <c r="BD282" s="110">
        <v>2068000000</v>
      </c>
      <c r="BE282" s="44">
        <v>0</v>
      </c>
      <c r="BF282" s="45"/>
      <c r="BG282" s="44">
        <v>2059155188</v>
      </c>
      <c r="BH282" s="44">
        <v>810000000</v>
      </c>
      <c r="BI282" s="44"/>
      <c r="BJ282" s="44">
        <v>0</v>
      </c>
      <c r="BK282" s="46">
        <v>0.76857142857142857</v>
      </c>
      <c r="BL282" s="46">
        <v>0</v>
      </c>
      <c r="BM282" s="46" t="s">
        <v>126</v>
      </c>
      <c r="BN282" s="46">
        <v>0.76857142857142857</v>
      </c>
      <c r="BO282" s="46">
        <v>1</v>
      </c>
      <c r="BP282" s="46">
        <v>0.2</v>
      </c>
      <c r="BQ282" s="46">
        <v>0</v>
      </c>
      <c r="BR282" s="46">
        <v>3.1428571428571431E-2</v>
      </c>
      <c r="BS282" s="46">
        <v>0</v>
      </c>
      <c r="BT282" s="46">
        <v>0</v>
      </c>
      <c r="BU282" s="46" t="s">
        <v>126</v>
      </c>
      <c r="BV282" s="46">
        <v>0.76857142857142857</v>
      </c>
      <c r="BW282" s="46" t="s">
        <v>126</v>
      </c>
      <c r="BX282" s="46">
        <v>1</v>
      </c>
      <c r="BY282" s="46">
        <v>0</v>
      </c>
      <c r="BZ282" s="46">
        <v>0</v>
      </c>
      <c r="CA282" s="46" t="s">
        <v>126</v>
      </c>
      <c r="CB282" s="47">
        <v>0.22500000000000001</v>
      </c>
      <c r="CC282" s="47">
        <v>0.17292857142857143</v>
      </c>
      <c r="CD282" s="47">
        <v>0</v>
      </c>
      <c r="CE282" s="47" t="s">
        <v>126</v>
      </c>
      <c r="CF282" s="47">
        <v>0</v>
      </c>
      <c r="CG282" s="47">
        <v>0.1729</v>
      </c>
      <c r="CH282" s="47">
        <v>0.1729</v>
      </c>
      <c r="CI282" s="47">
        <v>0.17292857142857143</v>
      </c>
      <c r="CJ282" s="47">
        <v>4.4999999999999998E-2</v>
      </c>
      <c r="CK282" s="47">
        <v>0</v>
      </c>
      <c r="CL282" s="47">
        <v>0</v>
      </c>
      <c r="CM282" s="47">
        <v>7.0714285714285714E-3</v>
      </c>
      <c r="CN282" s="47">
        <v>0</v>
      </c>
      <c r="CO282" s="47">
        <v>0</v>
      </c>
      <c r="CP282" s="47">
        <v>0</v>
      </c>
      <c r="CQ282" s="47" t="s">
        <v>126</v>
      </c>
      <c r="CR282" s="47">
        <v>0</v>
      </c>
      <c r="CS282" s="45"/>
      <c r="CT282" s="45"/>
      <c r="CU282" s="45"/>
      <c r="CV282" s="45"/>
      <c r="CX282" s="48">
        <v>0</v>
      </c>
      <c r="CY282" s="1">
        <v>0</v>
      </c>
      <c r="CZ282">
        <v>0</v>
      </c>
    </row>
    <row r="283" spans="1:104" ht="18" hidden="1" customHeight="1" x14ac:dyDescent="0.25">
      <c r="A283" s="37" t="s">
        <v>2664</v>
      </c>
      <c r="B283" s="37" t="s">
        <v>2665</v>
      </c>
      <c r="C283" s="37" t="s">
        <v>2666</v>
      </c>
      <c r="D283" s="37" t="s">
        <v>2667</v>
      </c>
      <c r="E283" s="37" t="s">
        <v>2668</v>
      </c>
      <c r="F283" s="37" t="s">
        <v>2679</v>
      </c>
      <c r="G283" s="37" t="s">
        <v>2680</v>
      </c>
      <c r="H283" s="37" t="s">
        <v>2762</v>
      </c>
      <c r="I283" s="37"/>
      <c r="J283" s="37"/>
      <c r="K283" s="37" t="s">
        <v>2763</v>
      </c>
      <c r="L283" s="37" t="s">
        <v>2764</v>
      </c>
      <c r="M283" s="37" t="s">
        <v>2765</v>
      </c>
      <c r="N283" s="37" t="s">
        <v>134</v>
      </c>
      <c r="O283" s="37" t="s">
        <v>135</v>
      </c>
      <c r="P283" s="39">
        <v>100</v>
      </c>
      <c r="Q283" s="40">
        <v>100</v>
      </c>
      <c r="R283" s="40">
        <v>66.803333333333327</v>
      </c>
      <c r="S283" s="40" t="s">
        <v>4529</v>
      </c>
      <c r="T283" s="40">
        <v>0</v>
      </c>
      <c r="U283" s="40">
        <v>100</v>
      </c>
      <c r="V283" s="40">
        <v>0</v>
      </c>
      <c r="W283" s="40">
        <v>100</v>
      </c>
      <c r="X283" s="40" t="s">
        <v>126</v>
      </c>
      <c r="Y283" s="40">
        <v>100</v>
      </c>
      <c r="Z283" s="40">
        <v>100</v>
      </c>
      <c r="AA283" s="40" t="s">
        <v>2766</v>
      </c>
      <c r="AB283" s="40" t="s">
        <v>2767</v>
      </c>
      <c r="AC283" s="40">
        <v>0</v>
      </c>
      <c r="AD283" s="40">
        <v>0</v>
      </c>
      <c r="AE283" s="40">
        <v>100</v>
      </c>
      <c r="AF283" s="40">
        <v>0</v>
      </c>
      <c r="AG283" s="40">
        <v>100</v>
      </c>
      <c r="AH283" s="40">
        <v>100</v>
      </c>
      <c r="AI283" s="40" t="s">
        <v>2768</v>
      </c>
      <c r="AJ283" s="40" t="s">
        <v>2769</v>
      </c>
      <c r="AK283" s="40">
        <v>0</v>
      </c>
      <c r="AL283" s="40">
        <v>0</v>
      </c>
      <c r="AM283" s="40">
        <v>0</v>
      </c>
      <c r="AN283" s="40">
        <v>0</v>
      </c>
      <c r="AO283" s="40">
        <v>100</v>
      </c>
      <c r="AP283" s="40" t="s">
        <v>126</v>
      </c>
      <c r="AQ283" s="40">
        <v>0.41</v>
      </c>
      <c r="AR283" s="40">
        <v>0.41</v>
      </c>
      <c r="AS283" s="40"/>
      <c r="AT283" s="40" t="s">
        <v>2770</v>
      </c>
      <c r="AU283" s="40"/>
      <c r="AV283" s="40">
        <v>0</v>
      </c>
      <c r="AW283" s="40">
        <v>100</v>
      </c>
      <c r="AX283" s="40">
        <v>0</v>
      </c>
      <c r="AY283" s="40">
        <v>0</v>
      </c>
      <c r="AZ283" s="42">
        <v>41517183293</v>
      </c>
      <c r="BA283" s="43">
        <v>0</v>
      </c>
      <c r="BB283" s="43">
        <v>41517183293</v>
      </c>
      <c r="BC283" s="42">
        <v>31827445696</v>
      </c>
      <c r="BD283" s="110">
        <v>69348815620</v>
      </c>
      <c r="BE283" s="44">
        <v>0</v>
      </c>
      <c r="BF283" s="45"/>
      <c r="BG283" s="44">
        <v>69348815620</v>
      </c>
      <c r="BH283" s="44">
        <v>73560937203</v>
      </c>
      <c r="BI283" s="44"/>
      <c r="BJ283" s="44">
        <v>71138780079</v>
      </c>
      <c r="BK283" s="46">
        <v>0.50102500000000005</v>
      </c>
      <c r="BL283" s="46">
        <v>0.25</v>
      </c>
      <c r="BM283" s="46">
        <v>1</v>
      </c>
      <c r="BN283" s="46">
        <v>0.25</v>
      </c>
      <c r="BO283" s="46">
        <v>1</v>
      </c>
      <c r="BP283" s="46">
        <v>0.25</v>
      </c>
      <c r="BQ283" s="46">
        <v>4.0999999999999995E-3</v>
      </c>
      <c r="BR283" s="46">
        <v>0.25</v>
      </c>
      <c r="BS283" s="46">
        <v>0</v>
      </c>
      <c r="BT283" s="46">
        <v>0</v>
      </c>
      <c r="BU283" s="46" t="s">
        <v>126</v>
      </c>
      <c r="BV283" s="46">
        <v>0.50102500000000005</v>
      </c>
      <c r="BW283" s="46">
        <v>1</v>
      </c>
      <c r="BX283" s="46">
        <v>1</v>
      </c>
      <c r="BY283" s="46">
        <v>4.0999999999999995E-3</v>
      </c>
      <c r="BZ283" s="46">
        <v>0</v>
      </c>
      <c r="CA283" s="46" t="s">
        <v>126</v>
      </c>
      <c r="CB283" s="47">
        <v>0.22500000000000001</v>
      </c>
      <c r="CC283" s="47">
        <v>0.11273062500000001</v>
      </c>
      <c r="CD283" s="47">
        <v>5.6300000000000003E-2</v>
      </c>
      <c r="CE283" s="47">
        <v>5.6300000000000003E-2</v>
      </c>
      <c r="CF283" s="47">
        <v>5.6300000000000003E-2</v>
      </c>
      <c r="CG283" s="47">
        <v>5.6300000000000003E-2</v>
      </c>
      <c r="CH283" s="47">
        <v>5.6300000000000003E-2</v>
      </c>
      <c r="CI283" s="47">
        <v>5.62E-2</v>
      </c>
      <c r="CJ283" s="47">
        <v>5.6300000000000003E-2</v>
      </c>
      <c r="CK283" s="47">
        <v>2.3082999999999998E-4</v>
      </c>
      <c r="CL283" s="47">
        <v>2.3062500000001207E-4</v>
      </c>
      <c r="CM283" s="47">
        <v>5.6300000000000003E-2</v>
      </c>
      <c r="CN283" s="47">
        <v>0</v>
      </c>
      <c r="CO283" s="47">
        <v>0</v>
      </c>
      <c r="CP283" s="47">
        <v>0</v>
      </c>
      <c r="CQ283" s="47" t="s">
        <v>126</v>
      </c>
      <c r="CR283" s="47">
        <v>0</v>
      </c>
      <c r="CS283" s="45">
        <v>1</v>
      </c>
      <c r="CT283" s="45">
        <v>1</v>
      </c>
      <c r="CU283" s="45">
        <v>1</v>
      </c>
      <c r="CV283" s="45">
        <v>1</v>
      </c>
      <c r="CW283">
        <v>4</v>
      </c>
      <c r="CX283" s="48">
        <v>66.803333333333327</v>
      </c>
      <c r="CY283" s="1">
        <v>0</v>
      </c>
      <c r="CZ283">
        <v>0</v>
      </c>
    </row>
    <row r="284" spans="1:104" ht="18" hidden="1" customHeight="1" x14ac:dyDescent="0.25">
      <c r="A284" s="37" t="s">
        <v>105</v>
      </c>
      <c r="B284" s="37" t="s">
        <v>106</v>
      </c>
      <c r="C284" s="37" t="s">
        <v>2666</v>
      </c>
      <c r="D284" s="37" t="s">
        <v>2667</v>
      </c>
      <c r="E284" s="37" t="s">
        <v>2668</v>
      </c>
      <c r="F284" s="37" t="s">
        <v>2689</v>
      </c>
      <c r="G284" s="37" t="s">
        <v>2690</v>
      </c>
      <c r="H284" s="37" t="s">
        <v>2771</v>
      </c>
      <c r="I284" s="37" t="s">
        <v>248</v>
      </c>
      <c r="J284" s="37" t="s">
        <v>2772</v>
      </c>
      <c r="K284" s="37" t="s">
        <v>2773</v>
      </c>
      <c r="L284" s="37" t="s">
        <v>2774</v>
      </c>
      <c r="M284" s="37" t="s">
        <v>2775</v>
      </c>
      <c r="N284" s="37" t="s">
        <v>118</v>
      </c>
      <c r="O284" s="37" t="s">
        <v>135</v>
      </c>
      <c r="P284" s="39">
        <v>0</v>
      </c>
      <c r="Q284" s="40">
        <v>7</v>
      </c>
      <c r="R284" s="40">
        <v>4.666666666666667</v>
      </c>
      <c r="S284" s="40" t="s">
        <v>4530</v>
      </c>
      <c r="T284" s="40">
        <v>0</v>
      </c>
      <c r="U284" s="40">
        <v>7</v>
      </c>
      <c r="V284" s="40">
        <v>0</v>
      </c>
      <c r="W284" s="40">
        <v>7</v>
      </c>
      <c r="X284" s="40" t="s">
        <v>126</v>
      </c>
      <c r="Y284" s="40">
        <v>7</v>
      </c>
      <c r="Z284" s="40">
        <v>7</v>
      </c>
      <c r="AA284" s="40" t="s">
        <v>2776</v>
      </c>
      <c r="AB284" s="40" t="s">
        <v>2777</v>
      </c>
      <c r="AC284" s="40" t="s">
        <v>2778</v>
      </c>
      <c r="AD284" s="40">
        <v>0</v>
      </c>
      <c r="AE284" s="40">
        <v>7</v>
      </c>
      <c r="AF284" s="40">
        <v>0</v>
      </c>
      <c r="AG284" s="40">
        <v>7</v>
      </c>
      <c r="AH284" s="40">
        <v>7</v>
      </c>
      <c r="AI284" s="40" t="s">
        <v>2775</v>
      </c>
      <c r="AJ284" s="40" t="s">
        <v>2779</v>
      </c>
      <c r="AK284" s="40" t="s">
        <v>2780</v>
      </c>
      <c r="AL284" s="40">
        <v>0</v>
      </c>
      <c r="AM284" s="40" t="s">
        <v>124</v>
      </c>
      <c r="AN284" s="40">
        <v>0</v>
      </c>
      <c r="AO284" s="40">
        <v>7</v>
      </c>
      <c r="AP284" s="40" t="s">
        <v>126</v>
      </c>
      <c r="AQ284" s="40">
        <v>0</v>
      </c>
      <c r="AR284" s="40">
        <v>0</v>
      </c>
      <c r="AS284" s="40" t="s">
        <v>2775</v>
      </c>
      <c r="AT284" s="40" t="s">
        <v>2781</v>
      </c>
      <c r="AU284" s="40" t="s">
        <v>2782</v>
      </c>
      <c r="AV284" s="40">
        <v>0</v>
      </c>
      <c r="AW284" s="40">
        <v>7</v>
      </c>
      <c r="AX284" s="40">
        <v>0</v>
      </c>
      <c r="AY284" s="40">
        <v>0</v>
      </c>
      <c r="AZ284" s="42">
        <v>178336671</v>
      </c>
      <c r="BA284" s="43">
        <v>0</v>
      </c>
      <c r="BB284" s="43">
        <v>178336671</v>
      </c>
      <c r="BC284" s="42">
        <v>103891102</v>
      </c>
      <c r="BD284" s="110">
        <v>1223422979</v>
      </c>
      <c r="BE284" s="44">
        <v>0</v>
      </c>
      <c r="BF284" s="45"/>
      <c r="BG284" s="44">
        <v>1211349226</v>
      </c>
      <c r="BH284" s="44">
        <v>1467193114</v>
      </c>
      <c r="BI284" s="44"/>
      <c r="BJ284" s="44">
        <v>1372800312</v>
      </c>
      <c r="BK284" s="46">
        <v>0.5</v>
      </c>
      <c r="BL284" s="46">
        <v>0.25</v>
      </c>
      <c r="BM284" s="46">
        <v>1</v>
      </c>
      <c r="BN284" s="46">
        <v>0.25</v>
      </c>
      <c r="BO284" s="46">
        <v>1</v>
      </c>
      <c r="BP284" s="46">
        <v>0.25</v>
      </c>
      <c r="BQ284" s="46">
        <v>0</v>
      </c>
      <c r="BR284" s="46">
        <v>0.25</v>
      </c>
      <c r="BS284" s="46">
        <v>0</v>
      </c>
      <c r="BT284" s="46">
        <v>0</v>
      </c>
      <c r="BU284" s="46" t="s">
        <v>126</v>
      </c>
      <c r="BV284" s="46">
        <v>0.5</v>
      </c>
      <c r="BW284" s="46">
        <v>1</v>
      </c>
      <c r="BX284" s="46">
        <v>1</v>
      </c>
      <c r="BY284" s="46">
        <v>0</v>
      </c>
      <c r="BZ284" s="46">
        <v>0</v>
      </c>
      <c r="CA284" s="46" t="s">
        <v>126</v>
      </c>
      <c r="CB284" s="47">
        <v>0.22500000000000001</v>
      </c>
      <c r="CC284" s="47">
        <v>0.1125</v>
      </c>
      <c r="CD284" s="47">
        <v>5.6300000000000003E-2</v>
      </c>
      <c r="CE284" s="47">
        <v>5.6300000000000003E-2</v>
      </c>
      <c r="CF284" s="47">
        <v>5.6300000000000003E-2</v>
      </c>
      <c r="CG284" s="47">
        <v>5.6300000000000003E-2</v>
      </c>
      <c r="CH284" s="47">
        <v>5.6300000000000003E-2</v>
      </c>
      <c r="CI284" s="47">
        <v>5.62E-2</v>
      </c>
      <c r="CJ284" s="47">
        <v>5.6300000000000003E-2</v>
      </c>
      <c r="CK284" s="47">
        <v>0</v>
      </c>
      <c r="CL284" s="47">
        <v>0</v>
      </c>
      <c r="CM284" s="47">
        <v>5.6300000000000003E-2</v>
      </c>
      <c r="CN284" s="47">
        <v>0</v>
      </c>
      <c r="CO284" s="47">
        <v>0</v>
      </c>
      <c r="CP284" s="47">
        <v>0</v>
      </c>
      <c r="CQ284" s="47" t="s">
        <v>126</v>
      </c>
      <c r="CR284" s="47">
        <v>0</v>
      </c>
      <c r="CS284" s="45">
        <v>1</v>
      </c>
      <c r="CT284" s="45">
        <v>1</v>
      </c>
      <c r="CU284" s="45">
        <v>1</v>
      </c>
      <c r="CV284" s="45">
        <v>1</v>
      </c>
      <c r="CW284">
        <v>4</v>
      </c>
      <c r="CX284" s="48">
        <v>4.666666666666667</v>
      </c>
      <c r="CY284" s="1">
        <v>0</v>
      </c>
      <c r="CZ284" t="s">
        <v>124</v>
      </c>
    </row>
    <row r="285" spans="1:104" ht="18" hidden="1" customHeight="1" x14ac:dyDescent="0.25">
      <c r="A285" s="37" t="s">
        <v>105</v>
      </c>
      <c r="B285" s="37" t="s">
        <v>106</v>
      </c>
      <c r="C285" s="37" t="s">
        <v>2666</v>
      </c>
      <c r="D285" s="37" t="s">
        <v>2667</v>
      </c>
      <c r="E285" s="37" t="s">
        <v>2668</v>
      </c>
      <c r="F285" s="37" t="s">
        <v>2689</v>
      </c>
      <c r="G285" s="37" t="s">
        <v>2690</v>
      </c>
      <c r="H285" s="37" t="s">
        <v>2783</v>
      </c>
      <c r="I285" s="37" t="s">
        <v>2784</v>
      </c>
      <c r="J285" s="38" t="s">
        <v>527</v>
      </c>
      <c r="K285" s="37" t="s">
        <v>2785</v>
      </c>
      <c r="L285" s="37" t="s">
        <v>2786</v>
      </c>
      <c r="M285" s="37" t="s">
        <v>2787</v>
      </c>
      <c r="N285" s="37" t="s">
        <v>118</v>
      </c>
      <c r="O285" s="37" t="s">
        <v>119</v>
      </c>
      <c r="P285" s="39">
        <v>25</v>
      </c>
      <c r="Q285" s="40">
        <v>40</v>
      </c>
      <c r="R285" s="40">
        <v>27</v>
      </c>
      <c r="S285" s="40" t="s">
        <v>4531</v>
      </c>
      <c r="T285" s="40">
        <v>5</v>
      </c>
      <c r="U285" s="40">
        <v>0</v>
      </c>
      <c r="V285" s="40">
        <v>5</v>
      </c>
      <c r="W285" s="40">
        <v>0</v>
      </c>
      <c r="X285" s="40">
        <v>5</v>
      </c>
      <c r="Y285" s="40">
        <v>0</v>
      </c>
      <c r="Z285" s="40">
        <v>5</v>
      </c>
      <c r="AA285" s="40" t="s">
        <v>2788</v>
      </c>
      <c r="AB285" s="40" t="s">
        <v>2789</v>
      </c>
      <c r="AC285" s="40" t="s">
        <v>2790</v>
      </c>
      <c r="AD285" s="40">
        <v>15</v>
      </c>
      <c r="AE285" s="40">
        <v>0</v>
      </c>
      <c r="AF285" s="40">
        <v>15</v>
      </c>
      <c r="AG285" s="40">
        <v>0</v>
      </c>
      <c r="AH285" s="40">
        <v>15</v>
      </c>
      <c r="AI285" s="40" t="s">
        <v>2787</v>
      </c>
      <c r="AJ285" s="40" t="s">
        <v>2791</v>
      </c>
      <c r="AK285" s="40" t="s">
        <v>124</v>
      </c>
      <c r="AL285" s="40">
        <v>0</v>
      </c>
      <c r="AM285" s="40" t="s">
        <v>124</v>
      </c>
      <c r="AN285" s="40">
        <v>10</v>
      </c>
      <c r="AO285" s="40">
        <v>0</v>
      </c>
      <c r="AP285" s="40">
        <v>7</v>
      </c>
      <c r="AQ285" s="40">
        <v>0</v>
      </c>
      <c r="AR285" s="40">
        <v>7</v>
      </c>
      <c r="AS285" s="40" t="s">
        <v>2787</v>
      </c>
      <c r="AT285" s="40" t="s">
        <v>2792</v>
      </c>
      <c r="AU285" s="40" t="s">
        <v>2793</v>
      </c>
      <c r="AV285" s="40">
        <v>10</v>
      </c>
      <c r="AW285" s="40">
        <v>0</v>
      </c>
      <c r="AX285" s="40">
        <v>0</v>
      </c>
      <c r="AY285" s="40">
        <v>0</v>
      </c>
      <c r="AZ285" s="42">
        <v>36464802</v>
      </c>
      <c r="BA285" s="43">
        <v>0</v>
      </c>
      <c r="BB285" s="43">
        <v>36464802</v>
      </c>
      <c r="BC285" s="42">
        <v>20409156</v>
      </c>
      <c r="BD285" s="110">
        <v>332496655</v>
      </c>
      <c r="BE285" s="44">
        <v>0</v>
      </c>
      <c r="BF285" s="45"/>
      <c r="BG285" s="44">
        <v>186973147</v>
      </c>
      <c r="BH285" s="44">
        <v>266611229</v>
      </c>
      <c r="BI285" s="44"/>
      <c r="BJ285" s="44">
        <v>226884248</v>
      </c>
      <c r="BK285" s="46">
        <v>0.67500000000000004</v>
      </c>
      <c r="BL285" s="46">
        <v>0.125</v>
      </c>
      <c r="BM285" s="46">
        <v>1</v>
      </c>
      <c r="BN285" s="46">
        <v>0.375</v>
      </c>
      <c r="BO285" s="46">
        <v>1</v>
      </c>
      <c r="BP285" s="46">
        <v>0.25</v>
      </c>
      <c r="BQ285" s="46">
        <v>0.7</v>
      </c>
      <c r="BR285" s="46">
        <v>0.25</v>
      </c>
      <c r="BS285" s="46">
        <v>0</v>
      </c>
      <c r="BT285" s="46">
        <v>0</v>
      </c>
      <c r="BU285" s="46" t="s">
        <v>126</v>
      </c>
      <c r="BV285" s="46">
        <v>0.67500000000000004</v>
      </c>
      <c r="BW285" s="46">
        <v>1</v>
      </c>
      <c r="BX285" s="46">
        <v>1</v>
      </c>
      <c r="BY285" s="46">
        <v>0.7</v>
      </c>
      <c r="BZ285" s="46">
        <v>0</v>
      </c>
      <c r="CA285" s="46" t="s">
        <v>126</v>
      </c>
      <c r="CB285" s="47">
        <v>0.22500000000000001</v>
      </c>
      <c r="CC285" s="47">
        <v>0.15187500000000001</v>
      </c>
      <c r="CD285" s="47">
        <v>2.81E-2</v>
      </c>
      <c r="CE285" s="47">
        <v>2.81E-2</v>
      </c>
      <c r="CF285" s="47">
        <v>2.81E-2</v>
      </c>
      <c r="CG285" s="47">
        <v>8.4400000000000003E-2</v>
      </c>
      <c r="CH285" s="47">
        <v>8.4400000000000003E-2</v>
      </c>
      <c r="CI285" s="47">
        <v>8.4400000000000003E-2</v>
      </c>
      <c r="CJ285" s="47">
        <v>5.6300000000000003E-2</v>
      </c>
      <c r="CK285" s="47">
        <v>3.9410000000000001E-2</v>
      </c>
      <c r="CL285" s="47">
        <v>3.9375000000000007E-2</v>
      </c>
      <c r="CM285" s="47">
        <v>5.6250000000000001E-2</v>
      </c>
      <c r="CN285" s="47">
        <v>0</v>
      </c>
      <c r="CO285" s="47">
        <v>0</v>
      </c>
      <c r="CP285" s="47">
        <v>0</v>
      </c>
      <c r="CQ285" s="47" t="s">
        <v>126</v>
      </c>
      <c r="CR285" s="47">
        <v>0</v>
      </c>
      <c r="CS285" s="45"/>
      <c r="CT285" s="45"/>
      <c r="CU285" s="45"/>
      <c r="CV285" s="45"/>
      <c r="CX285" s="48">
        <v>15</v>
      </c>
      <c r="CY285" s="1">
        <v>0</v>
      </c>
      <c r="CZ285" t="s">
        <v>124</v>
      </c>
    </row>
    <row r="286" spans="1:104" ht="30.75" hidden="1" customHeight="1" x14ac:dyDescent="0.25">
      <c r="A286" s="37" t="s">
        <v>2000</v>
      </c>
      <c r="B286" s="37" t="s">
        <v>2001</v>
      </c>
      <c r="C286" s="37" t="s">
        <v>2666</v>
      </c>
      <c r="D286" s="37" t="s">
        <v>2667</v>
      </c>
      <c r="E286" s="37" t="s">
        <v>2794</v>
      </c>
      <c r="F286" s="37" t="s">
        <v>2699</v>
      </c>
      <c r="G286" s="37" t="s">
        <v>2700</v>
      </c>
      <c r="H286" s="37" t="s">
        <v>2795</v>
      </c>
      <c r="I286" s="37"/>
      <c r="J286" s="37"/>
      <c r="K286" s="37" t="s">
        <v>2796</v>
      </c>
      <c r="L286" s="38" t="s">
        <v>2797</v>
      </c>
      <c r="M286" s="37" t="s">
        <v>2798</v>
      </c>
      <c r="N286" s="37" t="s">
        <v>118</v>
      </c>
      <c r="O286" s="37" t="s">
        <v>119</v>
      </c>
      <c r="P286" s="39">
        <v>55</v>
      </c>
      <c r="Q286" s="40">
        <v>15</v>
      </c>
      <c r="R286" s="40">
        <v>11</v>
      </c>
      <c r="S286" s="40" t="s">
        <v>4532</v>
      </c>
      <c r="T286" s="40">
        <v>0</v>
      </c>
      <c r="U286" s="40">
        <v>0</v>
      </c>
      <c r="V286" s="40">
        <v>0.8</v>
      </c>
      <c r="W286" s="40">
        <v>0</v>
      </c>
      <c r="X286" s="40">
        <v>0</v>
      </c>
      <c r="Y286" s="40">
        <v>0</v>
      </c>
      <c r="Z286" s="40">
        <v>0</v>
      </c>
      <c r="AA286" s="40"/>
      <c r="AB286" s="40"/>
      <c r="AC286" s="40"/>
      <c r="AD286" s="40">
        <v>5.2</v>
      </c>
      <c r="AE286" s="40">
        <v>0</v>
      </c>
      <c r="AF286" s="40">
        <v>6</v>
      </c>
      <c r="AG286" s="40">
        <v>0</v>
      </c>
      <c r="AH286" s="40">
        <v>6</v>
      </c>
      <c r="AI286" s="40" t="s">
        <v>2799</v>
      </c>
      <c r="AJ286" s="40" t="s">
        <v>2800</v>
      </c>
      <c r="AK286" s="40" t="s">
        <v>2801</v>
      </c>
      <c r="AL286" s="40">
        <v>102810738375</v>
      </c>
      <c r="AM286" s="40"/>
      <c r="AN286" s="40">
        <v>1</v>
      </c>
      <c r="AO286" s="40">
        <v>0</v>
      </c>
      <c r="AP286" s="40">
        <v>5</v>
      </c>
      <c r="AQ286" s="40">
        <v>0</v>
      </c>
      <c r="AR286" s="40">
        <v>5</v>
      </c>
      <c r="AS286" s="40"/>
      <c r="AT286" s="40"/>
      <c r="AU286" s="40"/>
      <c r="AV286" s="40">
        <v>8</v>
      </c>
      <c r="AW286" s="40">
        <v>0</v>
      </c>
      <c r="AX286" s="40">
        <v>0</v>
      </c>
      <c r="AY286" s="40">
        <v>0</v>
      </c>
      <c r="AZ286" s="63"/>
      <c r="BA286" s="43">
        <v>0</v>
      </c>
      <c r="BB286" s="43">
        <v>0</v>
      </c>
      <c r="BC286" s="63"/>
      <c r="BD286" s="110">
        <v>639918949</v>
      </c>
      <c r="BE286" s="44"/>
      <c r="BF286" s="45"/>
      <c r="BG286" s="44">
        <v>48402032.399999999</v>
      </c>
      <c r="BH286" s="44">
        <v>4662358601</v>
      </c>
      <c r="BI286" s="44"/>
      <c r="BJ286" s="44">
        <v>208287356</v>
      </c>
      <c r="BK286" s="46">
        <v>0.73333333333333328</v>
      </c>
      <c r="BL286" s="46">
        <v>5.33E-2</v>
      </c>
      <c r="BM286" s="46">
        <v>0</v>
      </c>
      <c r="BN286" s="46">
        <v>0.34666666666666668</v>
      </c>
      <c r="BO286" s="46">
        <v>1.1538461538461537</v>
      </c>
      <c r="BP286" s="46">
        <v>6.6666666666666666E-2</v>
      </c>
      <c r="BQ286" s="46">
        <v>5</v>
      </c>
      <c r="BR286" s="46">
        <v>0.53333333333333333</v>
      </c>
      <c r="BS286" s="46">
        <v>0</v>
      </c>
      <c r="BT286" s="46">
        <v>0</v>
      </c>
      <c r="BU286" s="46" t="s">
        <v>126</v>
      </c>
      <c r="BV286" s="46">
        <v>0.73333333333333328</v>
      </c>
      <c r="BW286" s="46">
        <v>0</v>
      </c>
      <c r="BX286" s="46" t="s">
        <v>4283</v>
      </c>
      <c r="BY286" s="46" t="s">
        <v>4283</v>
      </c>
      <c r="BZ286" s="46">
        <v>0</v>
      </c>
      <c r="CA286" s="46" t="s">
        <v>126</v>
      </c>
      <c r="CB286" s="47">
        <v>0.22500000000000001</v>
      </c>
      <c r="CC286" s="47">
        <v>0.16499999999999998</v>
      </c>
      <c r="CD286" s="47">
        <v>1.2E-2</v>
      </c>
      <c r="CE286" s="47">
        <v>0</v>
      </c>
      <c r="CF286" s="47">
        <v>0</v>
      </c>
      <c r="CG286" s="47">
        <v>7.8E-2</v>
      </c>
      <c r="CH286" s="47">
        <v>7.8E-2</v>
      </c>
      <c r="CI286" s="47">
        <v>9.0000000000000011E-2</v>
      </c>
      <c r="CJ286" s="47">
        <v>1.4999999999999999E-2</v>
      </c>
      <c r="CK286" s="47">
        <v>1.4999999999999999E-2</v>
      </c>
      <c r="CL286" s="47">
        <v>7.4999999999999969E-2</v>
      </c>
      <c r="CM286" s="47">
        <v>0.12000000000000001</v>
      </c>
      <c r="CN286" s="47">
        <v>0</v>
      </c>
      <c r="CO286" s="47">
        <v>0</v>
      </c>
      <c r="CP286" s="47">
        <v>0</v>
      </c>
      <c r="CQ286" s="47" t="s">
        <v>126</v>
      </c>
      <c r="CR286" s="47">
        <v>0</v>
      </c>
      <c r="CS286" s="45"/>
      <c r="CT286" s="45"/>
      <c r="CU286" s="45"/>
      <c r="CV286" s="45"/>
      <c r="CX286" s="48">
        <v>5</v>
      </c>
      <c r="CY286" s="1">
        <v>12101787792</v>
      </c>
      <c r="CZ286" t="s">
        <v>4489</v>
      </c>
    </row>
    <row r="287" spans="1:104" ht="30.75" hidden="1" customHeight="1" x14ac:dyDescent="0.25">
      <c r="A287" s="37" t="s">
        <v>2000</v>
      </c>
      <c r="B287" s="37" t="s">
        <v>2001</v>
      </c>
      <c r="C287" s="37" t="s">
        <v>2666</v>
      </c>
      <c r="D287" s="37" t="s">
        <v>2667</v>
      </c>
      <c r="E287" s="37" t="s">
        <v>2794</v>
      </c>
      <c r="F287" s="37" t="s">
        <v>2709</v>
      </c>
      <c r="G287" s="37" t="s">
        <v>2710</v>
      </c>
      <c r="H287" s="37" t="s">
        <v>2802</v>
      </c>
      <c r="I287" s="37"/>
      <c r="J287" s="37"/>
      <c r="K287" s="37" t="s">
        <v>2803</v>
      </c>
      <c r="L287" s="38" t="s">
        <v>2804</v>
      </c>
      <c r="M287" s="37" t="s">
        <v>2805</v>
      </c>
      <c r="N287" s="37" t="s">
        <v>118</v>
      </c>
      <c r="O287" s="37" t="s">
        <v>119</v>
      </c>
      <c r="P287" s="39">
        <v>0</v>
      </c>
      <c r="Q287" s="40">
        <v>12</v>
      </c>
      <c r="R287" s="40">
        <v>3</v>
      </c>
      <c r="S287" s="40" t="s">
        <v>4533</v>
      </c>
      <c r="T287" s="40">
        <v>0</v>
      </c>
      <c r="U287" s="40">
        <v>0</v>
      </c>
      <c r="V287" s="40">
        <v>0.9</v>
      </c>
      <c r="W287" s="40">
        <v>0</v>
      </c>
      <c r="X287" s="40">
        <v>0.9</v>
      </c>
      <c r="Y287" s="40">
        <v>0</v>
      </c>
      <c r="Z287" s="40">
        <v>0.9</v>
      </c>
      <c r="AA287" s="40" t="s">
        <v>2806</v>
      </c>
      <c r="AB287" s="40" t="s">
        <v>2807</v>
      </c>
      <c r="AC287" s="40">
        <v>0</v>
      </c>
      <c r="AD287" s="40">
        <v>1.1000000000000001</v>
      </c>
      <c r="AE287" s="40">
        <v>0</v>
      </c>
      <c r="AF287" s="40">
        <v>1</v>
      </c>
      <c r="AG287" s="40" t="s">
        <v>588</v>
      </c>
      <c r="AH287" s="40">
        <v>1</v>
      </c>
      <c r="AI287" s="40" t="s">
        <v>2808</v>
      </c>
      <c r="AJ287" s="40" t="s">
        <v>2809</v>
      </c>
      <c r="AK287" s="40" t="s">
        <v>2810</v>
      </c>
      <c r="AL287" s="40">
        <v>0</v>
      </c>
      <c r="AM287" s="40"/>
      <c r="AN287" s="40">
        <v>5</v>
      </c>
      <c r="AO287" s="40">
        <v>0</v>
      </c>
      <c r="AP287" s="40">
        <v>1.1000000000000001</v>
      </c>
      <c r="AQ287" s="40">
        <v>0</v>
      </c>
      <c r="AR287" s="40">
        <v>1.1000000000000001</v>
      </c>
      <c r="AS287" s="40"/>
      <c r="AT287" s="40"/>
      <c r="AU287" s="40"/>
      <c r="AV287" s="40">
        <v>5</v>
      </c>
      <c r="AW287" s="40">
        <v>0</v>
      </c>
      <c r="AX287" s="40">
        <v>0</v>
      </c>
      <c r="AY287" s="40">
        <v>0</v>
      </c>
      <c r="AZ287" s="63"/>
      <c r="BA287" s="43">
        <v>0</v>
      </c>
      <c r="BB287" s="43">
        <v>0</v>
      </c>
      <c r="BC287" s="63"/>
      <c r="BD287" s="110">
        <v>1518783.0035638809</v>
      </c>
      <c r="BE287" s="44"/>
      <c r="BF287" s="45"/>
      <c r="BG287" s="44">
        <v>1518783</v>
      </c>
      <c r="BH287" s="44">
        <v>1532408828.5284824</v>
      </c>
      <c r="BI287" s="44"/>
      <c r="BJ287" s="44">
        <v>0</v>
      </c>
      <c r="BK287" s="46">
        <v>0.25</v>
      </c>
      <c r="BL287" s="46">
        <v>7.4999999999999997E-2</v>
      </c>
      <c r="BM287" s="46">
        <v>1</v>
      </c>
      <c r="BN287" s="46">
        <v>9.1666666666666674E-2</v>
      </c>
      <c r="BO287" s="46">
        <v>0.90909090909090906</v>
      </c>
      <c r="BP287" s="46">
        <v>0.41666666666666669</v>
      </c>
      <c r="BQ287" s="46">
        <v>0.22000000000000003</v>
      </c>
      <c r="BR287" s="46">
        <v>0.41666666666666669</v>
      </c>
      <c r="BS287" s="46">
        <v>0</v>
      </c>
      <c r="BT287" s="46">
        <v>0</v>
      </c>
      <c r="BU287" s="46" t="s">
        <v>126</v>
      </c>
      <c r="BV287" s="46">
        <v>0.25</v>
      </c>
      <c r="BW287" s="46">
        <v>1</v>
      </c>
      <c r="BX287" s="46">
        <v>0.90909090909090906</v>
      </c>
      <c r="BY287" s="46">
        <v>0.22000000000000003</v>
      </c>
      <c r="BZ287" s="46">
        <v>0</v>
      </c>
      <c r="CA287" s="46" t="s">
        <v>126</v>
      </c>
      <c r="CB287" s="47">
        <v>0.22500000000000001</v>
      </c>
      <c r="CC287" s="47">
        <v>5.6250000000000001E-2</v>
      </c>
      <c r="CD287" s="47">
        <v>1.6899999999999998E-2</v>
      </c>
      <c r="CE287" s="47">
        <v>1.6899999999999998E-2</v>
      </c>
      <c r="CF287" s="47">
        <v>1.6899999999999998E-2</v>
      </c>
      <c r="CG287" s="47">
        <v>2.06E-2</v>
      </c>
      <c r="CH287" s="47">
        <v>1.8727272727272728E-2</v>
      </c>
      <c r="CI287" s="47">
        <v>1.8724999999999999E-2</v>
      </c>
      <c r="CJ287" s="47">
        <v>9.3799999999999994E-2</v>
      </c>
      <c r="CK287" s="47">
        <v>2.0636000000000002E-2</v>
      </c>
      <c r="CL287" s="47">
        <v>2.0625000000000004E-2</v>
      </c>
      <c r="CM287" s="47">
        <v>9.375E-2</v>
      </c>
      <c r="CN287" s="47">
        <v>0</v>
      </c>
      <c r="CO287" s="47">
        <v>0</v>
      </c>
      <c r="CP287" s="47">
        <v>0</v>
      </c>
      <c r="CQ287" s="47" t="s">
        <v>126</v>
      </c>
      <c r="CR287" s="47">
        <v>0</v>
      </c>
      <c r="CS287" s="45"/>
      <c r="CT287" s="45"/>
      <c r="CU287" s="45"/>
      <c r="CV287" s="45"/>
      <c r="CX287" s="48">
        <v>1.9</v>
      </c>
      <c r="CY287" s="1">
        <v>0</v>
      </c>
      <c r="CZ287">
        <v>0</v>
      </c>
    </row>
    <row r="288" spans="1:104" ht="18" hidden="1" customHeight="1" x14ac:dyDescent="0.25">
      <c r="A288" s="37" t="s">
        <v>2000</v>
      </c>
      <c r="B288" s="37" t="s">
        <v>2001</v>
      </c>
      <c r="C288" s="37" t="s">
        <v>2666</v>
      </c>
      <c r="D288" s="37" t="s">
        <v>2667</v>
      </c>
      <c r="E288" s="37" t="s">
        <v>2794</v>
      </c>
      <c r="F288" s="37" t="s">
        <v>2709</v>
      </c>
      <c r="G288" s="37" t="s">
        <v>2710</v>
      </c>
      <c r="H288" s="37" t="s">
        <v>2811</v>
      </c>
      <c r="I288" s="37"/>
      <c r="J288" s="37"/>
      <c r="K288" s="37" t="s">
        <v>2812</v>
      </c>
      <c r="L288" s="38" t="s">
        <v>2813</v>
      </c>
      <c r="M288" s="37" t="s">
        <v>2814</v>
      </c>
      <c r="N288" s="37" t="s">
        <v>118</v>
      </c>
      <c r="O288" s="37" t="s">
        <v>119</v>
      </c>
      <c r="P288" s="39">
        <v>0</v>
      </c>
      <c r="Q288" s="40">
        <v>1</v>
      </c>
      <c r="R288" s="40">
        <v>0.06</v>
      </c>
      <c r="S288" s="40">
        <v>0</v>
      </c>
      <c r="T288" s="40">
        <v>0</v>
      </c>
      <c r="U288" s="40">
        <v>0</v>
      </c>
      <c r="V288" s="40">
        <v>0</v>
      </c>
      <c r="W288" s="40">
        <v>0</v>
      </c>
      <c r="X288" s="40">
        <v>0</v>
      </c>
      <c r="Y288" s="40">
        <v>0</v>
      </c>
      <c r="Z288" s="40">
        <v>0</v>
      </c>
      <c r="AA288" s="40"/>
      <c r="AB288" s="40"/>
      <c r="AC288" s="40"/>
      <c r="AD288" s="40">
        <v>0.1</v>
      </c>
      <c r="AE288" s="40">
        <v>0</v>
      </c>
      <c r="AF288" s="40">
        <v>0.06</v>
      </c>
      <c r="AG288" s="40" t="s">
        <v>588</v>
      </c>
      <c r="AH288" s="40">
        <v>0.06</v>
      </c>
      <c r="AI288" s="40" t="s">
        <v>2815</v>
      </c>
      <c r="AJ288" s="40" t="s">
        <v>2816</v>
      </c>
      <c r="AK288" s="40" t="s">
        <v>2817</v>
      </c>
      <c r="AL288" s="40">
        <v>0</v>
      </c>
      <c r="AM288" s="40"/>
      <c r="AN288" s="40">
        <v>0.4</v>
      </c>
      <c r="AO288" s="40">
        <v>0</v>
      </c>
      <c r="AP288" s="40">
        <v>0</v>
      </c>
      <c r="AQ288" s="40">
        <v>0</v>
      </c>
      <c r="AR288" s="40">
        <v>0</v>
      </c>
      <c r="AS288" s="40"/>
      <c r="AT288" s="40"/>
      <c r="AU288" s="40"/>
      <c r="AV288" s="40">
        <v>0.5</v>
      </c>
      <c r="AW288" s="40">
        <v>0</v>
      </c>
      <c r="AX288" s="40">
        <v>0</v>
      </c>
      <c r="AY288" s="40">
        <v>0</v>
      </c>
      <c r="AZ288" s="63"/>
      <c r="BA288" s="43">
        <v>0</v>
      </c>
      <c r="BB288" s="43">
        <v>0</v>
      </c>
      <c r="BC288" s="63"/>
      <c r="BD288" s="110">
        <v>200000000</v>
      </c>
      <c r="BE288" s="44"/>
      <c r="BF288" s="45"/>
      <c r="BG288" s="44">
        <v>0</v>
      </c>
      <c r="BH288" s="44">
        <v>0</v>
      </c>
      <c r="BI288" s="44"/>
      <c r="BJ288" s="44">
        <v>0</v>
      </c>
      <c r="BK288" s="46">
        <v>0.06</v>
      </c>
      <c r="BL288" s="46">
        <v>0</v>
      </c>
      <c r="BM288" s="46" t="s">
        <v>126</v>
      </c>
      <c r="BN288" s="46">
        <v>0.1</v>
      </c>
      <c r="BO288" s="46">
        <v>0.6</v>
      </c>
      <c r="BP288" s="46">
        <v>0.4</v>
      </c>
      <c r="BQ288" s="46">
        <v>0</v>
      </c>
      <c r="BR288" s="46">
        <v>0.5</v>
      </c>
      <c r="BS288" s="46">
        <v>0</v>
      </c>
      <c r="BT288" s="46">
        <v>0</v>
      </c>
      <c r="BU288" s="46" t="s">
        <v>126</v>
      </c>
      <c r="BV288" s="46">
        <v>0.06</v>
      </c>
      <c r="BW288" s="46" t="s">
        <v>126</v>
      </c>
      <c r="BX288" s="46">
        <v>0.6</v>
      </c>
      <c r="BY288" s="46">
        <v>0</v>
      </c>
      <c r="BZ288" s="46">
        <v>0</v>
      </c>
      <c r="CA288" s="46" t="s">
        <v>126</v>
      </c>
      <c r="CB288" s="47">
        <v>0.22500000000000001</v>
      </c>
      <c r="CC288" s="47">
        <v>1.35E-2</v>
      </c>
      <c r="CD288" s="47">
        <v>0</v>
      </c>
      <c r="CE288" s="47" t="s">
        <v>126</v>
      </c>
      <c r="CF288" s="47">
        <v>0</v>
      </c>
      <c r="CG288" s="47">
        <v>2.2499999999999999E-2</v>
      </c>
      <c r="CH288" s="47">
        <v>1.35E-2</v>
      </c>
      <c r="CI288" s="47">
        <v>1.35E-2</v>
      </c>
      <c r="CJ288" s="47">
        <v>0.09</v>
      </c>
      <c r="CK288" s="47">
        <v>0</v>
      </c>
      <c r="CL288" s="47">
        <v>0</v>
      </c>
      <c r="CM288" s="47">
        <v>0.1125</v>
      </c>
      <c r="CN288" s="47">
        <v>0</v>
      </c>
      <c r="CO288" s="47">
        <v>0</v>
      </c>
      <c r="CP288" s="47">
        <v>0</v>
      </c>
      <c r="CQ288" s="47" t="s">
        <v>126</v>
      </c>
      <c r="CR288" s="47">
        <v>0</v>
      </c>
      <c r="CS288" s="45"/>
      <c r="CT288" s="45"/>
      <c r="CU288" s="45"/>
      <c r="CV288" s="45"/>
      <c r="CX288" s="48">
        <v>0</v>
      </c>
      <c r="CY288" s="1">
        <v>0</v>
      </c>
      <c r="CZ288">
        <v>0</v>
      </c>
    </row>
    <row r="289" spans="1:104" ht="30.75" hidden="1" customHeight="1" x14ac:dyDescent="0.25">
      <c r="A289" s="37" t="s">
        <v>2000</v>
      </c>
      <c r="B289" s="37" t="s">
        <v>2001</v>
      </c>
      <c r="C289" s="37" t="s">
        <v>2666</v>
      </c>
      <c r="D289" s="37" t="s">
        <v>2667</v>
      </c>
      <c r="E289" s="37" t="s">
        <v>2794</v>
      </c>
      <c r="F289" s="37" t="s">
        <v>2709</v>
      </c>
      <c r="G289" s="37" t="s">
        <v>2710</v>
      </c>
      <c r="H289" s="37" t="s">
        <v>2818</v>
      </c>
      <c r="I289" s="37"/>
      <c r="J289" s="37"/>
      <c r="K289" s="37" t="s">
        <v>2819</v>
      </c>
      <c r="L289" s="38" t="s">
        <v>2820</v>
      </c>
      <c r="M289" s="37" t="s">
        <v>2821</v>
      </c>
      <c r="N289" s="37" t="s">
        <v>118</v>
      </c>
      <c r="O289" s="37" t="s">
        <v>119</v>
      </c>
      <c r="P289" s="39">
        <v>0</v>
      </c>
      <c r="Q289" s="40">
        <v>1</v>
      </c>
      <c r="R289" s="40">
        <v>0.15</v>
      </c>
      <c r="S289" s="40" t="s">
        <v>4534</v>
      </c>
      <c r="T289" s="40">
        <v>0.1</v>
      </c>
      <c r="U289" s="40">
        <v>0</v>
      </c>
      <c r="V289" s="40">
        <v>0.05</v>
      </c>
      <c r="W289" s="40">
        <v>0</v>
      </c>
      <c r="X289" s="40">
        <v>0</v>
      </c>
      <c r="Y289" s="40">
        <v>0</v>
      </c>
      <c r="Z289" s="40">
        <v>0</v>
      </c>
      <c r="AA289" s="40"/>
      <c r="AB289" s="40"/>
      <c r="AC289" s="40"/>
      <c r="AD289" s="40">
        <v>0.39</v>
      </c>
      <c r="AE289" s="40">
        <v>0</v>
      </c>
      <c r="AF289" s="40">
        <v>0.15</v>
      </c>
      <c r="AG289" s="40" t="s">
        <v>588</v>
      </c>
      <c r="AH289" s="40">
        <v>0.15</v>
      </c>
      <c r="AI289" s="40" t="s">
        <v>2822</v>
      </c>
      <c r="AJ289" s="40" t="s">
        <v>2823</v>
      </c>
      <c r="AK289" s="40" t="s">
        <v>2824</v>
      </c>
      <c r="AL289" s="40">
        <v>0</v>
      </c>
      <c r="AM289" s="40"/>
      <c r="AN289" s="40">
        <v>0.46</v>
      </c>
      <c r="AO289" s="40">
        <v>0</v>
      </c>
      <c r="AP289" s="40">
        <v>0</v>
      </c>
      <c r="AQ289" s="40">
        <v>0</v>
      </c>
      <c r="AR289" s="40">
        <v>0</v>
      </c>
      <c r="AS289" s="40"/>
      <c r="AT289" s="40"/>
      <c r="AU289" s="40"/>
      <c r="AV289" s="40">
        <v>0.1</v>
      </c>
      <c r="AW289" s="40">
        <v>0</v>
      </c>
      <c r="AX289" s="40">
        <v>0</v>
      </c>
      <c r="AY289" s="40">
        <v>0</v>
      </c>
      <c r="AZ289" s="63"/>
      <c r="BA289" s="43">
        <v>0</v>
      </c>
      <c r="BB289" s="43">
        <v>0</v>
      </c>
      <c r="BC289" s="63"/>
      <c r="BD289" s="110">
        <v>20000000</v>
      </c>
      <c r="BE289" s="44"/>
      <c r="BF289" s="45"/>
      <c r="BG289" s="44">
        <v>19110000</v>
      </c>
      <c r="BH289" s="44">
        <v>769230769</v>
      </c>
      <c r="BI289" s="44"/>
      <c r="BJ289" s="44">
        <v>253158569</v>
      </c>
      <c r="BK289" s="46">
        <v>0.15</v>
      </c>
      <c r="BL289" s="46">
        <v>0.05</v>
      </c>
      <c r="BM289" s="46">
        <v>0</v>
      </c>
      <c r="BN289" s="46">
        <v>0.39</v>
      </c>
      <c r="BO289" s="46">
        <v>0.38461538461538458</v>
      </c>
      <c r="BP289" s="46">
        <v>0.46</v>
      </c>
      <c r="BQ289" s="46">
        <v>0</v>
      </c>
      <c r="BR289" s="46">
        <v>0.1</v>
      </c>
      <c r="BS289" s="46">
        <v>0</v>
      </c>
      <c r="BT289" s="46">
        <v>0</v>
      </c>
      <c r="BU289" s="46" t="s">
        <v>126</v>
      </c>
      <c r="BV289" s="46">
        <v>0.15</v>
      </c>
      <c r="BW289" s="46">
        <v>0</v>
      </c>
      <c r="BX289" s="46">
        <v>0.38461538461538458</v>
      </c>
      <c r="BY289" s="46">
        <v>0</v>
      </c>
      <c r="BZ289" s="46">
        <v>0</v>
      </c>
      <c r="CA289" s="46" t="s">
        <v>126</v>
      </c>
      <c r="CB289" s="47">
        <v>0.22500000000000001</v>
      </c>
      <c r="CC289" s="47">
        <v>3.3750000000000002E-2</v>
      </c>
      <c r="CD289" s="47">
        <v>1.1299999999999999E-2</v>
      </c>
      <c r="CE289" s="47">
        <v>0</v>
      </c>
      <c r="CF289" s="47">
        <v>0</v>
      </c>
      <c r="CG289" s="47">
        <v>8.7800000000000003E-2</v>
      </c>
      <c r="CH289" s="47">
        <v>3.3769230769230767E-2</v>
      </c>
      <c r="CI289" s="47">
        <v>3.3750000000000002E-2</v>
      </c>
      <c r="CJ289" s="47">
        <v>0.10349999999999999</v>
      </c>
      <c r="CK289" s="47">
        <v>0</v>
      </c>
      <c r="CL289" s="47">
        <v>0</v>
      </c>
      <c r="CM289" s="47">
        <v>2.2500000000000003E-2</v>
      </c>
      <c r="CN289" s="47">
        <v>0</v>
      </c>
      <c r="CO289" s="47">
        <v>0</v>
      </c>
      <c r="CP289" s="47">
        <v>0</v>
      </c>
      <c r="CQ289" s="47" t="s">
        <v>126</v>
      </c>
      <c r="CR289" s="47">
        <v>0</v>
      </c>
      <c r="CS289" s="45"/>
      <c r="CT289" s="45"/>
      <c r="CU289" s="45"/>
      <c r="CV289" s="45"/>
      <c r="CX289" s="48">
        <v>0.15</v>
      </c>
      <c r="CY289" s="1">
        <v>0</v>
      </c>
      <c r="CZ289">
        <v>0</v>
      </c>
    </row>
    <row r="290" spans="1:104" ht="30.75" hidden="1" customHeight="1" x14ac:dyDescent="0.25">
      <c r="A290" s="37" t="s">
        <v>2000</v>
      </c>
      <c r="B290" s="37" t="s">
        <v>2001</v>
      </c>
      <c r="C290" s="37" t="s">
        <v>2666</v>
      </c>
      <c r="D290" s="37" t="s">
        <v>2667</v>
      </c>
      <c r="E290" s="37" t="s">
        <v>2794</v>
      </c>
      <c r="F290" s="37" t="s">
        <v>2709</v>
      </c>
      <c r="G290" s="37" t="s">
        <v>2710</v>
      </c>
      <c r="H290" s="37" t="s">
        <v>2825</v>
      </c>
      <c r="I290" s="37"/>
      <c r="J290" s="37"/>
      <c r="K290" s="37" t="s">
        <v>2826</v>
      </c>
      <c r="L290" s="38" t="s">
        <v>2827</v>
      </c>
      <c r="M290" s="37" t="s">
        <v>2828</v>
      </c>
      <c r="N290" s="37" t="s">
        <v>118</v>
      </c>
      <c r="O290" s="37" t="s">
        <v>119</v>
      </c>
      <c r="P290" s="39">
        <v>0</v>
      </c>
      <c r="Q290" s="40">
        <v>1</v>
      </c>
      <c r="R290" s="40">
        <v>0.92</v>
      </c>
      <c r="S290" s="40" t="s">
        <v>2830</v>
      </c>
      <c r="T290" s="40">
        <v>0</v>
      </c>
      <c r="U290" s="40">
        <v>0</v>
      </c>
      <c r="V290" s="40">
        <v>0</v>
      </c>
      <c r="W290" s="40">
        <v>0</v>
      </c>
      <c r="X290" s="40">
        <v>0</v>
      </c>
      <c r="Y290" s="40">
        <v>0</v>
      </c>
      <c r="Z290" s="40">
        <v>0</v>
      </c>
      <c r="AA290" s="40"/>
      <c r="AB290" s="40"/>
      <c r="AC290" s="40"/>
      <c r="AD290" s="40">
        <v>0.9</v>
      </c>
      <c r="AE290" s="40">
        <v>0</v>
      </c>
      <c r="AF290" s="40">
        <v>0.92</v>
      </c>
      <c r="AG290" s="40" t="s">
        <v>588</v>
      </c>
      <c r="AH290" s="40">
        <v>0.92</v>
      </c>
      <c r="AI290" s="40" t="s">
        <v>2829</v>
      </c>
      <c r="AJ290" s="40" t="s">
        <v>2830</v>
      </c>
      <c r="AK290" s="40" t="s">
        <v>2831</v>
      </c>
      <c r="AL290" s="40">
        <v>3357614512</v>
      </c>
      <c r="AM290" s="40"/>
      <c r="AN290" s="40">
        <v>0.1</v>
      </c>
      <c r="AO290" s="40">
        <v>0</v>
      </c>
      <c r="AP290" s="40">
        <v>0</v>
      </c>
      <c r="AQ290" s="40">
        <v>0</v>
      </c>
      <c r="AR290" s="40">
        <v>0</v>
      </c>
      <c r="AS290" s="40"/>
      <c r="AT290" s="40"/>
      <c r="AU290" s="40"/>
      <c r="AV290" s="40">
        <v>0</v>
      </c>
      <c r="AW290" s="40">
        <v>0</v>
      </c>
      <c r="AX290" s="40">
        <v>0</v>
      </c>
      <c r="AY290" s="40">
        <v>0</v>
      </c>
      <c r="AZ290" s="63"/>
      <c r="BA290" s="43">
        <v>0</v>
      </c>
      <c r="BB290" s="43">
        <v>0</v>
      </c>
      <c r="BC290" s="63"/>
      <c r="BD290" s="110">
        <v>1937796</v>
      </c>
      <c r="BE290" s="44"/>
      <c r="BF290" s="45"/>
      <c r="BG290" s="44">
        <v>1937796</v>
      </c>
      <c r="BH290" s="44">
        <v>5000000</v>
      </c>
      <c r="BI290" s="44"/>
      <c r="BJ290" s="44">
        <v>5000000</v>
      </c>
      <c r="BK290" s="46">
        <v>0.92</v>
      </c>
      <c r="BL290" s="46">
        <v>0</v>
      </c>
      <c r="BM290" s="46" t="s">
        <v>126</v>
      </c>
      <c r="BN290" s="46">
        <v>0.9</v>
      </c>
      <c r="BO290" s="46">
        <v>1.0222222222222221</v>
      </c>
      <c r="BP290" s="46">
        <v>0.1</v>
      </c>
      <c r="BQ290" s="46">
        <v>0</v>
      </c>
      <c r="BR290" s="46">
        <v>0</v>
      </c>
      <c r="BS290" s="46">
        <v>0</v>
      </c>
      <c r="BT290" s="46">
        <v>0</v>
      </c>
      <c r="BU290" s="46" t="s">
        <v>126</v>
      </c>
      <c r="BV290" s="46">
        <v>0.92</v>
      </c>
      <c r="BW290" s="46" t="s">
        <v>126</v>
      </c>
      <c r="BX290" s="46" t="s">
        <v>4283</v>
      </c>
      <c r="BY290" s="46">
        <v>0</v>
      </c>
      <c r="BZ290" s="46">
        <v>0</v>
      </c>
      <c r="CA290" s="46" t="s">
        <v>126</v>
      </c>
      <c r="CB290" s="47">
        <v>0.22500000000000001</v>
      </c>
      <c r="CC290" s="47">
        <v>0.20700000000000002</v>
      </c>
      <c r="CD290" s="47">
        <v>0</v>
      </c>
      <c r="CE290" s="47" t="s">
        <v>126</v>
      </c>
      <c r="CF290" s="47">
        <v>0</v>
      </c>
      <c r="CG290" s="47">
        <v>0.20250000000000001</v>
      </c>
      <c r="CH290" s="47">
        <v>0.20250000000000001</v>
      </c>
      <c r="CI290" s="47">
        <v>0.20700000000000002</v>
      </c>
      <c r="CJ290" s="47">
        <v>2.2499999999999999E-2</v>
      </c>
      <c r="CK290" s="47">
        <v>0</v>
      </c>
      <c r="CL290" s="47">
        <v>0</v>
      </c>
      <c r="CM290" s="47">
        <v>0</v>
      </c>
      <c r="CN290" s="47">
        <v>0</v>
      </c>
      <c r="CO290" s="47">
        <v>0</v>
      </c>
      <c r="CP290" s="47">
        <v>0</v>
      </c>
      <c r="CQ290" s="47" t="s">
        <v>126</v>
      </c>
      <c r="CR290" s="47">
        <v>0</v>
      </c>
      <c r="CS290" s="45"/>
      <c r="CT290" s="45"/>
      <c r="CU290" s="45"/>
      <c r="CV290" s="45"/>
      <c r="CX290" s="48">
        <v>0</v>
      </c>
      <c r="CY290" s="1">
        <v>0</v>
      </c>
      <c r="CZ290">
        <v>0</v>
      </c>
    </row>
    <row r="291" spans="1:104" ht="30.75" hidden="1" customHeight="1" x14ac:dyDescent="0.25">
      <c r="A291" s="37" t="s">
        <v>2000</v>
      </c>
      <c r="B291" s="37" t="s">
        <v>2001</v>
      </c>
      <c r="C291" s="37" t="s">
        <v>2666</v>
      </c>
      <c r="D291" s="37" t="s">
        <v>2667</v>
      </c>
      <c r="E291" s="37" t="s">
        <v>2794</v>
      </c>
      <c r="F291" s="37" t="s">
        <v>2709</v>
      </c>
      <c r="G291" s="37" t="s">
        <v>2710</v>
      </c>
      <c r="H291" s="37" t="s">
        <v>2832</v>
      </c>
      <c r="I291" s="37"/>
      <c r="J291" s="37"/>
      <c r="K291" s="37" t="s">
        <v>2833</v>
      </c>
      <c r="L291" s="38" t="s">
        <v>2834</v>
      </c>
      <c r="M291" s="37" t="s">
        <v>2835</v>
      </c>
      <c r="N291" s="37" t="s">
        <v>118</v>
      </c>
      <c r="O291" s="37" t="s">
        <v>119</v>
      </c>
      <c r="P291" s="39">
        <v>0</v>
      </c>
      <c r="Q291" s="40">
        <v>4</v>
      </c>
      <c r="R291" s="40">
        <v>1</v>
      </c>
      <c r="S291" s="40" t="s">
        <v>4535</v>
      </c>
      <c r="T291" s="40">
        <v>0</v>
      </c>
      <c r="U291" s="40">
        <v>0</v>
      </c>
      <c r="V291" s="40">
        <v>0</v>
      </c>
      <c r="W291" s="40">
        <v>0</v>
      </c>
      <c r="X291" s="40">
        <v>0</v>
      </c>
      <c r="Y291" s="40">
        <v>0</v>
      </c>
      <c r="Z291" s="40">
        <v>0</v>
      </c>
      <c r="AA291" s="40"/>
      <c r="AB291" s="40"/>
      <c r="AC291" s="40"/>
      <c r="AD291" s="40">
        <v>1</v>
      </c>
      <c r="AE291" s="40">
        <v>0</v>
      </c>
      <c r="AF291" s="40">
        <v>1</v>
      </c>
      <c r="AG291" s="40" t="s">
        <v>588</v>
      </c>
      <c r="AH291" s="40">
        <v>1</v>
      </c>
      <c r="AI291" s="40" t="s">
        <v>2836</v>
      </c>
      <c r="AJ291" s="40" t="s">
        <v>2837</v>
      </c>
      <c r="AK291" s="40" t="s">
        <v>2838</v>
      </c>
      <c r="AL291" s="40">
        <v>2716003394</v>
      </c>
      <c r="AM291" s="40"/>
      <c r="AN291" s="40">
        <v>0</v>
      </c>
      <c r="AO291" s="40">
        <v>0</v>
      </c>
      <c r="AP291" s="40">
        <v>0</v>
      </c>
      <c r="AQ291" s="40">
        <v>0</v>
      </c>
      <c r="AR291" s="40">
        <v>0</v>
      </c>
      <c r="AS291" s="40"/>
      <c r="AT291" s="40"/>
      <c r="AU291" s="40"/>
      <c r="AV291" s="40">
        <v>3</v>
      </c>
      <c r="AW291" s="40">
        <v>0</v>
      </c>
      <c r="AX291" s="40">
        <v>0</v>
      </c>
      <c r="AY291" s="40">
        <v>0</v>
      </c>
      <c r="AZ291" s="63"/>
      <c r="BA291" s="43">
        <v>0</v>
      </c>
      <c r="BB291" s="43">
        <v>0</v>
      </c>
      <c r="BC291" s="63"/>
      <c r="BD291" s="110">
        <v>30003605</v>
      </c>
      <c r="BE291" s="44"/>
      <c r="BF291" s="45"/>
      <c r="BG291" s="44">
        <v>16127015</v>
      </c>
      <c r="BH291" s="44">
        <v>858402482</v>
      </c>
      <c r="BI291" s="44"/>
      <c r="BJ291" s="44">
        <v>0</v>
      </c>
      <c r="BK291" s="46">
        <v>0.25</v>
      </c>
      <c r="BL291" s="46">
        <v>0</v>
      </c>
      <c r="BM291" s="46" t="s">
        <v>126</v>
      </c>
      <c r="BN291" s="46">
        <v>0.25</v>
      </c>
      <c r="BO291" s="46">
        <v>1</v>
      </c>
      <c r="BP291" s="46">
        <v>0</v>
      </c>
      <c r="BQ291" s="46" t="s">
        <v>126</v>
      </c>
      <c r="BR291" s="46">
        <v>0.75</v>
      </c>
      <c r="BS291" s="46">
        <v>0</v>
      </c>
      <c r="BT291" s="46">
        <v>0</v>
      </c>
      <c r="BU291" s="46" t="s">
        <v>126</v>
      </c>
      <c r="BV291" s="46">
        <v>0.25</v>
      </c>
      <c r="BW291" s="46" t="s">
        <v>126</v>
      </c>
      <c r="BX291" s="46">
        <v>1</v>
      </c>
      <c r="BY291" s="46" t="s">
        <v>126</v>
      </c>
      <c r="BZ291" s="46">
        <v>0</v>
      </c>
      <c r="CA291" s="46" t="s">
        <v>126</v>
      </c>
      <c r="CB291" s="47">
        <v>0.22500000000000001</v>
      </c>
      <c r="CC291" s="47">
        <v>5.6250000000000001E-2</v>
      </c>
      <c r="CD291" s="47">
        <v>0</v>
      </c>
      <c r="CE291" s="47" t="s">
        <v>126</v>
      </c>
      <c r="CF291" s="47">
        <v>0</v>
      </c>
      <c r="CG291" s="47">
        <v>5.6300000000000003E-2</v>
      </c>
      <c r="CH291" s="47">
        <v>5.6300000000000003E-2</v>
      </c>
      <c r="CI291" s="47">
        <v>5.6250000000000001E-2</v>
      </c>
      <c r="CJ291" s="47">
        <v>0</v>
      </c>
      <c r="CK291" s="47" t="s">
        <v>126</v>
      </c>
      <c r="CL291" s="47">
        <v>0</v>
      </c>
      <c r="CM291" s="47">
        <v>0.16875000000000001</v>
      </c>
      <c r="CN291" s="47">
        <v>0</v>
      </c>
      <c r="CO291" s="47">
        <v>0</v>
      </c>
      <c r="CP291" s="47">
        <v>0</v>
      </c>
      <c r="CQ291" s="47" t="s">
        <v>126</v>
      </c>
      <c r="CR291" s="47">
        <v>0</v>
      </c>
      <c r="CS291" s="45"/>
      <c r="CT291" s="45"/>
      <c r="CU291" s="45"/>
      <c r="CV291" s="45"/>
      <c r="CX291" s="48">
        <v>0</v>
      </c>
      <c r="CY291" s="1">
        <v>0</v>
      </c>
      <c r="CZ291">
        <v>0</v>
      </c>
    </row>
    <row r="292" spans="1:104" ht="18" hidden="1" customHeight="1" x14ac:dyDescent="0.25">
      <c r="A292" s="37" t="s">
        <v>2839</v>
      </c>
      <c r="B292" s="37" t="s">
        <v>2840</v>
      </c>
      <c r="C292" s="37" t="s">
        <v>2666</v>
      </c>
      <c r="D292" s="37" t="s">
        <v>2667</v>
      </c>
      <c r="E292" s="37" t="s">
        <v>2841</v>
      </c>
      <c r="F292" s="37" t="s">
        <v>2842</v>
      </c>
      <c r="G292" s="37" t="s">
        <v>2843</v>
      </c>
      <c r="H292" s="37" t="s">
        <v>2844</v>
      </c>
      <c r="I292" s="37"/>
      <c r="J292" s="37"/>
      <c r="K292" s="37" t="s">
        <v>2845</v>
      </c>
      <c r="L292" s="37" t="s">
        <v>2846</v>
      </c>
      <c r="M292" s="37" t="s">
        <v>2847</v>
      </c>
      <c r="N292" s="37" t="s">
        <v>118</v>
      </c>
      <c r="O292" s="37" t="s">
        <v>119</v>
      </c>
      <c r="P292" s="39">
        <v>109</v>
      </c>
      <c r="Q292" s="40">
        <v>116</v>
      </c>
      <c r="R292" s="40">
        <v>54</v>
      </c>
      <c r="S292" s="40" t="s">
        <v>4536</v>
      </c>
      <c r="T292" s="40">
        <v>0</v>
      </c>
      <c r="U292" s="40">
        <v>0</v>
      </c>
      <c r="V292" s="40">
        <v>0</v>
      </c>
      <c r="W292" s="40">
        <v>0</v>
      </c>
      <c r="X292" s="40">
        <v>0</v>
      </c>
      <c r="Y292" s="40">
        <v>0</v>
      </c>
      <c r="Z292" s="40">
        <v>0</v>
      </c>
      <c r="AA292" s="40"/>
      <c r="AB292" s="40"/>
      <c r="AC292" s="40"/>
      <c r="AD292" s="40">
        <v>30</v>
      </c>
      <c r="AE292" s="40">
        <v>0</v>
      </c>
      <c r="AF292" s="40">
        <v>30</v>
      </c>
      <c r="AG292" s="40">
        <v>0</v>
      </c>
      <c r="AH292" s="40">
        <v>30</v>
      </c>
      <c r="AI292" s="40" t="s">
        <v>2848</v>
      </c>
      <c r="AJ292" s="40" t="s">
        <v>2849</v>
      </c>
      <c r="AK292" s="40" t="s">
        <v>2850</v>
      </c>
      <c r="AL292" s="40">
        <v>51376000</v>
      </c>
      <c r="AM292" s="40">
        <v>51376000</v>
      </c>
      <c r="AN292" s="40">
        <v>50</v>
      </c>
      <c r="AO292" s="40">
        <v>0</v>
      </c>
      <c r="AP292" s="40">
        <v>24</v>
      </c>
      <c r="AQ292" s="40">
        <v>0</v>
      </c>
      <c r="AR292" s="40">
        <v>24</v>
      </c>
      <c r="AS292" s="40" t="s">
        <v>2851</v>
      </c>
      <c r="AT292" s="40" t="s">
        <v>2852</v>
      </c>
      <c r="AU292" s="40"/>
      <c r="AV292" s="40">
        <v>36</v>
      </c>
      <c r="AW292" s="40">
        <v>0</v>
      </c>
      <c r="AX292" s="40">
        <v>0</v>
      </c>
      <c r="AY292" s="40">
        <v>0</v>
      </c>
      <c r="AZ292" s="63"/>
      <c r="BA292" s="43">
        <v>0</v>
      </c>
      <c r="BB292" s="43">
        <v>0</v>
      </c>
      <c r="BC292" s="63"/>
      <c r="BD292" s="110">
        <v>2293115741</v>
      </c>
      <c r="BE292" s="44">
        <v>51376000</v>
      </c>
      <c r="BF292" s="45"/>
      <c r="BG292" s="44">
        <v>2287236112</v>
      </c>
      <c r="BH292" s="44">
        <v>4541532800</v>
      </c>
      <c r="BI292" s="44"/>
      <c r="BJ292" s="44">
        <v>515179400</v>
      </c>
      <c r="BK292" s="46">
        <v>0.46551724137931033</v>
      </c>
      <c r="BL292" s="46">
        <v>0</v>
      </c>
      <c r="BM292" s="46" t="s">
        <v>126</v>
      </c>
      <c r="BN292" s="46">
        <v>0.25862068965517243</v>
      </c>
      <c r="BO292" s="46">
        <v>1</v>
      </c>
      <c r="BP292" s="46">
        <v>0.43103448275862066</v>
      </c>
      <c r="BQ292" s="46">
        <v>0.48</v>
      </c>
      <c r="BR292" s="46">
        <v>0.31034482758620691</v>
      </c>
      <c r="BS292" s="46">
        <v>0</v>
      </c>
      <c r="BT292" s="46">
        <v>0</v>
      </c>
      <c r="BU292" s="46" t="s">
        <v>126</v>
      </c>
      <c r="BV292" s="46">
        <v>0.46551724137931033</v>
      </c>
      <c r="BW292" s="46" t="s">
        <v>126</v>
      </c>
      <c r="BX292" s="46">
        <v>1</v>
      </c>
      <c r="BY292" s="46">
        <v>0.48</v>
      </c>
      <c r="BZ292" s="46">
        <v>0</v>
      </c>
      <c r="CA292" s="46" t="s">
        <v>126</v>
      </c>
      <c r="CB292" s="47">
        <v>0.22500000000000001</v>
      </c>
      <c r="CC292" s="47">
        <v>0.10474137931034483</v>
      </c>
      <c r="CD292" s="47">
        <v>0</v>
      </c>
      <c r="CE292" s="47" t="s">
        <v>126</v>
      </c>
      <c r="CF292" s="47">
        <v>0</v>
      </c>
      <c r="CG292" s="47">
        <v>5.8200000000000002E-2</v>
      </c>
      <c r="CH292" s="47">
        <v>5.8200000000000002E-2</v>
      </c>
      <c r="CI292" s="47">
        <v>5.8189655172413798E-2</v>
      </c>
      <c r="CJ292" s="47">
        <v>9.7000000000000003E-2</v>
      </c>
      <c r="CK292" s="47">
        <v>4.6559999999999997E-2</v>
      </c>
      <c r="CL292" s="47">
        <v>4.655172413793103E-2</v>
      </c>
      <c r="CM292" s="47">
        <v>6.9827586206896552E-2</v>
      </c>
      <c r="CN292" s="47">
        <v>0</v>
      </c>
      <c r="CO292" s="47">
        <v>0</v>
      </c>
      <c r="CP292" s="47">
        <v>0</v>
      </c>
      <c r="CQ292" s="47" t="s">
        <v>126</v>
      </c>
      <c r="CR292" s="47">
        <v>0</v>
      </c>
      <c r="CS292" s="45"/>
      <c r="CT292" s="45"/>
      <c r="CU292" s="45"/>
      <c r="CV292" s="45"/>
      <c r="CX292" s="48">
        <v>0</v>
      </c>
      <c r="CY292" s="1">
        <v>7000000000</v>
      </c>
      <c r="CZ292" t="s">
        <v>3124</v>
      </c>
    </row>
    <row r="293" spans="1:104" ht="18" hidden="1" customHeight="1" x14ac:dyDescent="0.25">
      <c r="A293" s="37" t="s">
        <v>2839</v>
      </c>
      <c r="B293" s="37" t="s">
        <v>2840</v>
      </c>
      <c r="C293" s="37" t="s">
        <v>2666</v>
      </c>
      <c r="D293" s="37" t="s">
        <v>2667</v>
      </c>
      <c r="E293" s="37" t="s">
        <v>2841</v>
      </c>
      <c r="F293" s="37" t="s">
        <v>2842</v>
      </c>
      <c r="G293" s="37" t="s">
        <v>2843</v>
      </c>
      <c r="H293" s="37" t="s">
        <v>2853</v>
      </c>
      <c r="I293" s="37"/>
      <c r="J293" s="37"/>
      <c r="K293" s="37" t="s">
        <v>2854</v>
      </c>
      <c r="L293" s="37" t="s">
        <v>2855</v>
      </c>
      <c r="M293" s="37" t="s">
        <v>2856</v>
      </c>
      <c r="N293" s="37" t="s">
        <v>118</v>
      </c>
      <c r="O293" s="37" t="s">
        <v>119</v>
      </c>
      <c r="P293" s="39">
        <v>0</v>
      </c>
      <c r="Q293" s="40">
        <v>1</v>
      </c>
      <c r="R293" s="40">
        <v>0.9</v>
      </c>
      <c r="S293" s="40" t="s">
        <v>4537</v>
      </c>
      <c r="T293" s="40">
        <v>0</v>
      </c>
      <c r="U293" s="40">
        <v>0</v>
      </c>
      <c r="V293" s="40">
        <v>0.35</v>
      </c>
      <c r="W293" s="40">
        <v>0</v>
      </c>
      <c r="X293" s="40">
        <v>0.3</v>
      </c>
      <c r="Y293" s="40">
        <v>0</v>
      </c>
      <c r="Z293" s="40">
        <v>0.3</v>
      </c>
      <c r="AA293" s="40" t="s">
        <v>2857</v>
      </c>
      <c r="AB293" s="40" t="s">
        <v>2858</v>
      </c>
      <c r="AC293" s="40">
        <v>0</v>
      </c>
      <c r="AD293" s="40">
        <v>0.2</v>
      </c>
      <c r="AE293" s="40">
        <v>0</v>
      </c>
      <c r="AF293" s="40">
        <v>0.2</v>
      </c>
      <c r="AG293" s="40">
        <v>0</v>
      </c>
      <c r="AH293" s="40">
        <v>0.2</v>
      </c>
      <c r="AI293" s="40" t="s">
        <v>2859</v>
      </c>
      <c r="AJ293" s="40" t="s">
        <v>2860</v>
      </c>
      <c r="AK293" s="40" t="s">
        <v>2850</v>
      </c>
      <c r="AL293" s="40">
        <v>0</v>
      </c>
      <c r="AM293" s="40">
        <v>0</v>
      </c>
      <c r="AN293" s="40">
        <v>0.3</v>
      </c>
      <c r="AO293" s="40">
        <v>0</v>
      </c>
      <c r="AP293" s="40">
        <v>0.4</v>
      </c>
      <c r="AQ293" s="40">
        <v>0</v>
      </c>
      <c r="AR293" s="40">
        <v>0.4</v>
      </c>
      <c r="AS293" s="40" t="s">
        <v>2861</v>
      </c>
      <c r="AT293" s="40" t="s">
        <v>2862</v>
      </c>
      <c r="AU293" s="40"/>
      <c r="AV293" s="40">
        <v>0.2</v>
      </c>
      <c r="AW293" s="40">
        <v>0</v>
      </c>
      <c r="AX293" s="40">
        <v>0</v>
      </c>
      <c r="AY293" s="40">
        <v>0</v>
      </c>
      <c r="AZ293" s="63"/>
      <c r="BA293" s="43">
        <v>26250000</v>
      </c>
      <c r="BB293" s="43">
        <v>26250000</v>
      </c>
      <c r="BC293" s="63"/>
      <c r="BD293" s="110">
        <v>100000000</v>
      </c>
      <c r="BE293" s="44">
        <v>0</v>
      </c>
      <c r="BF293" s="45"/>
      <c r="BG293" s="44">
        <v>100000000</v>
      </c>
      <c r="BH293" s="44">
        <v>100000000</v>
      </c>
      <c r="BI293" s="44"/>
      <c r="BJ293" s="44">
        <v>100000000</v>
      </c>
      <c r="BK293" s="46">
        <v>0.9</v>
      </c>
      <c r="BL293" s="46">
        <v>0.35</v>
      </c>
      <c r="BM293" s="46">
        <v>0.85709999999999997</v>
      </c>
      <c r="BN293" s="46">
        <v>0.2</v>
      </c>
      <c r="BO293" s="46">
        <v>1</v>
      </c>
      <c r="BP293" s="46">
        <v>0.3</v>
      </c>
      <c r="BQ293" s="46">
        <v>1.3333333333333335</v>
      </c>
      <c r="BR293" s="46">
        <v>0.2</v>
      </c>
      <c r="BS293" s="46">
        <v>0</v>
      </c>
      <c r="BT293" s="46">
        <v>0</v>
      </c>
      <c r="BU293" s="46" t="s">
        <v>126</v>
      </c>
      <c r="BV293" s="46">
        <v>0.9</v>
      </c>
      <c r="BW293" s="46">
        <v>0.85709999999999997</v>
      </c>
      <c r="BX293" s="46">
        <v>1</v>
      </c>
      <c r="BY293" s="46" t="s">
        <v>4283</v>
      </c>
      <c r="BZ293" s="46">
        <v>0</v>
      </c>
      <c r="CA293" s="46" t="s">
        <v>126</v>
      </c>
      <c r="CB293" s="47">
        <v>0.22500000000000001</v>
      </c>
      <c r="CC293" s="47">
        <v>0.20250000000000001</v>
      </c>
      <c r="CD293" s="47">
        <v>6.7500000000000004E-2</v>
      </c>
      <c r="CE293" s="47">
        <v>6.7500000000000004E-2</v>
      </c>
      <c r="CF293" s="47">
        <v>6.7500000000000004E-2</v>
      </c>
      <c r="CG293" s="47">
        <v>4.4999999999999998E-2</v>
      </c>
      <c r="CH293" s="47">
        <v>4.4999999999999998E-2</v>
      </c>
      <c r="CI293" s="47">
        <v>4.4999999999999998E-2</v>
      </c>
      <c r="CJ293" s="47">
        <v>6.7500000000000004E-2</v>
      </c>
      <c r="CK293" s="47">
        <v>6.7500000000000004E-2</v>
      </c>
      <c r="CL293" s="47">
        <v>9.0000000000000011E-2</v>
      </c>
      <c r="CM293" s="47">
        <v>4.5000000000000005E-2</v>
      </c>
      <c r="CN293" s="47">
        <v>0</v>
      </c>
      <c r="CO293" s="47">
        <v>0</v>
      </c>
      <c r="CP293" s="47">
        <v>0</v>
      </c>
      <c r="CQ293" s="47" t="s">
        <v>126</v>
      </c>
      <c r="CR293" s="47">
        <v>0</v>
      </c>
      <c r="CS293" s="45"/>
      <c r="CT293" s="45"/>
      <c r="CU293" s="45"/>
      <c r="CV293" s="45"/>
      <c r="CX293" s="48">
        <v>0.3</v>
      </c>
      <c r="CY293" s="1">
        <v>40530600</v>
      </c>
      <c r="CZ293" t="s">
        <v>4538</v>
      </c>
    </row>
    <row r="294" spans="1:104" ht="18" hidden="1" customHeight="1" x14ac:dyDescent="0.25">
      <c r="A294" s="37" t="s">
        <v>105</v>
      </c>
      <c r="B294" s="37" t="s">
        <v>106</v>
      </c>
      <c r="C294" s="37" t="s">
        <v>2666</v>
      </c>
      <c r="D294" s="37" t="s">
        <v>2667</v>
      </c>
      <c r="E294" s="37" t="s">
        <v>2841</v>
      </c>
      <c r="F294" s="37" t="s">
        <v>2732</v>
      </c>
      <c r="G294" s="37" t="s">
        <v>2733</v>
      </c>
      <c r="H294" s="37" t="s">
        <v>2863</v>
      </c>
      <c r="I294" s="37"/>
      <c r="J294" s="38" t="s">
        <v>527</v>
      </c>
      <c r="K294" s="37" t="s">
        <v>2864</v>
      </c>
      <c r="L294" s="37" t="s">
        <v>2865</v>
      </c>
      <c r="M294" s="37" t="s">
        <v>2866</v>
      </c>
      <c r="N294" s="37" t="s">
        <v>134</v>
      </c>
      <c r="O294" s="37" t="s">
        <v>119</v>
      </c>
      <c r="P294" s="39">
        <v>80</v>
      </c>
      <c r="Q294" s="40">
        <v>10</v>
      </c>
      <c r="R294" s="40">
        <v>8.5</v>
      </c>
      <c r="S294" s="40" t="s">
        <v>4539</v>
      </c>
      <c r="T294" s="40">
        <v>1</v>
      </c>
      <c r="U294" s="40">
        <v>0</v>
      </c>
      <c r="V294" s="40">
        <v>1</v>
      </c>
      <c r="W294" s="40">
        <v>0</v>
      </c>
      <c r="X294" s="40">
        <v>1</v>
      </c>
      <c r="Y294" s="40">
        <v>0</v>
      </c>
      <c r="Z294" s="40">
        <v>1</v>
      </c>
      <c r="AA294" s="40" t="s">
        <v>2867</v>
      </c>
      <c r="AB294" s="40" t="s">
        <v>2868</v>
      </c>
      <c r="AC294" s="40" t="s">
        <v>2869</v>
      </c>
      <c r="AD294" s="40">
        <v>4</v>
      </c>
      <c r="AE294" s="40">
        <v>0</v>
      </c>
      <c r="AF294" s="40">
        <v>4</v>
      </c>
      <c r="AG294" s="40">
        <v>0</v>
      </c>
      <c r="AH294" s="40">
        <v>4</v>
      </c>
      <c r="AI294" s="40" t="s">
        <v>2866</v>
      </c>
      <c r="AJ294" s="40" t="s">
        <v>2870</v>
      </c>
      <c r="AK294" s="40" t="s">
        <v>2871</v>
      </c>
      <c r="AL294" s="40">
        <v>0</v>
      </c>
      <c r="AM294" s="40" t="s">
        <v>124</v>
      </c>
      <c r="AN294" s="40">
        <v>4</v>
      </c>
      <c r="AO294" s="40">
        <v>0</v>
      </c>
      <c r="AP294" s="40">
        <v>3.5</v>
      </c>
      <c r="AQ294" s="40">
        <v>0</v>
      </c>
      <c r="AR294" s="40">
        <v>3.5</v>
      </c>
      <c r="AS294" s="40" t="s">
        <v>2866</v>
      </c>
      <c r="AT294" s="40" t="s">
        <v>2872</v>
      </c>
      <c r="AU294" s="40" t="s">
        <v>2873</v>
      </c>
      <c r="AV294" s="40">
        <v>1</v>
      </c>
      <c r="AW294" s="40">
        <v>0</v>
      </c>
      <c r="AX294" s="40">
        <v>0</v>
      </c>
      <c r="AY294" s="40">
        <v>0</v>
      </c>
      <c r="AZ294" s="42">
        <v>160233215</v>
      </c>
      <c r="BA294" s="43">
        <v>0</v>
      </c>
      <c r="BB294" s="43">
        <v>160233215</v>
      </c>
      <c r="BC294" s="42">
        <v>19881333</v>
      </c>
      <c r="BD294" s="110">
        <v>816143123</v>
      </c>
      <c r="BE294" s="44">
        <v>0</v>
      </c>
      <c r="BF294" s="45"/>
      <c r="BG294" s="44">
        <v>599155860</v>
      </c>
      <c r="BH294" s="44">
        <v>1756892946</v>
      </c>
      <c r="BI294" s="44"/>
      <c r="BJ294" s="44">
        <v>431674872</v>
      </c>
      <c r="BK294" s="46">
        <v>0.85</v>
      </c>
      <c r="BL294" s="46">
        <v>0.1</v>
      </c>
      <c r="BM294" s="46">
        <v>1</v>
      </c>
      <c r="BN294" s="46">
        <v>0.4</v>
      </c>
      <c r="BO294" s="46">
        <v>1</v>
      </c>
      <c r="BP294" s="46">
        <v>0.4</v>
      </c>
      <c r="BQ294" s="46">
        <v>0.875</v>
      </c>
      <c r="BR294" s="46">
        <v>0.1</v>
      </c>
      <c r="BS294" s="46">
        <v>0</v>
      </c>
      <c r="BT294" s="46">
        <v>0</v>
      </c>
      <c r="BU294" s="46" t="s">
        <v>126</v>
      </c>
      <c r="BV294" s="46">
        <v>0.85</v>
      </c>
      <c r="BW294" s="46">
        <v>1</v>
      </c>
      <c r="BX294" s="46">
        <v>1</v>
      </c>
      <c r="BY294" s="46">
        <v>0.875</v>
      </c>
      <c r="BZ294" s="46">
        <v>0</v>
      </c>
      <c r="CA294" s="46" t="s">
        <v>126</v>
      </c>
      <c r="CB294" s="47">
        <v>0.22500000000000001</v>
      </c>
      <c r="CC294" s="47">
        <v>0.19125</v>
      </c>
      <c r="CD294" s="47">
        <v>2.2499999999999999E-2</v>
      </c>
      <c r="CE294" s="47">
        <v>2.2499999999999999E-2</v>
      </c>
      <c r="CF294" s="47">
        <v>2.2499999999999999E-2</v>
      </c>
      <c r="CG294" s="47">
        <v>0.09</v>
      </c>
      <c r="CH294" s="47">
        <v>0.09</v>
      </c>
      <c r="CI294" s="47">
        <v>0.09</v>
      </c>
      <c r="CJ294" s="47">
        <v>0.09</v>
      </c>
      <c r="CK294" s="47">
        <v>7.8750000000000001E-2</v>
      </c>
      <c r="CL294" s="47">
        <v>7.8750000000000014E-2</v>
      </c>
      <c r="CM294" s="47">
        <v>2.2499999999999999E-2</v>
      </c>
      <c r="CN294" s="47">
        <v>0</v>
      </c>
      <c r="CO294" s="47">
        <v>0</v>
      </c>
      <c r="CP294" s="47">
        <v>0</v>
      </c>
      <c r="CQ294" s="47" t="s">
        <v>126</v>
      </c>
      <c r="CR294" s="47">
        <v>0</v>
      </c>
      <c r="CS294" s="45"/>
      <c r="CT294" s="45"/>
      <c r="CU294" s="45"/>
      <c r="CV294" s="45"/>
      <c r="CX294" s="48">
        <v>2.7</v>
      </c>
      <c r="CY294" s="1">
        <v>0</v>
      </c>
      <c r="CZ294" t="s">
        <v>124</v>
      </c>
    </row>
    <row r="295" spans="1:104" ht="30.75" hidden="1" customHeight="1" x14ac:dyDescent="0.25">
      <c r="A295" s="37" t="s">
        <v>2000</v>
      </c>
      <c r="B295" s="37" t="s">
        <v>2001</v>
      </c>
      <c r="C295" s="37" t="s">
        <v>2666</v>
      </c>
      <c r="D295" s="37" t="s">
        <v>2667</v>
      </c>
      <c r="E295" s="37" t="s">
        <v>2874</v>
      </c>
      <c r="F295" s="37" t="s">
        <v>2875</v>
      </c>
      <c r="G295" s="37" t="s">
        <v>2876</v>
      </c>
      <c r="H295" s="37" t="s">
        <v>2877</v>
      </c>
      <c r="I295" s="37"/>
      <c r="J295" s="37"/>
      <c r="K295" s="37" t="s">
        <v>2878</v>
      </c>
      <c r="L295" s="38" t="s">
        <v>2879</v>
      </c>
      <c r="M295" s="37" t="s">
        <v>2880</v>
      </c>
      <c r="N295" s="37" t="s">
        <v>118</v>
      </c>
      <c r="O295" s="37" t="s">
        <v>119</v>
      </c>
      <c r="P295" s="39">
        <v>20</v>
      </c>
      <c r="Q295" s="40">
        <v>3</v>
      </c>
      <c r="R295" s="40">
        <v>0.09</v>
      </c>
      <c r="S295" s="40" t="s">
        <v>4540</v>
      </c>
      <c r="T295" s="40">
        <v>0</v>
      </c>
      <c r="U295" s="40">
        <v>0</v>
      </c>
      <c r="V295" s="40">
        <v>0</v>
      </c>
      <c r="W295" s="40">
        <v>0</v>
      </c>
      <c r="X295" s="40">
        <v>0</v>
      </c>
      <c r="Y295" s="40">
        <v>0</v>
      </c>
      <c r="Z295" s="40">
        <v>0</v>
      </c>
      <c r="AA295" s="40"/>
      <c r="AB295" s="40"/>
      <c r="AC295" s="40"/>
      <c r="AD295" s="40">
        <v>1</v>
      </c>
      <c r="AE295" s="40">
        <v>0</v>
      </c>
      <c r="AF295" s="40">
        <v>0.09</v>
      </c>
      <c r="AG295" s="40" t="s">
        <v>588</v>
      </c>
      <c r="AH295" s="40">
        <v>0.09</v>
      </c>
      <c r="AI295" s="40" t="s">
        <v>2881</v>
      </c>
      <c r="AJ295" s="40" t="s">
        <v>2882</v>
      </c>
      <c r="AK295" s="40" t="s">
        <v>2883</v>
      </c>
      <c r="AL295" s="40">
        <v>1789493975</v>
      </c>
      <c r="AM295" s="40"/>
      <c r="AN295" s="40">
        <v>1</v>
      </c>
      <c r="AO295" s="40">
        <v>0</v>
      </c>
      <c r="AP295" s="40">
        <v>0</v>
      </c>
      <c r="AQ295" s="40">
        <v>0</v>
      </c>
      <c r="AR295" s="40">
        <v>0</v>
      </c>
      <c r="AS295" s="40"/>
      <c r="AT295" s="40"/>
      <c r="AU295" s="40"/>
      <c r="AV295" s="40">
        <v>2</v>
      </c>
      <c r="AW295" s="40">
        <v>0</v>
      </c>
      <c r="AX295" s="40">
        <v>0</v>
      </c>
      <c r="AY295" s="40">
        <v>0</v>
      </c>
      <c r="AZ295" s="63"/>
      <c r="BA295" s="43">
        <v>0</v>
      </c>
      <c r="BB295" s="43">
        <v>0</v>
      </c>
      <c r="BC295" s="63"/>
      <c r="BD295" s="110">
        <v>1152887089</v>
      </c>
      <c r="BE295" s="44"/>
      <c r="BF295" s="45"/>
      <c r="BG295" s="44">
        <v>0</v>
      </c>
      <c r="BH295" s="44">
        <v>950000000</v>
      </c>
      <c r="BI295" s="44"/>
      <c r="BJ295" s="44">
        <v>0</v>
      </c>
      <c r="BK295" s="46">
        <v>0.03</v>
      </c>
      <c r="BL295" s="46">
        <v>0</v>
      </c>
      <c r="BM295" s="46" t="s">
        <v>126</v>
      </c>
      <c r="BN295" s="46">
        <v>0.33333333333333331</v>
      </c>
      <c r="BO295" s="46">
        <v>0.09</v>
      </c>
      <c r="BP295" s="46">
        <v>0.33333333333333331</v>
      </c>
      <c r="BQ295" s="46">
        <v>0</v>
      </c>
      <c r="BR295" s="46">
        <v>0.66666666666666663</v>
      </c>
      <c r="BS295" s="46">
        <v>0</v>
      </c>
      <c r="BT295" s="46">
        <v>0</v>
      </c>
      <c r="BU295" s="46" t="s">
        <v>126</v>
      </c>
      <c r="BV295" s="46">
        <v>0.03</v>
      </c>
      <c r="BW295" s="46" t="s">
        <v>126</v>
      </c>
      <c r="BX295" s="46">
        <v>0.09</v>
      </c>
      <c r="BY295" s="46">
        <v>0</v>
      </c>
      <c r="BZ295" s="46">
        <v>0</v>
      </c>
      <c r="CA295" s="46" t="s">
        <v>126</v>
      </c>
      <c r="CB295" s="47">
        <v>0.22500000000000001</v>
      </c>
      <c r="CC295" s="47">
        <v>6.7499999999999999E-3</v>
      </c>
      <c r="CD295" s="47">
        <v>0</v>
      </c>
      <c r="CE295" s="47" t="s">
        <v>126</v>
      </c>
      <c r="CF295" s="47">
        <v>0</v>
      </c>
      <c r="CG295" s="47">
        <v>7.4999999999999997E-2</v>
      </c>
      <c r="CH295" s="47">
        <v>6.7499999999999999E-3</v>
      </c>
      <c r="CI295" s="47">
        <v>6.7499999999999999E-3</v>
      </c>
      <c r="CJ295" s="47">
        <v>7.4999999999999997E-2</v>
      </c>
      <c r="CK295" s="47">
        <v>0</v>
      </c>
      <c r="CL295" s="47">
        <v>0</v>
      </c>
      <c r="CM295" s="47">
        <v>0.15</v>
      </c>
      <c r="CN295" s="47">
        <v>0</v>
      </c>
      <c r="CO295" s="47">
        <v>0</v>
      </c>
      <c r="CP295" s="47">
        <v>0</v>
      </c>
      <c r="CQ295" s="47" t="s">
        <v>126</v>
      </c>
      <c r="CR295" s="47">
        <v>0</v>
      </c>
      <c r="CS295" s="45"/>
      <c r="CT295" s="45"/>
      <c r="CU295" s="45"/>
      <c r="CV295" s="45"/>
      <c r="CX295" s="48">
        <v>0</v>
      </c>
      <c r="CY295" s="1">
        <v>0</v>
      </c>
      <c r="CZ295">
        <v>0</v>
      </c>
    </row>
    <row r="296" spans="1:104" ht="18" hidden="1" customHeight="1" x14ac:dyDescent="0.25">
      <c r="A296" s="37" t="s">
        <v>2664</v>
      </c>
      <c r="B296" s="37" t="s">
        <v>2665</v>
      </c>
      <c r="C296" s="37" t="s">
        <v>2666</v>
      </c>
      <c r="D296" s="37" t="s">
        <v>2667</v>
      </c>
      <c r="E296" s="37" t="s">
        <v>2874</v>
      </c>
      <c r="F296" s="37" t="s">
        <v>2875</v>
      </c>
      <c r="G296" s="37" t="s">
        <v>2876</v>
      </c>
      <c r="H296" s="37" t="s">
        <v>2884</v>
      </c>
      <c r="I296" s="37"/>
      <c r="J296" s="37"/>
      <c r="K296" s="37" t="s">
        <v>2885</v>
      </c>
      <c r="L296" s="37" t="s">
        <v>2886</v>
      </c>
      <c r="M296" s="37" t="s">
        <v>2887</v>
      </c>
      <c r="N296" s="37" t="s">
        <v>118</v>
      </c>
      <c r="O296" s="37" t="s">
        <v>119</v>
      </c>
      <c r="P296" s="39">
        <v>5</v>
      </c>
      <c r="Q296" s="40">
        <v>2</v>
      </c>
      <c r="R296" s="40">
        <v>1.8</v>
      </c>
      <c r="S296" s="40" t="s">
        <v>4541</v>
      </c>
      <c r="T296" s="40">
        <v>0.2</v>
      </c>
      <c r="U296" s="40">
        <v>0</v>
      </c>
      <c r="V296" s="40">
        <v>0.2</v>
      </c>
      <c r="W296" s="40">
        <v>0</v>
      </c>
      <c r="X296" s="40">
        <v>0.2</v>
      </c>
      <c r="Y296" s="40">
        <v>0</v>
      </c>
      <c r="Z296" s="40">
        <v>0.2</v>
      </c>
      <c r="AA296" s="40">
        <v>0</v>
      </c>
      <c r="AB296" s="40"/>
      <c r="AC296" s="40">
        <v>0</v>
      </c>
      <c r="AD296" s="40">
        <v>0.8</v>
      </c>
      <c r="AE296" s="40">
        <v>0</v>
      </c>
      <c r="AF296" s="40">
        <v>0.8</v>
      </c>
      <c r="AG296" s="40">
        <v>0</v>
      </c>
      <c r="AH296" s="40">
        <v>0.8</v>
      </c>
      <c r="AI296" s="40" t="s">
        <v>2888</v>
      </c>
      <c r="AJ296" s="40" t="s">
        <v>2889</v>
      </c>
      <c r="AK296" s="40">
        <v>0</v>
      </c>
      <c r="AL296" s="40">
        <v>0</v>
      </c>
      <c r="AM296" s="40">
        <v>0</v>
      </c>
      <c r="AN296" s="40">
        <v>1</v>
      </c>
      <c r="AO296" s="40">
        <v>0</v>
      </c>
      <c r="AP296" s="40">
        <v>0.8</v>
      </c>
      <c r="AQ296" s="40">
        <v>0</v>
      </c>
      <c r="AR296" s="40">
        <v>0.8</v>
      </c>
      <c r="AS296" s="40"/>
      <c r="AT296" s="40" t="s">
        <v>2890</v>
      </c>
      <c r="AU296" s="40"/>
      <c r="AV296" s="40">
        <v>0</v>
      </c>
      <c r="AW296" s="40">
        <v>0</v>
      </c>
      <c r="AX296" s="40">
        <v>0</v>
      </c>
      <c r="AY296" s="40">
        <v>0</v>
      </c>
      <c r="AZ296" s="42">
        <v>100000000</v>
      </c>
      <c r="BA296" s="43">
        <v>0</v>
      </c>
      <c r="BB296" s="43">
        <v>100000000</v>
      </c>
      <c r="BC296" s="42">
        <v>75303200</v>
      </c>
      <c r="BD296" s="110">
        <v>300000000</v>
      </c>
      <c r="BE296" s="44">
        <v>0</v>
      </c>
      <c r="BF296" s="45"/>
      <c r="BG296" s="44">
        <v>290591156</v>
      </c>
      <c r="BH296" s="44">
        <v>400000000</v>
      </c>
      <c r="BI296" s="44"/>
      <c r="BJ296" s="44">
        <v>0</v>
      </c>
      <c r="BK296" s="46">
        <v>0.9</v>
      </c>
      <c r="BL296" s="46">
        <v>0.1</v>
      </c>
      <c r="BM296" s="46">
        <v>1</v>
      </c>
      <c r="BN296" s="46">
        <v>0.4</v>
      </c>
      <c r="BO296" s="46">
        <v>1</v>
      </c>
      <c r="BP296" s="46">
        <v>0.5</v>
      </c>
      <c r="BQ296" s="46">
        <v>0.8</v>
      </c>
      <c r="BR296" s="46">
        <v>0</v>
      </c>
      <c r="BS296" s="46">
        <v>0</v>
      </c>
      <c r="BT296" s="46">
        <v>0</v>
      </c>
      <c r="BU296" s="46" t="s">
        <v>126</v>
      </c>
      <c r="BV296" s="46">
        <v>0.9</v>
      </c>
      <c r="BW296" s="46">
        <v>1</v>
      </c>
      <c r="BX296" s="46">
        <v>1</v>
      </c>
      <c r="BY296" s="46">
        <v>0.8</v>
      </c>
      <c r="BZ296" s="46">
        <v>0</v>
      </c>
      <c r="CA296" s="46" t="s">
        <v>126</v>
      </c>
      <c r="CB296" s="47">
        <v>0.22500000000000001</v>
      </c>
      <c r="CC296" s="47">
        <v>0.20250000000000001</v>
      </c>
      <c r="CD296" s="47">
        <v>2.2499999999999999E-2</v>
      </c>
      <c r="CE296" s="47">
        <v>2.2499999999999999E-2</v>
      </c>
      <c r="CF296" s="47">
        <v>2.2499999999999999E-2</v>
      </c>
      <c r="CG296" s="47">
        <v>0.09</v>
      </c>
      <c r="CH296" s="47">
        <v>0.09</v>
      </c>
      <c r="CI296" s="47">
        <v>0.09</v>
      </c>
      <c r="CJ296" s="47">
        <v>0.1125</v>
      </c>
      <c r="CK296" s="47">
        <v>9.0000000000000011E-2</v>
      </c>
      <c r="CL296" s="47">
        <v>9.0000000000000024E-2</v>
      </c>
      <c r="CM296" s="47">
        <v>0</v>
      </c>
      <c r="CN296" s="47">
        <v>0</v>
      </c>
      <c r="CO296" s="47">
        <v>0</v>
      </c>
      <c r="CP296" s="47">
        <v>0</v>
      </c>
      <c r="CQ296" s="47" t="s">
        <v>126</v>
      </c>
      <c r="CR296" s="47">
        <v>0</v>
      </c>
      <c r="CS296" s="45"/>
      <c r="CT296" s="45"/>
      <c r="CU296" s="45"/>
      <c r="CV296" s="45"/>
      <c r="CX296" s="48">
        <v>1</v>
      </c>
      <c r="CY296" s="1">
        <v>0</v>
      </c>
      <c r="CZ296">
        <v>0</v>
      </c>
    </row>
    <row r="297" spans="1:104" ht="18" hidden="1" customHeight="1" x14ac:dyDescent="0.25">
      <c r="A297" s="37" t="s">
        <v>2664</v>
      </c>
      <c r="B297" s="37" t="s">
        <v>2665</v>
      </c>
      <c r="C297" s="37" t="s">
        <v>2666</v>
      </c>
      <c r="D297" s="37" t="s">
        <v>2667</v>
      </c>
      <c r="E297" s="37" t="s">
        <v>2874</v>
      </c>
      <c r="F297" s="37" t="s">
        <v>2875</v>
      </c>
      <c r="G297" s="37" t="s">
        <v>2876</v>
      </c>
      <c r="H297" s="37" t="s">
        <v>2891</v>
      </c>
      <c r="I297" s="37"/>
      <c r="J297" s="37"/>
      <c r="K297" s="37" t="s">
        <v>2892</v>
      </c>
      <c r="L297" s="37" t="s">
        <v>2893</v>
      </c>
      <c r="M297" s="37" t="s">
        <v>2894</v>
      </c>
      <c r="N297" s="37" t="s">
        <v>118</v>
      </c>
      <c r="O297" s="37" t="s">
        <v>119</v>
      </c>
      <c r="P297" s="39">
        <v>22</v>
      </c>
      <c r="Q297" s="40">
        <v>15</v>
      </c>
      <c r="R297" s="40">
        <v>15</v>
      </c>
      <c r="S297" s="40" t="s">
        <v>4542</v>
      </c>
      <c r="T297" s="40">
        <v>3</v>
      </c>
      <c r="U297" s="40">
        <v>0</v>
      </c>
      <c r="V297" s="40">
        <v>3</v>
      </c>
      <c r="W297" s="40">
        <v>0</v>
      </c>
      <c r="X297" s="40">
        <v>3</v>
      </c>
      <c r="Y297" s="40">
        <v>0</v>
      </c>
      <c r="Z297" s="40">
        <v>3</v>
      </c>
      <c r="AA297" s="40">
        <v>0</v>
      </c>
      <c r="AB297" s="40"/>
      <c r="AC297" s="40">
        <v>0</v>
      </c>
      <c r="AD297" s="40">
        <v>10</v>
      </c>
      <c r="AE297" s="40">
        <v>0</v>
      </c>
      <c r="AF297" s="40">
        <v>10</v>
      </c>
      <c r="AG297" s="40">
        <v>0</v>
      </c>
      <c r="AH297" s="40">
        <v>10</v>
      </c>
      <c r="AI297" s="40">
        <v>0</v>
      </c>
      <c r="AJ297" s="40" t="s">
        <v>2895</v>
      </c>
      <c r="AK297" s="40">
        <v>0</v>
      </c>
      <c r="AL297" s="40">
        <v>0</v>
      </c>
      <c r="AM297" s="40">
        <v>0</v>
      </c>
      <c r="AN297" s="40">
        <v>2</v>
      </c>
      <c r="AO297" s="40">
        <v>0</v>
      </c>
      <c r="AP297" s="40">
        <v>2</v>
      </c>
      <c r="AQ297" s="40">
        <v>0</v>
      </c>
      <c r="AR297" s="40">
        <v>2</v>
      </c>
      <c r="AS297" s="40" t="s">
        <v>2896</v>
      </c>
      <c r="AT297" s="40" t="s">
        <v>2897</v>
      </c>
      <c r="AU297" s="40"/>
      <c r="AV297" s="40">
        <v>0</v>
      </c>
      <c r="AW297" s="40">
        <v>0</v>
      </c>
      <c r="AX297" s="40">
        <v>0</v>
      </c>
      <c r="AY297" s="40">
        <v>0</v>
      </c>
      <c r="AZ297" s="42">
        <v>100000000</v>
      </c>
      <c r="BA297" s="43">
        <v>0</v>
      </c>
      <c r="BB297" s="43">
        <v>100000000</v>
      </c>
      <c r="BC297" s="42">
        <v>60075357</v>
      </c>
      <c r="BD297" s="110">
        <v>723400000</v>
      </c>
      <c r="BE297" s="44">
        <v>0</v>
      </c>
      <c r="BF297" s="45"/>
      <c r="BG297" s="44">
        <v>181498332</v>
      </c>
      <c r="BH297" s="44">
        <v>856000000</v>
      </c>
      <c r="BI297" s="44"/>
      <c r="BJ297" s="44">
        <v>241520000</v>
      </c>
      <c r="BK297" s="46">
        <v>1</v>
      </c>
      <c r="BL297" s="46">
        <v>0.2</v>
      </c>
      <c r="BM297" s="46">
        <v>1</v>
      </c>
      <c r="BN297" s="46">
        <v>0.66666666666666663</v>
      </c>
      <c r="BO297" s="46">
        <v>1</v>
      </c>
      <c r="BP297" s="46">
        <v>0.13333333333333333</v>
      </c>
      <c r="BQ297" s="46">
        <v>1</v>
      </c>
      <c r="BR297" s="46">
        <v>0</v>
      </c>
      <c r="BS297" s="46">
        <v>0</v>
      </c>
      <c r="BT297" s="46">
        <v>0</v>
      </c>
      <c r="BU297" s="46" t="s">
        <v>126</v>
      </c>
      <c r="BV297" s="46">
        <v>1</v>
      </c>
      <c r="BW297" s="46">
        <v>1</v>
      </c>
      <c r="BX297" s="46">
        <v>1</v>
      </c>
      <c r="BY297" s="46">
        <v>1</v>
      </c>
      <c r="BZ297" s="46">
        <v>0</v>
      </c>
      <c r="CA297" s="46" t="s">
        <v>126</v>
      </c>
      <c r="CB297" s="47">
        <v>0.22500000000000001</v>
      </c>
      <c r="CC297" s="47">
        <v>0.22500000000000001</v>
      </c>
      <c r="CD297" s="47">
        <v>4.4999999999999998E-2</v>
      </c>
      <c r="CE297" s="47">
        <v>4.4999999999999998E-2</v>
      </c>
      <c r="CF297" s="47">
        <v>4.4999999999999998E-2</v>
      </c>
      <c r="CG297" s="47">
        <v>0.15</v>
      </c>
      <c r="CH297" s="47">
        <v>0.15</v>
      </c>
      <c r="CI297" s="47">
        <v>0.15000000000000002</v>
      </c>
      <c r="CJ297" s="47">
        <v>0.03</v>
      </c>
      <c r="CK297" s="47">
        <v>0.03</v>
      </c>
      <c r="CL297" s="47">
        <v>2.9999999999999971E-2</v>
      </c>
      <c r="CM297" s="47">
        <v>0</v>
      </c>
      <c r="CN297" s="47">
        <v>0</v>
      </c>
      <c r="CO297" s="47">
        <v>0</v>
      </c>
      <c r="CP297" s="47">
        <v>0</v>
      </c>
      <c r="CQ297" s="47" t="s">
        <v>126</v>
      </c>
      <c r="CR297" s="47">
        <v>0</v>
      </c>
      <c r="CS297" s="45"/>
      <c r="CT297" s="45"/>
      <c r="CU297" s="45"/>
      <c r="CV297" s="45"/>
      <c r="CX297" s="48">
        <v>5</v>
      </c>
      <c r="CY297" s="1">
        <v>0</v>
      </c>
      <c r="CZ297">
        <v>0</v>
      </c>
    </row>
    <row r="298" spans="1:104" ht="42.6" hidden="1" customHeight="1" x14ac:dyDescent="0.25">
      <c r="A298" s="37" t="s">
        <v>2664</v>
      </c>
      <c r="B298" s="37" t="s">
        <v>2665</v>
      </c>
      <c r="C298" s="37" t="s">
        <v>2666</v>
      </c>
      <c r="D298" s="37" t="s">
        <v>2667</v>
      </c>
      <c r="E298" s="37" t="s">
        <v>2874</v>
      </c>
      <c r="F298" s="37" t="s">
        <v>2875</v>
      </c>
      <c r="G298" s="37" t="s">
        <v>2876</v>
      </c>
      <c r="H298" s="37" t="s">
        <v>2898</v>
      </c>
      <c r="I298" s="37"/>
      <c r="J298" s="37"/>
      <c r="K298" s="37" t="s">
        <v>2899</v>
      </c>
      <c r="L298" s="37" t="s">
        <v>2900</v>
      </c>
      <c r="M298" s="37" t="s">
        <v>2901</v>
      </c>
      <c r="N298" s="37" t="s">
        <v>118</v>
      </c>
      <c r="O298" s="37" t="s">
        <v>135</v>
      </c>
      <c r="P298" s="39">
        <v>1</v>
      </c>
      <c r="Q298" s="40">
        <v>1</v>
      </c>
      <c r="R298" s="40">
        <v>0.8666666666666667</v>
      </c>
      <c r="S298" s="64" t="s">
        <v>4543</v>
      </c>
      <c r="T298" s="40">
        <v>0</v>
      </c>
      <c r="U298" s="40">
        <v>1</v>
      </c>
      <c r="V298" s="40">
        <v>0</v>
      </c>
      <c r="W298" s="40">
        <v>1</v>
      </c>
      <c r="X298" s="40" t="s">
        <v>126</v>
      </c>
      <c r="Y298" s="40">
        <v>1</v>
      </c>
      <c r="Z298" s="40">
        <v>1</v>
      </c>
      <c r="AA298" s="40"/>
      <c r="AB298" s="40" t="s">
        <v>2902</v>
      </c>
      <c r="AC298" s="40"/>
      <c r="AD298" s="40">
        <v>0</v>
      </c>
      <c r="AE298" s="40">
        <v>1</v>
      </c>
      <c r="AF298" s="40">
        <v>0</v>
      </c>
      <c r="AG298" s="40">
        <v>1</v>
      </c>
      <c r="AH298" s="40">
        <v>1</v>
      </c>
      <c r="AI298" s="40" t="s">
        <v>2903</v>
      </c>
      <c r="AJ298" s="40" t="s">
        <v>2904</v>
      </c>
      <c r="AK298" s="40">
        <v>0</v>
      </c>
      <c r="AL298" s="40">
        <v>0</v>
      </c>
      <c r="AM298" s="40">
        <v>0</v>
      </c>
      <c r="AN298" s="40">
        <v>0</v>
      </c>
      <c r="AO298" s="40">
        <v>1</v>
      </c>
      <c r="AP298" s="40" t="s">
        <v>126</v>
      </c>
      <c r="AQ298" s="40">
        <v>0.6</v>
      </c>
      <c r="AR298" s="40">
        <v>0.6</v>
      </c>
      <c r="AS298" s="40"/>
      <c r="AT298" s="40" t="s">
        <v>2905</v>
      </c>
      <c r="AU298" s="40"/>
      <c r="AV298" s="40">
        <v>0</v>
      </c>
      <c r="AW298" s="40">
        <v>1</v>
      </c>
      <c r="AX298" s="40">
        <v>0</v>
      </c>
      <c r="AY298" s="40">
        <v>0</v>
      </c>
      <c r="AZ298" s="63"/>
      <c r="BA298" s="43">
        <v>0</v>
      </c>
      <c r="BB298" s="43">
        <v>0</v>
      </c>
      <c r="BC298" s="63"/>
      <c r="BD298" s="110">
        <v>280867760</v>
      </c>
      <c r="BE298" s="44">
        <v>0</v>
      </c>
      <c r="BF298" s="45"/>
      <c r="BG298" s="44">
        <v>280867759</v>
      </c>
      <c r="BH298" s="44">
        <v>200000000</v>
      </c>
      <c r="BI298" s="44"/>
      <c r="BJ298" s="44">
        <v>200000000</v>
      </c>
      <c r="BK298" s="46">
        <v>0.65</v>
      </c>
      <c r="BL298" s="46">
        <v>0.25</v>
      </c>
      <c r="BM298" s="46">
        <v>1</v>
      </c>
      <c r="BN298" s="46">
        <v>0.25</v>
      </c>
      <c r="BO298" s="46">
        <v>1</v>
      </c>
      <c r="BP298" s="46">
        <v>0.25</v>
      </c>
      <c r="BQ298" s="46">
        <v>0.6</v>
      </c>
      <c r="BR298" s="46">
        <v>0.25</v>
      </c>
      <c r="BS298" s="46">
        <v>0</v>
      </c>
      <c r="BT298" s="46">
        <v>0</v>
      </c>
      <c r="BU298" s="46" t="s">
        <v>126</v>
      </c>
      <c r="BV298" s="46">
        <v>0.65</v>
      </c>
      <c r="BW298" s="46">
        <v>1</v>
      </c>
      <c r="BX298" s="46">
        <v>1</v>
      </c>
      <c r="BY298" s="46">
        <v>0.6</v>
      </c>
      <c r="BZ298" s="46">
        <v>0</v>
      </c>
      <c r="CA298" s="46" t="s">
        <v>126</v>
      </c>
      <c r="CB298" s="47">
        <v>0.22500000000000001</v>
      </c>
      <c r="CC298" s="47">
        <v>0.14625000000000002</v>
      </c>
      <c r="CD298" s="47">
        <v>5.6300000000000003E-2</v>
      </c>
      <c r="CE298" s="47">
        <v>5.6300000000000003E-2</v>
      </c>
      <c r="CF298" s="47">
        <v>5.6300000000000003E-2</v>
      </c>
      <c r="CG298" s="47">
        <v>5.6300000000000003E-2</v>
      </c>
      <c r="CH298" s="47">
        <v>5.6300000000000003E-2</v>
      </c>
      <c r="CI298" s="47">
        <v>5.62E-2</v>
      </c>
      <c r="CJ298" s="47">
        <v>5.6300000000000003E-2</v>
      </c>
      <c r="CK298" s="47">
        <v>3.3779999999999998E-2</v>
      </c>
      <c r="CL298" s="47">
        <v>3.3750000000000016E-2</v>
      </c>
      <c r="CM298" s="47">
        <v>5.6300000000000003E-2</v>
      </c>
      <c r="CN298" s="47">
        <v>0</v>
      </c>
      <c r="CO298" s="47">
        <v>0</v>
      </c>
      <c r="CP298" s="47">
        <v>0</v>
      </c>
      <c r="CQ298" s="47" t="s">
        <v>126</v>
      </c>
      <c r="CR298" s="47">
        <v>0</v>
      </c>
      <c r="CS298" s="45">
        <v>1</v>
      </c>
      <c r="CT298" s="45">
        <v>1</v>
      </c>
      <c r="CU298" s="45">
        <v>1</v>
      </c>
      <c r="CV298" s="45">
        <v>1</v>
      </c>
      <c r="CW298">
        <v>4</v>
      </c>
      <c r="CX298" s="48">
        <v>0.8666666666666667</v>
      </c>
      <c r="CY298" s="1">
        <v>156607506</v>
      </c>
      <c r="CZ298" t="s">
        <v>4544</v>
      </c>
    </row>
    <row r="299" spans="1:104" ht="18" hidden="1" customHeight="1" x14ac:dyDescent="0.25">
      <c r="A299" s="37" t="s">
        <v>2664</v>
      </c>
      <c r="B299" s="37" t="s">
        <v>2665</v>
      </c>
      <c r="C299" s="37" t="s">
        <v>2666</v>
      </c>
      <c r="D299" s="37" t="s">
        <v>2667</v>
      </c>
      <c r="E299" s="37" t="s">
        <v>2874</v>
      </c>
      <c r="F299" s="37" t="s">
        <v>2875</v>
      </c>
      <c r="G299" s="37" t="s">
        <v>2876</v>
      </c>
      <c r="H299" s="37" t="s">
        <v>2906</v>
      </c>
      <c r="I299" s="37"/>
      <c r="J299" s="37"/>
      <c r="K299" s="37" t="s">
        <v>2907</v>
      </c>
      <c r="L299" s="37" t="s">
        <v>2908</v>
      </c>
      <c r="M299" s="37" t="s">
        <v>2909</v>
      </c>
      <c r="N299" s="37" t="s">
        <v>118</v>
      </c>
      <c r="O299" s="37" t="s">
        <v>119</v>
      </c>
      <c r="P299" s="39">
        <v>17</v>
      </c>
      <c r="Q299" s="40">
        <v>30</v>
      </c>
      <c r="R299" s="40">
        <v>13</v>
      </c>
      <c r="S299" s="40" t="s">
        <v>4545</v>
      </c>
      <c r="T299" s="40">
        <v>3</v>
      </c>
      <c r="U299" s="40">
        <v>0</v>
      </c>
      <c r="V299" s="40">
        <v>3</v>
      </c>
      <c r="W299" s="40">
        <v>0</v>
      </c>
      <c r="X299" s="40">
        <v>3</v>
      </c>
      <c r="Y299" s="40">
        <v>0</v>
      </c>
      <c r="Z299" s="40">
        <v>3</v>
      </c>
      <c r="AA299" s="40">
        <v>0</v>
      </c>
      <c r="AB299" s="40" t="s">
        <v>2910</v>
      </c>
      <c r="AC299" s="40">
        <v>0</v>
      </c>
      <c r="AD299" s="40">
        <v>13</v>
      </c>
      <c r="AE299" s="40">
        <v>0</v>
      </c>
      <c r="AF299" s="40">
        <v>10</v>
      </c>
      <c r="AG299" s="40">
        <v>0</v>
      </c>
      <c r="AH299" s="40">
        <v>10</v>
      </c>
      <c r="AI299" s="40" t="s">
        <v>2911</v>
      </c>
      <c r="AJ299" s="40" t="s">
        <v>2912</v>
      </c>
      <c r="AK299" s="40">
        <v>0</v>
      </c>
      <c r="AL299" s="40">
        <v>0</v>
      </c>
      <c r="AM299" s="40">
        <v>0</v>
      </c>
      <c r="AN299" s="40">
        <v>14</v>
      </c>
      <c r="AO299" s="40">
        <v>0</v>
      </c>
      <c r="AP299" s="40">
        <v>0</v>
      </c>
      <c r="AQ299" s="40">
        <v>0</v>
      </c>
      <c r="AR299" s="40">
        <v>0</v>
      </c>
      <c r="AS299" s="40"/>
      <c r="AT299" s="40" t="s">
        <v>2913</v>
      </c>
      <c r="AU299" s="40"/>
      <c r="AV299" s="40">
        <v>3</v>
      </c>
      <c r="AW299" s="40">
        <v>0</v>
      </c>
      <c r="AX299" s="40">
        <v>0</v>
      </c>
      <c r="AY299" s="40">
        <v>0</v>
      </c>
      <c r="AZ299" s="42">
        <v>110000000</v>
      </c>
      <c r="BA299" s="43">
        <v>0</v>
      </c>
      <c r="BB299" s="43">
        <v>110000000</v>
      </c>
      <c r="BC299" s="42">
        <v>108544611</v>
      </c>
      <c r="BD299" s="110">
        <v>626704528</v>
      </c>
      <c r="BE299" s="44">
        <v>0</v>
      </c>
      <c r="BF299" s="45"/>
      <c r="BG299" s="44">
        <v>143508332</v>
      </c>
      <c r="BH299" s="44">
        <v>2129570172</v>
      </c>
      <c r="BI299" s="44"/>
      <c r="BJ299" s="44">
        <v>1651400000</v>
      </c>
      <c r="BK299" s="46">
        <v>0.43333333333333335</v>
      </c>
      <c r="BL299" s="46">
        <v>0.1</v>
      </c>
      <c r="BM299" s="46">
        <v>1</v>
      </c>
      <c r="BN299" s="46">
        <v>0.43333333333333335</v>
      </c>
      <c r="BO299" s="46">
        <v>0.76923076923076927</v>
      </c>
      <c r="BP299" s="46">
        <v>0.46666666666666667</v>
      </c>
      <c r="BQ299" s="46">
        <v>0</v>
      </c>
      <c r="BR299" s="46">
        <v>0.1</v>
      </c>
      <c r="BS299" s="46">
        <v>0</v>
      </c>
      <c r="BT299" s="46">
        <v>0</v>
      </c>
      <c r="BU299" s="46" t="s">
        <v>126</v>
      </c>
      <c r="BV299" s="46">
        <v>0.43333333333333335</v>
      </c>
      <c r="BW299" s="46">
        <v>1</v>
      </c>
      <c r="BX299" s="46">
        <v>0.76923076923076927</v>
      </c>
      <c r="BY299" s="46">
        <v>0</v>
      </c>
      <c r="BZ299" s="46">
        <v>0</v>
      </c>
      <c r="CA299" s="46" t="s">
        <v>126</v>
      </c>
      <c r="CB299" s="47">
        <v>0.22500000000000001</v>
      </c>
      <c r="CC299" s="47">
        <v>9.7500000000000003E-2</v>
      </c>
      <c r="CD299" s="47">
        <v>2.2499999999999999E-2</v>
      </c>
      <c r="CE299" s="47">
        <v>2.2499999999999999E-2</v>
      </c>
      <c r="CF299" s="47">
        <v>2.2499999999999999E-2</v>
      </c>
      <c r="CG299" s="47">
        <v>9.7500000000000003E-2</v>
      </c>
      <c r="CH299" s="47">
        <v>7.5000000000000011E-2</v>
      </c>
      <c r="CI299" s="47">
        <v>7.5000000000000011E-2</v>
      </c>
      <c r="CJ299" s="47">
        <v>0.105</v>
      </c>
      <c r="CK299" s="47">
        <v>0</v>
      </c>
      <c r="CL299" s="47">
        <v>0</v>
      </c>
      <c r="CM299" s="47">
        <v>2.2500000000000003E-2</v>
      </c>
      <c r="CN299" s="47">
        <v>0</v>
      </c>
      <c r="CO299" s="47">
        <v>0</v>
      </c>
      <c r="CP299" s="47">
        <v>0</v>
      </c>
      <c r="CQ299" s="47" t="s">
        <v>126</v>
      </c>
      <c r="CR299" s="47">
        <v>0</v>
      </c>
      <c r="CS299" s="45"/>
      <c r="CT299" s="45"/>
      <c r="CU299" s="45"/>
      <c r="CV299" s="45"/>
      <c r="CX299" s="48">
        <v>11</v>
      </c>
      <c r="CY299" s="1">
        <v>0</v>
      </c>
      <c r="CZ299">
        <v>0</v>
      </c>
    </row>
    <row r="300" spans="1:104" ht="18" hidden="1" customHeight="1" x14ac:dyDescent="0.25">
      <c r="A300" s="37" t="s">
        <v>2664</v>
      </c>
      <c r="B300" s="37" t="s">
        <v>2665</v>
      </c>
      <c r="C300" s="37" t="s">
        <v>2666</v>
      </c>
      <c r="D300" s="37" t="s">
        <v>2667</v>
      </c>
      <c r="E300" s="37" t="s">
        <v>2874</v>
      </c>
      <c r="F300" s="37" t="s">
        <v>2875</v>
      </c>
      <c r="G300" s="37" t="s">
        <v>2876</v>
      </c>
      <c r="H300" s="37" t="s">
        <v>2914</v>
      </c>
      <c r="I300" s="37"/>
      <c r="J300" s="37"/>
      <c r="K300" s="37" t="s">
        <v>2915</v>
      </c>
      <c r="L300" s="37" t="s">
        <v>2916</v>
      </c>
      <c r="M300" s="37" t="s">
        <v>2917</v>
      </c>
      <c r="N300" s="37" t="s">
        <v>118</v>
      </c>
      <c r="O300" s="37" t="s">
        <v>119</v>
      </c>
      <c r="P300" s="39">
        <v>0</v>
      </c>
      <c r="Q300" s="40">
        <v>3</v>
      </c>
      <c r="R300" s="40">
        <v>2.0500000000000003</v>
      </c>
      <c r="S300" s="40" t="s">
        <v>4546</v>
      </c>
      <c r="T300" s="40">
        <v>1</v>
      </c>
      <c r="U300" s="40">
        <v>0</v>
      </c>
      <c r="V300" s="40">
        <v>1</v>
      </c>
      <c r="W300" s="40">
        <v>0</v>
      </c>
      <c r="X300" s="40">
        <v>0.6</v>
      </c>
      <c r="Y300" s="40">
        <v>0</v>
      </c>
      <c r="Z300" s="40">
        <v>0.6</v>
      </c>
      <c r="AA300" s="40">
        <v>0</v>
      </c>
      <c r="AB300" s="40"/>
      <c r="AC300" s="40">
        <v>0</v>
      </c>
      <c r="AD300" s="40">
        <v>1</v>
      </c>
      <c r="AE300" s="40">
        <v>0</v>
      </c>
      <c r="AF300" s="40">
        <v>1</v>
      </c>
      <c r="AG300" s="40">
        <v>0</v>
      </c>
      <c r="AH300" s="40">
        <v>1</v>
      </c>
      <c r="AI300" s="40">
        <v>0</v>
      </c>
      <c r="AJ300" s="40" t="s">
        <v>2918</v>
      </c>
      <c r="AK300" s="40">
        <v>0</v>
      </c>
      <c r="AL300" s="40">
        <v>0</v>
      </c>
      <c r="AM300" s="40">
        <v>0</v>
      </c>
      <c r="AN300" s="40">
        <v>1</v>
      </c>
      <c r="AO300" s="40">
        <v>0</v>
      </c>
      <c r="AP300" s="40">
        <v>0.45</v>
      </c>
      <c r="AQ300" s="40">
        <v>0</v>
      </c>
      <c r="AR300" s="40">
        <v>0.45</v>
      </c>
      <c r="AS300" s="40"/>
      <c r="AT300" s="40" t="s">
        <v>2919</v>
      </c>
      <c r="AU300" s="40"/>
      <c r="AV300" s="40">
        <v>0</v>
      </c>
      <c r="AW300" s="40">
        <v>0</v>
      </c>
      <c r="AX300" s="40">
        <v>0</v>
      </c>
      <c r="AY300" s="40">
        <v>0</v>
      </c>
      <c r="AZ300" s="42">
        <v>70000000</v>
      </c>
      <c r="BA300" s="43">
        <v>0</v>
      </c>
      <c r="BB300" s="43">
        <v>70000000</v>
      </c>
      <c r="BC300" s="42">
        <v>40296000</v>
      </c>
      <c r="BD300" s="110">
        <v>150000000</v>
      </c>
      <c r="BE300" s="44">
        <v>0</v>
      </c>
      <c r="BF300" s="45"/>
      <c r="BG300" s="44">
        <v>137000000</v>
      </c>
      <c r="BH300" s="44">
        <v>417200000</v>
      </c>
      <c r="BI300" s="44"/>
      <c r="BJ300" s="44">
        <v>86310000</v>
      </c>
      <c r="BK300" s="46">
        <v>0.68333333333333346</v>
      </c>
      <c r="BL300" s="46">
        <v>0.33329999999999999</v>
      </c>
      <c r="BM300" s="46">
        <v>0.6</v>
      </c>
      <c r="BN300" s="46">
        <v>0.33333333333333331</v>
      </c>
      <c r="BO300" s="46">
        <v>1</v>
      </c>
      <c r="BP300" s="46">
        <v>0.33333333333333331</v>
      </c>
      <c r="BQ300" s="46">
        <v>0.45</v>
      </c>
      <c r="BR300" s="46">
        <v>0</v>
      </c>
      <c r="BS300" s="46">
        <v>0</v>
      </c>
      <c r="BT300" s="46">
        <v>0</v>
      </c>
      <c r="BU300" s="46" t="s">
        <v>126</v>
      </c>
      <c r="BV300" s="46">
        <v>0.68333333333333346</v>
      </c>
      <c r="BW300" s="46">
        <v>0.6</v>
      </c>
      <c r="BX300" s="46">
        <v>1</v>
      </c>
      <c r="BY300" s="46">
        <v>0.45</v>
      </c>
      <c r="BZ300" s="46">
        <v>0</v>
      </c>
      <c r="CA300" s="46" t="s">
        <v>126</v>
      </c>
      <c r="CB300" s="47">
        <v>0.22500000000000001</v>
      </c>
      <c r="CC300" s="47">
        <v>0.15375000000000003</v>
      </c>
      <c r="CD300" s="47">
        <v>7.4999999999999997E-2</v>
      </c>
      <c r="CE300" s="47">
        <v>4.4999999999999998E-2</v>
      </c>
      <c r="CF300" s="47">
        <v>4.4999999999999998E-2</v>
      </c>
      <c r="CG300" s="47">
        <v>7.4999999999999997E-2</v>
      </c>
      <c r="CH300" s="47">
        <v>7.4999999999999997E-2</v>
      </c>
      <c r="CI300" s="47">
        <v>7.4999999999999997E-2</v>
      </c>
      <c r="CJ300" s="47">
        <v>7.4999999999999997E-2</v>
      </c>
      <c r="CK300" s="47">
        <v>3.3750000000000002E-2</v>
      </c>
      <c r="CL300" s="47">
        <v>3.375000000000003E-2</v>
      </c>
      <c r="CM300" s="47">
        <v>0</v>
      </c>
      <c r="CN300" s="47">
        <v>0</v>
      </c>
      <c r="CO300" s="47">
        <v>0</v>
      </c>
      <c r="CP300" s="47">
        <v>0</v>
      </c>
      <c r="CQ300" s="47" t="s">
        <v>126</v>
      </c>
      <c r="CR300" s="47">
        <v>0</v>
      </c>
      <c r="CS300" s="45"/>
      <c r="CT300" s="45"/>
      <c r="CU300" s="45"/>
      <c r="CV300" s="45"/>
      <c r="CX300" s="48">
        <v>1.6</v>
      </c>
      <c r="CY300" s="1">
        <v>0</v>
      </c>
      <c r="CZ300">
        <v>0</v>
      </c>
    </row>
    <row r="301" spans="1:104" ht="30.75" hidden="1" customHeight="1" x14ac:dyDescent="0.25">
      <c r="A301" s="37" t="s">
        <v>2000</v>
      </c>
      <c r="B301" s="37" t="s">
        <v>2001</v>
      </c>
      <c r="C301" s="37" t="s">
        <v>2666</v>
      </c>
      <c r="D301" s="37" t="s">
        <v>2920</v>
      </c>
      <c r="E301" s="37" t="s">
        <v>2921</v>
      </c>
      <c r="F301" s="37" t="s">
        <v>2922</v>
      </c>
      <c r="G301" s="37" t="s">
        <v>2923</v>
      </c>
      <c r="H301" s="37" t="s">
        <v>2924</v>
      </c>
      <c r="I301" s="37"/>
      <c r="J301" s="37"/>
      <c r="K301" s="37" t="s">
        <v>2925</v>
      </c>
      <c r="L301" s="38" t="s">
        <v>2926</v>
      </c>
      <c r="M301" s="37" t="s">
        <v>2927</v>
      </c>
      <c r="N301" s="37" t="s">
        <v>118</v>
      </c>
      <c r="O301" s="37" t="s">
        <v>119</v>
      </c>
      <c r="P301" s="39">
        <v>0</v>
      </c>
      <c r="Q301" s="40">
        <v>300</v>
      </c>
      <c r="R301" s="40">
        <v>106</v>
      </c>
      <c r="S301" s="40" t="s">
        <v>4547</v>
      </c>
      <c r="T301" s="40">
        <v>30</v>
      </c>
      <c r="U301" s="40">
        <v>0</v>
      </c>
      <c r="V301" s="40">
        <v>0</v>
      </c>
      <c r="W301" s="40">
        <v>0</v>
      </c>
      <c r="X301" s="40">
        <v>0</v>
      </c>
      <c r="Y301" s="40">
        <v>0</v>
      </c>
      <c r="Z301" s="40">
        <v>0</v>
      </c>
      <c r="AA301" s="40"/>
      <c r="AB301" s="40"/>
      <c r="AC301" s="40"/>
      <c r="AD301" s="40">
        <v>100</v>
      </c>
      <c r="AE301" s="40">
        <v>0</v>
      </c>
      <c r="AF301" s="40">
        <v>51</v>
      </c>
      <c r="AG301" s="40" t="s">
        <v>588</v>
      </c>
      <c r="AH301" s="40">
        <v>51</v>
      </c>
      <c r="AI301" s="40" t="s">
        <v>2928</v>
      </c>
      <c r="AJ301" s="40" t="s">
        <v>2929</v>
      </c>
      <c r="AK301" s="40" t="s">
        <v>588</v>
      </c>
      <c r="AL301" s="40">
        <v>0</v>
      </c>
      <c r="AM301" s="40"/>
      <c r="AN301" s="40">
        <v>100</v>
      </c>
      <c r="AO301" s="40">
        <v>0</v>
      </c>
      <c r="AP301" s="40">
        <v>55</v>
      </c>
      <c r="AQ301" s="40">
        <v>0</v>
      </c>
      <c r="AR301" s="40">
        <v>55</v>
      </c>
      <c r="AS301" s="40"/>
      <c r="AT301" s="40"/>
      <c r="AU301" s="40"/>
      <c r="AV301" s="40">
        <v>100</v>
      </c>
      <c r="AW301" s="40">
        <v>0</v>
      </c>
      <c r="AX301" s="40">
        <v>0</v>
      </c>
      <c r="AY301" s="40">
        <v>0</v>
      </c>
      <c r="AZ301" s="63"/>
      <c r="BA301" s="43">
        <v>0</v>
      </c>
      <c r="BB301" s="43">
        <v>0</v>
      </c>
      <c r="BC301" s="63"/>
      <c r="BD301" s="110">
        <v>226228000</v>
      </c>
      <c r="BE301" s="44"/>
      <c r="BF301" s="45"/>
      <c r="BG301" s="44">
        <v>52076280</v>
      </c>
      <c r="BH301" s="44">
        <v>743509253</v>
      </c>
      <c r="BI301" s="44"/>
      <c r="BJ301" s="44">
        <v>0</v>
      </c>
      <c r="BK301" s="46">
        <v>0.35333333333333333</v>
      </c>
      <c r="BL301" s="46">
        <v>0</v>
      </c>
      <c r="BM301" s="46" t="s">
        <v>126</v>
      </c>
      <c r="BN301" s="46">
        <v>0.33333333333333331</v>
      </c>
      <c r="BO301" s="46">
        <v>0.51</v>
      </c>
      <c r="BP301" s="46">
        <v>0.33333333333333331</v>
      </c>
      <c r="BQ301" s="46">
        <v>0.55000000000000004</v>
      </c>
      <c r="BR301" s="46">
        <v>0.33333333333333331</v>
      </c>
      <c r="BS301" s="46">
        <v>0</v>
      </c>
      <c r="BT301" s="46">
        <v>0</v>
      </c>
      <c r="BU301" s="46" t="s">
        <v>126</v>
      </c>
      <c r="BV301" s="46">
        <v>0.35333333333333333</v>
      </c>
      <c r="BW301" s="46" t="s">
        <v>126</v>
      </c>
      <c r="BX301" s="46">
        <v>0.51</v>
      </c>
      <c r="BY301" s="46">
        <v>0.55000000000000004</v>
      </c>
      <c r="BZ301" s="46">
        <v>0</v>
      </c>
      <c r="CA301" s="46" t="s">
        <v>126</v>
      </c>
      <c r="CB301" s="47">
        <v>0.22500000000000001</v>
      </c>
      <c r="CC301" s="47">
        <v>7.9500000000000001E-2</v>
      </c>
      <c r="CD301" s="47">
        <v>0</v>
      </c>
      <c r="CE301" s="47" t="s">
        <v>126</v>
      </c>
      <c r="CF301" s="47">
        <v>0</v>
      </c>
      <c r="CG301" s="47">
        <v>7.4999999999999997E-2</v>
      </c>
      <c r="CH301" s="47">
        <v>3.8249999999999999E-2</v>
      </c>
      <c r="CI301" s="47">
        <v>3.8250000000000006E-2</v>
      </c>
      <c r="CJ301" s="47">
        <v>7.4999999999999997E-2</v>
      </c>
      <c r="CK301" s="47">
        <v>4.1250000000000002E-2</v>
      </c>
      <c r="CL301" s="47">
        <v>4.1249999999999995E-2</v>
      </c>
      <c r="CM301" s="47">
        <v>7.4999999999999997E-2</v>
      </c>
      <c r="CN301" s="47">
        <v>0</v>
      </c>
      <c r="CO301" s="47">
        <v>0</v>
      </c>
      <c r="CP301" s="47">
        <v>0</v>
      </c>
      <c r="CQ301" s="47" t="s">
        <v>126</v>
      </c>
      <c r="CR301" s="47">
        <v>0</v>
      </c>
      <c r="CS301" s="45"/>
      <c r="CT301" s="45"/>
      <c r="CU301" s="45"/>
      <c r="CV301" s="45"/>
      <c r="CX301" s="48">
        <v>11</v>
      </c>
      <c r="CY301" s="1">
        <v>0</v>
      </c>
      <c r="CZ301">
        <v>0</v>
      </c>
    </row>
    <row r="302" spans="1:104" ht="18" hidden="1" customHeight="1" x14ac:dyDescent="0.25">
      <c r="A302" s="37" t="s">
        <v>2930</v>
      </c>
      <c r="B302" s="37" t="s">
        <v>2931</v>
      </c>
      <c r="C302" s="37" t="s">
        <v>2666</v>
      </c>
      <c r="D302" s="37" t="s">
        <v>2920</v>
      </c>
      <c r="E302" s="37" t="s">
        <v>2921</v>
      </c>
      <c r="F302" s="37" t="s">
        <v>2922</v>
      </c>
      <c r="G302" s="37" t="s">
        <v>2923</v>
      </c>
      <c r="H302" s="37" t="s">
        <v>2932</v>
      </c>
      <c r="I302" s="37"/>
      <c r="J302" s="37"/>
      <c r="K302" s="37" t="s">
        <v>2933</v>
      </c>
      <c r="L302" s="37" t="s">
        <v>2934</v>
      </c>
      <c r="M302" s="37" t="s">
        <v>2935</v>
      </c>
      <c r="N302" s="37" t="s">
        <v>118</v>
      </c>
      <c r="O302" s="37" t="s">
        <v>119</v>
      </c>
      <c r="P302" s="39">
        <v>0</v>
      </c>
      <c r="Q302" s="40">
        <v>1</v>
      </c>
      <c r="R302" s="40">
        <v>0.4</v>
      </c>
      <c r="S302" s="40" t="s">
        <v>4548</v>
      </c>
      <c r="T302" s="40">
        <v>0</v>
      </c>
      <c r="U302" s="40">
        <v>0</v>
      </c>
      <c r="V302" s="40">
        <v>0</v>
      </c>
      <c r="W302" s="40">
        <v>0</v>
      </c>
      <c r="X302" s="40">
        <v>0</v>
      </c>
      <c r="Y302" s="40">
        <v>0</v>
      </c>
      <c r="Z302" s="40">
        <v>0</v>
      </c>
      <c r="AA302" s="40"/>
      <c r="AB302" s="40"/>
      <c r="AC302" s="40"/>
      <c r="AD302" s="40">
        <v>0.2</v>
      </c>
      <c r="AE302" s="40">
        <v>0</v>
      </c>
      <c r="AF302" s="40">
        <v>0.2</v>
      </c>
      <c r="AG302" s="40">
        <v>0</v>
      </c>
      <c r="AH302" s="40">
        <v>0.2</v>
      </c>
      <c r="AI302" s="40" t="s">
        <v>2936</v>
      </c>
      <c r="AJ302" s="40" t="s">
        <v>2937</v>
      </c>
      <c r="AK302" s="40" t="s">
        <v>2938</v>
      </c>
      <c r="AL302" s="40">
        <v>0</v>
      </c>
      <c r="AM302" s="40">
        <v>0</v>
      </c>
      <c r="AN302" s="40">
        <v>0.6</v>
      </c>
      <c r="AO302" s="40">
        <v>0</v>
      </c>
      <c r="AP302" s="40">
        <v>0.2</v>
      </c>
      <c r="AQ302" s="40">
        <v>0</v>
      </c>
      <c r="AR302" s="40">
        <v>0.2</v>
      </c>
      <c r="AS302" s="40" t="s">
        <v>2939</v>
      </c>
      <c r="AT302" s="40" t="s">
        <v>2940</v>
      </c>
      <c r="AU302" s="40"/>
      <c r="AV302" s="40">
        <v>0.2</v>
      </c>
      <c r="AW302" s="40">
        <v>0</v>
      </c>
      <c r="AX302" s="40">
        <v>0</v>
      </c>
      <c r="AY302" s="40">
        <v>0</v>
      </c>
      <c r="AZ302" s="63"/>
      <c r="BA302" s="43">
        <v>0</v>
      </c>
      <c r="BB302" s="43">
        <v>0</v>
      </c>
      <c r="BC302" s="63"/>
      <c r="BD302" s="110">
        <v>763875850</v>
      </c>
      <c r="BE302" s="44">
        <v>0</v>
      </c>
      <c r="BF302" s="45"/>
      <c r="BG302" s="44">
        <v>763875850</v>
      </c>
      <c r="BH302" s="44">
        <v>1114339286</v>
      </c>
      <c r="BI302" s="44"/>
      <c r="BJ302" s="44">
        <v>804723128</v>
      </c>
      <c r="BK302" s="46">
        <v>0.4</v>
      </c>
      <c r="BL302" s="46">
        <v>0</v>
      </c>
      <c r="BM302" s="46" t="s">
        <v>126</v>
      </c>
      <c r="BN302" s="46">
        <v>0.2</v>
      </c>
      <c r="BO302" s="46">
        <v>1</v>
      </c>
      <c r="BP302" s="46">
        <v>0.6</v>
      </c>
      <c r="BQ302" s="46">
        <v>0.33333333333333337</v>
      </c>
      <c r="BR302" s="46">
        <v>0.2</v>
      </c>
      <c r="BS302" s="46">
        <v>0</v>
      </c>
      <c r="BT302" s="46">
        <v>0</v>
      </c>
      <c r="BU302" s="46" t="s">
        <v>126</v>
      </c>
      <c r="BV302" s="46">
        <v>0.4</v>
      </c>
      <c r="BW302" s="46" t="s">
        <v>126</v>
      </c>
      <c r="BX302" s="46">
        <v>1</v>
      </c>
      <c r="BY302" s="46">
        <v>0.33333333333333337</v>
      </c>
      <c r="BZ302" s="46">
        <v>0</v>
      </c>
      <c r="CA302" s="46" t="s">
        <v>126</v>
      </c>
      <c r="CB302" s="47">
        <v>0.22500000000000001</v>
      </c>
      <c r="CC302" s="47">
        <v>9.0000000000000011E-2</v>
      </c>
      <c r="CD302" s="47">
        <v>0</v>
      </c>
      <c r="CE302" s="47" t="s">
        <v>126</v>
      </c>
      <c r="CF302" s="47">
        <v>0</v>
      </c>
      <c r="CG302" s="47">
        <v>4.4999999999999998E-2</v>
      </c>
      <c r="CH302" s="47">
        <v>4.4999999999999998E-2</v>
      </c>
      <c r="CI302" s="47">
        <v>4.5000000000000005E-2</v>
      </c>
      <c r="CJ302" s="47">
        <v>0.13500000000000001</v>
      </c>
      <c r="CK302" s="47">
        <v>4.5000000000000005E-2</v>
      </c>
      <c r="CL302" s="47">
        <v>4.5000000000000005E-2</v>
      </c>
      <c r="CM302" s="47">
        <v>4.5000000000000005E-2</v>
      </c>
      <c r="CN302" s="47">
        <v>0</v>
      </c>
      <c r="CO302" s="47">
        <v>0</v>
      </c>
      <c r="CP302" s="47">
        <v>0</v>
      </c>
      <c r="CQ302" s="47" t="s">
        <v>126</v>
      </c>
      <c r="CR302" s="47">
        <v>0</v>
      </c>
      <c r="CS302" s="45"/>
      <c r="CT302" s="45"/>
      <c r="CU302" s="45"/>
      <c r="CV302" s="45"/>
      <c r="CX302" s="48">
        <v>0.16</v>
      </c>
      <c r="CY302" s="1">
        <v>0</v>
      </c>
      <c r="CZ302">
        <v>0</v>
      </c>
    </row>
    <row r="303" spans="1:104" ht="18" hidden="1" customHeight="1" x14ac:dyDescent="0.25">
      <c r="A303" s="37" t="s">
        <v>2930</v>
      </c>
      <c r="B303" s="37" t="s">
        <v>2931</v>
      </c>
      <c r="C303" s="37" t="s">
        <v>2666</v>
      </c>
      <c r="D303" s="37" t="s">
        <v>2920</v>
      </c>
      <c r="E303" s="37" t="s">
        <v>2921</v>
      </c>
      <c r="F303" s="37" t="s">
        <v>2922</v>
      </c>
      <c r="G303" s="37" t="s">
        <v>2923</v>
      </c>
      <c r="H303" s="37" t="s">
        <v>2941</v>
      </c>
      <c r="I303" s="37"/>
      <c r="J303" s="37"/>
      <c r="K303" s="37" t="s">
        <v>2942</v>
      </c>
      <c r="L303" s="37" t="s">
        <v>2943</v>
      </c>
      <c r="M303" s="37" t="s">
        <v>2944</v>
      </c>
      <c r="N303" s="37" t="s">
        <v>118</v>
      </c>
      <c r="O303" s="37" t="s">
        <v>119</v>
      </c>
      <c r="P303" s="39">
        <v>0</v>
      </c>
      <c r="Q303" s="40">
        <v>80</v>
      </c>
      <c r="R303" s="40">
        <v>30</v>
      </c>
      <c r="S303" s="40" t="s">
        <v>4549</v>
      </c>
      <c r="T303" s="40">
        <v>0</v>
      </c>
      <c r="U303" s="40">
        <v>0</v>
      </c>
      <c r="V303" s="40">
        <v>0</v>
      </c>
      <c r="W303" s="40">
        <v>0</v>
      </c>
      <c r="X303" s="40">
        <v>0</v>
      </c>
      <c r="Y303" s="40">
        <v>0</v>
      </c>
      <c r="Z303" s="40">
        <v>0</v>
      </c>
      <c r="AA303" s="40"/>
      <c r="AB303" s="40"/>
      <c r="AC303" s="40"/>
      <c r="AD303" s="40">
        <v>13</v>
      </c>
      <c r="AE303" s="40">
        <v>0</v>
      </c>
      <c r="AF303" s="40">
        <v>13</v>
      </c>
      <c r="AG303" s="40">
        <v>0</v>
      </c>
      <c r="AH303" s="40">
        <v>13</v>
      </c>
      <c r="AI303" s="40" t="s">
        <v>2945</v>
      </c>
      <c r="AJ303" s="40" t="s">
        <v>2946</v>
      </c>
      <c r="AK303" s="40">
        <v>0</v>
      </c>
      <c r="AL303" s="40">
        <v>0</v>
      </c>
      <c r="AM303" s="40">
        <v>0</v>
      </c>
      <c r="AN303" s="40">
        <v>40</v>
      </c>
      <c r="AO303" s="40">
        <v>0</v>
      </c>
      <c r="AP303" s="40">
        <v>17</v>
      </c>
      <c r="AQ303" s="40">
        <v>0</v>
      </c>
      <c r="AR303" s="40">
        <v>17</v>
      </c>
      <c r="AS303" s="40" t="s">
        <v>2947</v>
      </c>
      <c r="AT303" s="40" t="s">
        <v>2948</v>
      </c>
      <c r="AU303" s="40"/>
      <c r="AV303" s="40">
        <v>27</v>
      </c>
      <c r="AW303" s="40">
        <v>0</v>
      </c>
      <c r="AX303" s="40">
        <v>0</v>
      </c>
      <c r="AY303" s="40">
        <v>0</v>
      </c>
      <c r="AZ303" s="63"/>
      <c r="BA303" s="43">
        <v>0</v>
      </c>
      <c r="BB303" s="43">
        <v>0</v>
      </c>
      <c r="BC303" s="63"/>
      <c r="BD303" s="110">
        <v>90000000</v>
      </c>
      <c r="BE303" s="44">
        <v>0</v>
      </c>
      <c r="BF303" s="45"/>
      <c r="BG303" s="44">
        <v>90000000</v>
      </c>
      <c r="BH303" s="44">
        <v>105398312</v>
      </c>
      <c r="BI303" s="44"/>
      <c r="BJ303" s="44">
        <v>91274892</v>
      </c>
      <c r="BK303" s="46">
        <v>0.375</v>
      </c>
      <c r="BL303" s="46">
        <v>0</v>
      </c>
      <c r="BM303" s="46" t="s">
        <v>126</v>
      </c>
      <c r="BN303" s="125">
        <v>13</v>
      </c>
      <c r="BO303" s="46">
        <v>1</v>
      </c>
      <c r="BP303" s="46">
        <v>0.5</v>
      </c>
      <c r="BQ303" s="46">
        <v>0.42499999999999999</v>
      </c>
      <c r="BR303" s="125">
        <v>27</v>
      </c>
      <c r="BS303" s="46">
        <v>0</v>
      </c>
      <c r="BT303" s="46">
        <v>0</v>
      </c>
      <c r="BU303" s="46" t="s">
        <v>126</v>
      </c>
      <c r="BV303" s="46">
        <v>0.375</v>
      </c>
      <c r="BW303" s="46" t="s">
        <v>126</v>
      </c>
      <c r="BX303" s="46">
        <v>1</v>
      </c>
      <c r="BY303" s="46">
        <v>0.42499999999999999</v>
      </c>
      <c r="BZ303" s="46">
        <v>0</v>
      </c>
      <c r="CA303" s="46" t="s">
        <v>126</v>
      </c>
      <c r="CB303" s="47">
        <v>0.22500000000000001</v>
      </c>
      <c r="CC303" s="47">
        <v>8.4375000000000006E-2</v>
      </c>
      <c r="CD303" s="47">
        <v>0</v>
      </c>
      <c r="CE303" s="47" t="s">
        <v>126</v>
      </c>
      <c r="CF303" s="47">
        <v>0</v>
      </c>
      <c r="CG303" s="47">
        <v>3.6600000000000001E-2</v>
      </c>
      <c r="CH303" s="47">
        <v>3.6600000000000001E-2</v>
      </c>
      <c r="CI303" s="47">
        <v>3.6562500000000005E-2</v>
      </c>
      <c r="CJ303" s="47">
        <v>0.1125</v>
      </c>
      <c r="CK303" s="47">
        <v>4.7812500000000001E-2</v>
      </c>
      <c r="CL303" s="47">
        <v>4.7812500000000001E-2</v>
      </c>
      <c r="CM303" s="47">
        <v>7.5937500000000005E-2</v>
      </c>
      <c r="CN303" s="47">
        <v>0</v>
      </c>
      <c r="CO303" s="47">
        <v>0</v>
      </c>
      <c r="CP303" s="47">
        <v>0</v>
      </c>
      <c r="CQ303" s="47" t="s">
        <v>126</v>
      </c>
      <c r="CR303" s="47">
        <v>0</v>
      </c>
      <c r="CS303" s="45"/>
      <c r="CT303" s="45"/>
      <c r="CU303" s="45"/>
      <c r="CV303" s="45"/>
      <c r="CX303" s="48">
        <v>0</v>
      </c>
      <c r="CY303" s="1">
        <v>0</v>
      </c>
      <c r="CZ303">
        <v>0</v>
      </c>
    </row>
    <row r="304" spans="1:104" ht="18" hidden="1" customHeight="1" x14ac:dyDescent="0.25">
      <c r="A304" s="37" t="s">
        <v>2930</v>
      </c>
      <c r="B304" s="37" t="s">
        <v>2931</v>
      </c>
      <c r="C304" s="37" t="s">
        <v>2666</v>
      </c>
      <c r="D304" s="37" t="s">
        <v>2920</v>
      </c>
      <c r="E304" s="37" t="s">
        <v>2921</v>
      </c>
      <c r="F304" s="37" t="s">
        <v>2922</v>
      </c>
      <c r="G304" s="37" t="s">
        <v>2923</v>
      </c>
      <c r="H304" s="37" t="s">
        <v>2949</v>
      </c>
      <c r="I304" s="37"/>
      <c r="J304" s="37"/>
      <c r="K304" s="37" t="s">
        <v>2950</v>
      </c>
      <c r="L304" s="37" t="s">
        <v>2951</v>
      </c>
      <c r="M304" s="37" t="s">
        <v>2952</v>
      </c>
      <c r="N304" s="37" t="s">
        <v>118</v>
      </c>
      <c r="O304" s="37" t="s">
        <v>135</v>
      </c>
      <c r="P304" s="39">
        <v>1</v>
      </c>
      <c r="Q304" s="40">
        <v>1</v>
      </c>
      <c r="R304" s="40">
        <v>17.333333333333332</v>
      </c>
      <c r="S304" s="40" t="s">
        <v>4550</v>
      </c>
      <c r="T304" s="40">
        <v>0</v>
      </c>
      <c r="U304" s="40">
        <v>1</v>
      </c>
      <c r="V304" s="40">
        <v>0</v>
      </c>
      <c r="W304" s="40">
        <v>1</v>
      </c>
      <c r="X304" s="40" t="s">
        <v>126</v>
      </c>
      <c r="Y304" s="40">
        <v>1</v>
      </c>
      <c r="Z304" s="40">
        <v>1</v>
      </c>
      <c r="AA304" s="40" t="s">
        <v>2953</v>
      </c>
      <c r="AB304" s="40" t="s">
        <v>2954</v>
      </c>
      <c r="AC304" s="40" t="s">
        <v>2955</v>
      </c>
      <c r="AD304" s="40">
        <v>0</v>
      </c>
      <c r="AE304" s="40">
        <v>1</v>
      </c>
      <c r="AF304" s="40">
        <v>0</v>
      </c>
      <c r="AG304" s="40">
        <v>1</v>
      </c>
      <c r="AH304" s="40">
        <v>1</v>
      </c>
      <c r="AI304" s="40" t="s">
        <v>2956</v>
      </c>
      <c r="AJ304" s="40" t="s">
        <v>2957</v>
      </c>
      <c r="AK304" s="40" t="s">
        <v>2958</v>
      </c>
      <c r="AL304" s="40">
        <v>0</v>
      </c>
      <c r="AM304" s="40">
        <v>0</v>
      </c>
      <c r="AN304" s="40">
        <v>0</v>
      </c>
      <c r="AO304" s="40">
        <v>1</v>
      </c>
      <c r="AP304" s="40" t="s">
        <v>126</v>
      </c>
      <c r="AQ304" s="40">
        <v>50</v>
      </c>
      <c r="AR304" s="40">
        <v>50</v>
      </c>
      <c r="AS304" s="40" t="s">
        <v>2959</v>
      </c>
      <c r="AT304" s="40" t="s">
        <v>2960</v>
      </c>
      <c r="AU304" s="40" t="s">
        <v>2961</v>
      </c>
      <c r="AV304" s="40">
        <v>0</v>
      </c>
      <c r="AW304" s="40">
        <v>1</v>
      </c>
      <c r="AX304" s="40">
        <v>0</v>
      </c>
      <c r="AY304" s="40">
        <v>0</v>
      </c>
      <c r="AZ304" s="63"/>
      <c r="BA304" s="43">
        <v>0</v>
      </c>
      <c r="BB304" s="43">
        <v>0</v>
      </c>
      <c r="BC304" s="63"/>
      <c r="BD304" s="110">
        <v>207367933</v>
      </c>
      <c r="BE304" s="44">
        <v>0</v>
      </c>
      <c r="BF304" s="45"/>
      <c r="BG304" s="44">
        <v>207367933</v>
      </c>
      <c r="BH304" s="44">
        <v>307120000</v>
      </c>
      <c r="BI304" s="44"/>
      <c r="BJ304" s="44">
        <v>93143744</v>
      </c>
      <c r="BK304" s="46">
        <v>13</v>
      </c>
      <c r="BL304" s="46">
        <v>0.25</v>
      </c>
      <c r="BM304" s="46">
        <v>1</v>
      </c>
      <c r="BN304" s="46">
        <v>0.25</v>
      </c>
      <c r="BO304" s="46">
        <v>1</v>
      </c>
      <c r="BP304" s="46">
        <v>0.25</v>
      </c>
      <c r="BQ304" s="46">
        <v>50</v>
      </c>
      <c r="BR304" s="46">
        <v>0.25</v>
      </c>
      <c r="BS304" s="46">
        <v>0</v>
      </c>
      <c r="BT304" s="46">
        <v>0</v>
      </c>
      <c r="BU304" s="46" t="s">
        <v>126</v>
      </c>
      <c r="BV304" s="46" t="s">
        <v>4294</v>
      </c>
      <c r="BW304" s="46">
        <v>1</v>
      </c>
      <c r="BX304" s="46">
        <v>1</v>
      </c>
      <c r="BY304" s="46" t="s">
        <v>4283</v>
      </c>
      <c r="BZ304" s="46">
        <v>0</v>
      </c>
      <c r="CA304" s="46" t="s">
        <v>126</v>
      </c>
      <c r="CB304" s="47">
        <v>0.22500000000000001</v>
      </c>
      <c r="CC304" s="47">
        <v>0.16875000000000001</v>
      </c>
      <c r="CD304" s="47">
        <v>5.6300000000000003E-2</v>
      </c>
      <c r="CE304" s="47">
        <v>5.6300000000000003E-2</v>
      </c>
      <c r="CF304" s="47">
        <v>5.6300000000000003E-2</v>
      </c>
      <c r="CG304" s="47">
        <v>5.6300000000000003E-2</v>
      </c>
      <c r="CH304" s="47">
        <v>5.6300000000000003E-2</v>
      </c>
      <c r="CI304" s="47">
        <v>5.62E-2</v>
      </c>
      <c r="CJ304" s="47">
        <v>5.6300000000000003E-2</v>
      </c>
      <c r="CK304" s="47">
        <v>5.6300000000000003E-2</v>
      </c>
      <c r="CL304" s="47">
        <v>5.6250000000000008E-2</v>
      </c>
      <c r="CM304" s="47">
        <v>5.6300000000000003E-2</v>
      </c>
      <c r="CN304" s="47">
        <v>0</v>
      </c>
      <c r="CO304" s="47">
        <v>0</v>
      </c>
      <c r="CP304" s="47">
        <v>0</v>
      </c>
      <c r="CQ304" s="47" t="s">
        <v>126</v>
      </c>
      <c r="CR304" s="47">
        <v>0</v>
      </c>
      <c r="CS304" s="45">
        <v>1</v>
      </c>
      <c r="CT304" s="45">
        <v>1</v>
      </c>
      <c r="CU304" s="45">
        <v>1</v>
      </c>
      <c r="CV304" s="45">
        <v>1</v>
      </c>
      <c r="CW304">
        <v>4</v>
      </c>
      <c r="CX304" s="48">
        <v>17.333333333333332</v>
      </c>
      <c r="CY304" s="1">
        <v>0</v>
      </c>
      <c r="CZ304">
        <v>0</v>
      </c>
    </row>
    <row r="305" spans="1:104" ht="18" hidden="1" customHeight="1" x14ac:dyDescent="0.25">
      <c r="A305" s="37" t="s">
        <v>1868</v>
      </c>
      <c r="B305" s="37" t="s">
        <v>1869</v>
      </c>
      <c r="C305" s="37" t="s">
        <v>2666</v>
      </c>
      <c r="D305" s="37" t="s">
        <v>2920</v>
      </c>
      <c r="E305" s="37" t="s">
        <v>2962</v>
      </c>
      <c r="F305" s="37" t="s">
        <v>2963</v>
      </c>
      <c r="G305" s="37" t="s">
        <v>2964</v>
      </c>
      <c r="H305" s="37" t="s">
        <v>2965</v>
      </c>
      <c r="I305" s="37"/>
      <c r="J305" s="37"/>
      <c r="K305" s="37" t="s">
        <v>2966</v>
      </c>
      <c r="L305" s="37" t="s">
        <v>2967</v>
      </c>
      <c r="M305" s="37" t="s">
        <v>2968</v>
      </c>
      <c r="N305" s="37" t="s">
        <v>118</v>
      </c>
      <c r="O305" s="37" t="s">
        <v>119</v>
      </c>
      <c r="P305" s="39">
        <v>9467</v>
      </c>
      <c r="Q305" s="40">
        <v>14000</v>
      </c>
      <c r="R305" s="40">
        <v>22571</v>
      </c>
      <c r="S305" s="40" t="s">
        <v>4551</v>
      </c>
      <c r="T305" s="40">
        <v>1100</v>
      </c>
      <c r="U305" s="40">
        <v>0</v>
      </c>
      <c r="V305" s="40">
        <v>2500</v>
      </c>
      <c r="W305" s="40">
        <v>0</v>
      </c>
      <c r="X305" s="40">
        <v>7562</v>
      </c>
      <c r="Y305" s="40">
        <v>0</v>
      </c>
      <c r="Z305" s="40">
        <v>7562</v>
      </c>
      <c r="AA305" s="40" t="s">
        <v>2969</v>
      </c>
      <c r="AB305" s="40" t="s">
        <v>2970</v>
      </c>
      <c r="AC305" s="40">
        <v>0</v>
      </c>
      <c r="AD305" s="40">
        <v>5100</v>
      </c>
      <c r="AE305" s="40">
        <v>0</v>
      </c>
      <c r="AF305" s="40">
        <v>14679</v>
      </c>
      <c r="AG305" s="40">
        <v>0</v>
      </c>
      <c r="AH305" s="40">
        <v>14679</v>
      </c>
      <c r="AI305" s="40" t="s">
        <v>2971</v>
      </c>
      <c r="AJ305" s="40" t="s">
        <v>2972</v>
      </c>
      <c r="AK305" s="40">
        <v>0</v>
      </c>
      <c r="AL305" s="40">
        <v>0</v>
      </c>
      <c r="AM305" s="40">
        <v>0</v>
      </c>
      <c r="AN305" s="40">
        <v>1100</v>
      </c>
      <c r="AO305" s="40">
        <v>0</v>
      </c>
      <c r="AP305" s="40">
        <v>330</v>
      </c>
      <c r="AQ305" s="40">
        <v>0</v>
      </c>
      <c r="AR305" s="40">
        <v>330</v>
      </c>
      <c r="AS305" s="40"/>
      <c r="AT305" s="40" t="s">
        <v>2973</v>
      </c>
      <c r="AU305" s="40"/>
      <c r="AV305" s="40">
        <v>238</v>
      </c>
      <c r="AW305" s="40">
        <v>0</v>
      </c>
      <c r="AX305" s="40">
        <v>0</v>
      </c>
      <c r="AY305" s="40">
        <v>0</v>
      </c>
      <c r="AZ305" s="42">
        <v>1537999918</v>
      </c>
      <c r="BA305" s="43">
        <v>64800000</v>
      </c>
      <c r="BB305" s="43">
        <v>1602799918</v>
      </c>
      <c r="BC305" s="42">
        <v>1537999918</v>
      </c>
      <c r="BD305" s="110">
        <v>5620000000</v>
      </c>
      <c r="BE305" s="44">
        <v>0</v>
      </c>
      <c r="BF305" s="45"/>
      <c r="BG305" s="44">
        <v>5619660862</v>
      </c>
      <c r="BH305" s="44">
        <v>4509000000</v>
      </c>
      <c r="BI305" s="44"/>
      <c r="BJ305" s="44">
        <v>0</v>
      </c>
      <c r="BK305" s="46">
        <v>1.6122142857142858</v>
      </c>
      <c r="BL305" s="46">
        <v>0.5</v>
      </c>
      <c r="BM305" s="46">
        <v>3.0247999999999999</v>
      </c>
      <c r="BN305" s="46">
        <v>0.36428571428571427</v>
      </c>
      <c r="BO305" s="46">
        <v>2.8782352941176472</v>
      </c>
      <c r="BP305" s="46">
        <v>7.857142857142857E-2</v>
      </c>
      <c r="BQ305" s="46">
        <v>0.3</v>
      </c>
      <c r="BR305" s="46">
        <v>1.7000000000000001E-2</v>
      </c>
      <c r="BS305" s="46">
        <v>0</v>
      </c>
      <c r="BT305" s="46">
        <v>0</v>
      </c>
      <c r="BU305" s="46" t="s">
        <v>126</v>
      </c>
      <c r="BV305" s="46" t="s">
        <v>4283</v>
      </c>
      <c r="BW305" s="46">
        <v>1</v>
      </c>
      <c r="BX305" s="46" t="s">
        <v>4283</v>
      </c>
      <c r="BY305" s="46">
        <v>0.3</v>
      </c>
      <c r="BZ305" s="46">
        <v>0</v>
      </c>
      <c r="CA305" s="46" t="s">
        <v>126</v>
      </c>
      <c r="CB305" s="47">
        <v>0.22500000000000001</v>
      </c>
      <c r="CC305" s="47">
        <v>0.22500000000000001</v>
      </c>
      <c r="CD305" s="47">
        <v>4.02E-2</v>
      </c>
      <c r="CE305" s="47">
        <v>4.02E-2</v>
      </c>
      <c r="CF305" s="47">
        <v>0.1215</v>
      </c>
      <c r="CG305" s="47">
        <v>8.2000000000000003E-2</v>
      </c>
      <c r="CH305" s="47">
        <v>8.2000000000000003E-2</v>
      </c>
      <c r="CI305" s="47">
        <v>0.10350000000000001</v>
      </c>
      <c r="CJ305" s="47">
        <v>1.77E-2</v>
      </c>
      <c r="CK305" s="47">
        <v>5.3099999999999996E-3</v>
      </c>
      <c r="CL305" s="47">
        <v>0</v>
      </c>
      <c r="CM305" s="47">
        <v>3.8250000000000003E-3</v>
      </c>
      <c r="CN305" s="47">
        <v>0</v>
      </c>
      <c r="CO305" s="47">
        <v>0</v>
      </c>
      <c r="CP305" s="47">
        <v>0</v>
      </c>
      <c r="CQ305" s="47" t="s">
        <v>126</v>
      </c>
      <c r="CR305" s="47">
        <v>0</v>
      </c>
      <c r="CS305" s="45"/>
      <c r="CT305" s="45"/>
      <c r="CU305" s="45"/>
      <c r="CV305" s="45"/>
      <c r="CX305" s="48">
        <v>12631</v>
      </c>
      <c r="CY305" s="1">
        <v>0</v>
      </c>
      <c r="CZ305">
        <v>0</v>
      </c>
    </row>
    <row r="306" spans="1:104" ht="18" hidden="1" customHeight="1" x14ac:dyDescent="0.25">
      <c r="A306" s="37" t="s">
        <v>2930</v>
      </c>
      <c r="B306" s="37" t="s">
        <v>2931</v>
      </c>
      <c r="C306" s="37" t="s">
        <v>2666</v>
      </c>
      <c r="D306" s="37" t="s">
        <v>2920</v>
      </c>
      <c r="E306" s="37" t="s">
        <v>2962</v>
      </c>
      <c r="F306" s="37" t="s">
        <v>2963</v>
      </c>
      <c r="G306" s="37" t="s">
        <v>2964</v>
      </c>
      <c r="H306" s="37" t="s">
        <v>2974</v>
      </c>
      <c r="I306" s="37"/>
      <c r="J306" s="37"/>
      <c r="K306" s="37" t="s">
        <v>2975</v>
      </c>
      <c r="L306" s="37" t="s">
        <v>2976</v>
      </c>
      <c r="M306" s="37" t="s">
        <v>2977</v>
      </c>
      <c r="N306" s="37" t="s">
        <v>118</v>
      </c>
      <c r="O306" s="37" t="s">
        <v>119</v>
      </c>
      <c r="P306" s="39">
        <v>1</v>
      </c>
      <c r="Q306" s="40">
        <v>1</v>
      </c>
      <c r="R306" s="40">
        <v>0.6</v>
      </c>
      <c r="S306" s="40" t="s">
        <v>4552</v>
      </c>
      <c r="T306" s="40">
        <v>0.25</v>
      </c>
      <c r="U306" s="40">
        <v>0</v>
      </c>
      <c r="V306" s="40">
        <v>0.25</v>
      </c>
      <c r="W306" s="40">
        <v>0</v>
      </c>
      <c r="X306" s="40">
        <v>0.25</v>
      </c>
      <c r="Y306" s="40">
        <v>0</v>
      </c>
      <c r="Z306" s="40">
        <v>0.25</v>
      </c>
      <c r="AA306" s="40" t="s">
        <v>2978</v>
      </c>
      <c r="AB306" s="40" t="s">
        <v>2979</v>
      </c>
      <c r="AC306" s="40" t="s">
        <v>2955</v>
      </c>
      <c r="AD306" s="40">
        <v>0.25</v>
      </c>
      <c r="AE306" s="40">
        <v>0</v>
      </c>
      <c r="AF306" s="40">
        <v>0.25</v>
      </c>
      <c r="AG306" s="40">
        <v>0</v>
      </c>
      <c r="AH306" s="40">
        <v>0.25</v>
      </c>
      <c r="AI306" s="40" t="s">
        <v>2980</v>
      </c>
      <c r="AJ306" s="40">
        <v>0</v>
      </c>
      <c r="AK306" s="40" t="s">
        <v>2981</v>
      </c>
      <c r="AL306" s="40">
        <v>19968153293</v>
      </c>
      <c r="AM306" s="40" t="s">
        <v>2982</v>
      </c>
      <c r="AN306" s="40">
        <v>0.25</v>
      </c>
      <c r="AO306" s="40">
        <v>0</v>
      </c>
      <c r="AP306" s="40">
        <v>0.1</v>
      </c>
      <c r="AQ306" s="40">
        <v>0</v>
      </c>
      <c r="AR306" s="40">
        <v>0.1</v>
      </c>
      <c r="AS306" s="40" t="s">
        <v>2983</v>
      </c>
      <c r="AT306" s="40" t="s">
        <v>2984</v>
      </c>
      <c r="AU306" s="40" t="s">
        <v>2985</v>
      </c>
      <c r="AV306" s="40">
        <v>0.25</v>
      </c>
      <c r="AW306" s="40">
        <v>0</v>
      </c>
      <c r="AX306" s="40">
        <v>0</v>
      </c>
      <c r="AY306" s="40">
        <v>0</v>
      </c>
      <c r="AZ306" s="63"/>
      <c r="BA306" s="43">
        <v>0</v>
      </c>
      <c r="BB306" s="43">
        <v>0</v>
      </c>
      <c r="BC306" s="63"/>
      <c r="BD306" s="110">
        <v>3987253664</v>
      </c>
      <c r="BE306" s="44">
        <v>19968153293</v>
      </c>
      <c r="BF306" s="45"/>
      <c r="BG306" s="44">
        <v>747129846</v>
      </c>
      <c r="BH306" s="44">
        <v>20207953293</v>
      </c>
      <c r="BI306" s="44"/>
      <c r="BJ306" s="44">
        <v>14034095144</v>
      </c>
      <c r="BK306" s="46">
        <v>0.6</v>
      </c>
      <c r="BL306" s="46">
        <v>0.25</v>
      </c>
      <c r="BM306" s="46">
        <v>1</v>
      </c>
      <c r="BN306" s="46">
        <v>0.25</v>
      </c>
      <c r="BO306" s="46">
        <v>1</v>
      </c>
      <c r="BP306" s="46">
        <v>0.25</v>
      </c>
      <c r="BQ306" s="46">
        <v>0.4</v>
      </c>
      <c r="BR306" s="46">
        <v>0.25</v>
      </c>
      <c r="BS306" s="46">
        <v>0</v>
      </c>
      <c r="BT306" s="46">
        <v>0</v>
      </c>
      <c r="BU306" s="46" t="s">
        <v>126</v>
      </c>
      <c r="BV306" s="46">
        <v>0.6</v>
      </c>
      <c r="BW306" s="46">
        <v>1</v>
      </c>
      <c r="BX306" s="46">
        <v>1</v>
      </c>
      <c r="BY306" s="46">
        <v>0.4</v>
      </c>
      <c r="BZ306" s="46">
        <v>0</v>
      </c>
      <c r="CA306" s="46" t="s">
        <v>126</v>
      </c>
      <c r="CB306" s="47">
        <v>0.22500000000000001</v>
      </c>
      <c r="CC306" s="47">
        <v>0.13500000000000001</v>
      </c>
      <c r="CD306" s="47">
        <v>5.6300000000000003E-2</v>
      </c>
      <c r="CE306" s="47">
        <v>5.6300000000000003E-2</v>
      </c>
      <c r="CF306" s="47">
        <v>5.6300000000000003E-2</v>
      </c>
      <c r="CG306" s="47">
        <v>5.6300000000000003E-2</v>
      </c>
      <c r="CH306" s="47">
        <v>5.6300000000000003E-2</v>
      </c>
      <c r="CI306" s="47">
        <v>5.62E-2</v>
      </c>
      <c r="CJ306" s="47">
        <v>5.6300000000000003E-2</v>
      </c>
      <c r="CK306" s="47">
        <v>2.2520000000000002E-2</v>
      </c>
      <c r="CL306" s="47">
        <v>2.2500000000000006E-2</v>
      </c>
      <c r="CM306" s="47">
        <v>5.6250000000000001E-2</v>
      </c>
      <c r="CN306" s="47">
        <v>0</v>
      </c>
      <c r="CO306" s="47">
        <v>0</v>
      </c>
      <c r="CP306" s="47">
        <v>0</v>
      </c>
      <c r="CQ306" s="47" t="s">
        <v>126</v>
      </c>
      <c r="CR306" s="47">
        <v>0</v>
      </c>
      <c r="CS306" s="45"/>
      <c r="CT306" s="45"/>
      <c r="CU306" s="45"/>
      <c r="CV306" s="45"/>
      <c r="CX306" s="48">
        <v>0.43</v>
      </c>
      <c r="CY306" s="1">
        <v>0</v>
      </c>
      <c r="CZ306">
        <v>0</v>
      </c>
    </row>
    <row r="307" spans="1:104" ht="18" hidden="1" customHeight="1" x14ac:dyDescent="0.25">
      <c r="A307" s="37" t="s">
        <v>2930</v>
      </c>
      <c r="B307" s="37" t="s">
        <v>2931</v>
      </c>
      <c r="C307" s="37" t="s">
        <v>2666</v>
      </c>
      <c r="D307" s="37" t="s">
        <v>2920</v>
      </c>
      <c r="E307" s="37" t="s">
        <v>2962</v>
      </c>
      <c r="F307" s="37" t="s">
        <v>2963</v>
      </c>
      <c r="G307" s="37" t="s">
        <v>2964</v>
      </c>
      <c r="H307" s="37" t="s">
        <v>2986</v>
      </c>
      <c r="I307" s="37"/>
      <c r="J307" s="37"/>
      <c r="K307" s="37" t="s">
        <v>2987</v>
      </c>
      <c r="L307" s="37" t="s">
        <v>2988</v>
      </c>
      <c r="M307" s="37" t="s">
        <v>2989</v>
      </c>
      <c r="N307" s="37" t="s">
        <v>134</v>
      </c>
      <c r="O307" s="37" t="s">
        <v>135</v>
      </c>
      <c r="P307" s="39">
        <v>50</v>
      </c>
      <c r="Q307" s="40">
        <v>100</v>
      </c>
      <c r="R307" s="40">
        <v>50.666666666666664</v>
      </c>
      <c r="S307" s="40" t="s">
        <v>4553</v>
      </c>
      <c r="T307" s="40">
        <v>0</v>
      </c>
      <c r="U307" s="40">
        <v>0</v>
      </c>
      <c r="V307" s="40">
        <v>2</v>
      </c>
      <c r="W307" s="70">
        <v>2</v>
      </c>
      <c r="X307" s="70">
        <v>2</v>
      </c>
      <c r="Y307" s="70">
        <v>2</v>
      </c>
      <c r="Z307" s="40">
        <v>2</v>
      </c>
      <c r="AA307" s="40" t="s">
        <v>2990</v>
      </c>
      <c r="AB307" s="40" t="s">
        <v>2991</v>
      </c>
      <c r="AC307" s="40">
        <v>0</v>
      </c>
      <c r="AD307" s="40">
        <v>0</v>
      </c>
      <c r="AE307" s="40">
        <v>100</v>
      </c>
      <c r="AF307" s="40">
        <v>0</v>
      </c>
      <c r="AG307" s="40">
        <v>100</v>
      </c>
      <c r="AH307" s="40">
        <v>100</v>
      </c>
      <c r="AI307" s="40" t="s">
        <v>2992</v>
      </c>
      <c r="AJ307" s="40" t="s">
        <v>2993</v>
      </c>
      <c r="AK307" s="40">
        <v>0</v>
      </c>
      <c r="AL307" s="40">
        <v>36430345750</v>
      </c>
      <c r="AM307" s="40" t="s">
        <v>2994</v>
      </c>
      <c r="AN307" s="40">
        <v>0</v>
      </c>
      <c r="AO307" s="40">
        <v>100</v>
      </c>
      <c r="AP307" s="40" t="s">
        <v>126</v>
      </c>
      <c r="AQ307" s="40">
        <v>50</v>
      </c>
      <c r="AR307" s="40">
        <v>50</v>
      </c>
      <c r="AS307" s="40" t="s">
        <v>2995</v>
      </c>
      <c r="AT307" s="40" t="s">
        <v>2996</v>
      </c>
      <c r="AU307" s="40" t="s">
        <v>2997</v>
      </c>
      <c r="AV307" s="40">
        <v>0</v>
      </c>
      <c r="AW307" s="40">
        <v>100</v>
      </c>
      <c r="AX307" s="40">
        <v>0</v>
      </c>
      <c r="AY307" s="40">
        <v>0</v>
      </c>
      <c r="AZ307" s="42">
        <v>32000000</v>
      </c>
      <c r="BA307" s="43">
        <v>0</v>
      </c>
      <c r="BB307" s="43">
        <v>32000000</v>
      </c>
      <c r="BC307" s="42">
        <v>29503333</v>
      </c>
      <c r="BD307" s="110">
        <v>36859336194</v>
      </c>
      <c r="BE307" s="44">
        <v>36430345750</v>
      </c>
      <c r="BF307" s="45"/>
      <c r="BG307" s="44">
        <v>29552722426</v>
      </c>
      <c r="BH307" s="44">
        <v>13340841364</v>
      </c>
      <c r="BI307" s="44"/>
      <c r="BJ307" s="44">
        <v>11877263408</v>
      </c>
      <c r="BK307" s="46">
        <v>0.625</v>
      </c>
      <c r="BL307" s="46">
        <v>6.6E-3</v>
      </c>
      <c r="BM307" s="46">
        <v>1</v>
      </c>
      <c r="BN307" s="46">
        <v>0.33110000000000001</v>
      </c>
      <c r="BO307" s="46">
        <v>1</v>
      </c>
      <c r="BP307" s="46">
        <v>0.33110000000000001</v>
      </c>
      <c r="BQ307" s="46">
        <v>0.5</v>
      </c>
      <c r="BR307" s="46">
        <v>0.33110000000000001</v>
      </c>
      <c r="BS307" s="46">
        <v>0</v>
      </c>
      <c r="BT307" s="46">
        <v>0</v>
      </c>
      <c r="BU307" s="46" t="s">
        <v>126</v>
      </c>
      <c r="BV307" s="46">
        <v>0.625</v>
      </c>
      <c r="BW307" s="46">
        <v>1</v>
      </c>
      <c r="BX307" s="46">
        <v>1</v>
      </c>
      <c r="BY307" s="46">
        <v>0.5</v>
      </c>
      <c r="BZ307" s="46">
        <v>0</v>
      </c>
      <c r="CA307" s="46" t="s">
        <v>126</v>
      </c>
      <c r="CB307" s="47">
        <v>0.22500000000000001</v>
      </c>
      <c r="CC307" s="47">
        <v>0.140625</v>
      </c>
      <c r="CD307" s="77">
        <v>1.5E-3</v>
      </c>
      <c r="CE307" s="77">
        <v>1.5E-3</v>
      </c>
      <c r="CF307" s="77">
        <v>5.6300000000000003E-2</v>
      </c>
      <c r="CG307" s="47">
        <v>7.4499999999999997E-2</v>
      </c>
      <c r="CH307" s="47">
        <v>7.4499999999999997E-2</v>
      </c>
      <c r="CI307" s="47">
        <v>7.4499999999999997E-2</v>
      </c>
      <c r="CJ307" s="47">
        <v>7.4499999999999997E-2</v>
      </c>
      <c r="CK307" s="47">
        <v>3.7249999999999998E-2</v>
      </c>
      <c r="CL307" s="47">
        <v>9.8250000000000004E-3</v>
      </c>
      <c r="CM307" s="47">
        <v>7.3099999999999998E-2</v>
      </c>
      <c r="CN307" s="47">
        <v>0</v>
      </c>
      <c r="CO307" s="47">
        <v>0</v>
      </c>
      <c r="CP307" s="47">
        <v>0</v>
      </c>
      <c r="CQ307" s="47" t="s">
        <v>126</v>
      </c>
      <c r="CR307" s="47">
        <v>0</v>
      </c>
      <c r="CS307" s="45">
        <v>1</v>
      </c>
      <c r="CT307" s="45">
        <v>1</v>
      </c>
      <c r="CU307" s="45">
        <v>1</v>
      </c>
      <c r="CV307" s="45">
        <v>1</v>
      </c>
      <c r="CW307">
        <v>4</v>
      </c>
      <c r="CX307" s="48">
        <v>50.666666666666664</v>
      </c>
      <c r="CY307" s="1">
        <v>0</v>
      </c>
      <c r="CZ307">
        <v>0</v>
      </c>
    </row>
    <row r="308" spans="1:104" ht="30.75" hidden="1" customHeight="1" x14ac:dyDescent="0.25">
      <c r="A308" s="37" t="s">
        <v>2000</v>
      </c>
      <c r="B308" s="37" t="s">
        <v>2001</v>
      </c>
      <c r="C308" s="37" t="s">
        <v>2666</v>
      </c>
      <c r="D308" s="37" t="s">
        <v>2920</v>
      </c>
      <c r="E308" s="37" t="s">
        <v>2998</v>
      </c>
      <c r="F308" s="37" t="s">
        <v>2999</v>
      </c>
      <c r="G308" s="37" t="s">
        <v>3000</v>
      </c>
      <c r="H308" s="37" t="s">
        <v>3001</v>
      </c>
      <c r="I308" s="37"/>
      <c r="J308" s="37"/>
      <c r="K308" s="37" t="s">
        <v>3002</v>
      </c>
      <c r="L308" s="38" t="s">
        <v>3003</v>
      </c>
      <c r="M308" s="37" t="s">
        <v>3004</v>
      </c>
      <c r="N308" s="37" t="s">
        <v>134</v>
      </c>
      <c r="O308" s="37" t="s">
        <v>135</v>
      </c>
      <c r="P308" s="39">
        <v>100</v>
      </c>
      <c r="Q308" s="40">
        <v>100</v>
      </c>
      <c r="R308" s="40">
        <v>100</v>
      </c>
      <c r="S308" s="40" t="s">
        <v>4554</v>
      </c>
      <c r="T308" s="40">
        <v>0</v>
      </c>
      <c r="U308" s="40">
        <v>100</v>
      </c>
      <c r="V308" s="40">
        <v>0</v>
      </c>
      <c r="W308" s="40">
        <v>100</v>
      </c>
      <c r="X308" s="40" t="s">
        <v>126</v>
      </c>
      <c r="Y308" s="40">
        <v>100</v>
      </c>
      <c r="Z308" s="40">
        <v>100</v>
      </c>
      <c r="AA308" s="40" t="s">
        <v>3005</v>
      </c>
      <c r="AB308" s="40" t="s">
        <v>3006</v>
      </c>
      <c r="AC308" s="40">
        <v>0</v>
      </c>
      <c r="AD308" s="40">
        <v>0</v>
      </c>
      <c r="AE308" s="40">
        <v>100</v>
      </c>
      <c r="AF308" s="40">
        <v>0</v>
      </c>
      <c r="AG308" s="40">
        <v>100</v>
      </c>
      <c r="AH308" s="40">
        <v>100</v>
      </c>
      <c r="AI308" s="40" t="s">
        <v>3005</v>
      </c>
      <c r="AJ308" s="40" t="s">
        <v>3007</v>
      </c>
      <c r="AK308" s="40" t="s">
        <v>588</v>
      </c>
      <c r="AL308" s="40">
        <v>0</v>
      </c>
      <c r="AM308" s="40"/>
      <c r="AN308" s="40">
        <v>0</v>
      </c>
      <c r="AO308" s="40">
        <v>100</v>
      </c>
      <c r="AP308" s="40" t="s">
        <v>126</v>
      </c>
      <c r="AQ308" s="40">
        <v>100</v>
      </c>
      <c r="AR308" s="40">
        <v>100</v>
      </c>
      <c r="AS308" s="40"/>
      <c r="AT308" s="40"/>
      <c r="AU308" s="40"/>
      <c r="AV308" s="40">
        <v>0</v>
      </c>
      <c r="AW308" s="40">
        <v>100</v>
      </c>
      <c r="AX308" s="40">
        <v>0</v>
      </c>
      <c r="AY308" s="40">
        <v>0</v>
      </c>
      <c r="AZ308" s="63"/>
      <c r="BA308" s="43">
        <v>0</v>
      </c>
      <c r="BB308" s="43">
        <v>0</v>
      </c>
      <c r="BC308" s="63"/>
      <c r="BD308" s="110">
        <v>6243513362.5</v>
      </c>
      <c r="BE308" s="44"/>
      <c r="BF308" s="45"/>
      <c r="BG308" s="44">
        <v>3065210504</v>
      </c>
      <c r="BH308" s="44">
        <v>6609249461</v>
      </c>
      <c r="BI308" s="44"/>
      <c r="BJ308" s="44">
        <v>1149037902</v>
      </c>
      <c r="BK308" s="46">
        <v>0.75</v>
      </c>
      <c r="BL308" s="46">
        <v>0.25</v>
      </c>
      <c r="BM308" s="46">
        <v>1</v>
      </c>
      <c r="BN308" s="46">
        <v>0.25</v>
      </c>
      <c r="BO308" s="46">
        <v>1</v>
      </c>
      <c r="BP308" s="46">
        <v>0.25</v>
      </c>
      <c r="BQ308" s="46">
        <v>1</v>
      </c>
      <c r="BR308" s="46">
        <v>0.25</v>
      </c>
      <c r="BS308" s="46">
        <v>0</v>
      </c>
      <c r="BT308" s="46">
        <v>0</v>
      </c>
      <c r="BU308" s="46" t="s">
        <v>126</v>
      </c>
      <c r="BV308" s="46">
        <v>0.75</v>
      </c>
      <c r="BW308" s="46">
        <v>1</v>
      </c>
      <c r="BX308" s="46">
        <v>1</v>
      </c>
      <c r="BY308" s="46">
        <v>1</v>
      </c>
      <c r="BZ308" s="46">
        <v>0</v>
      </c>
      <c r="CA308" s="46" t="s">
        <v>126</v>
      </c>
      <c r="CB308" s="47">
        <v>0.22500000000000001</v>
      </c>
      <c r="CC308" s="47">
        <v>0.16875000000000001</v>
      </c>
      <c r="CD308" s="47">
        <v>5.6300000000000003E-2</v>
      </c>
      <c r="CE308" s="47">
        <v>5.6300000000000003E-2</v>
      </c>
      <c r="CF308" s="47">
        <v>5.6300000000000003E-2</v>
      </c>
      <c r="CG308" s="47">
        <v>5.6300000000000003E-2</v>
      </c>
      <c r="CH308" s="47">
        <v>5.6300000000000003E-2</v>
      </c>
      <c r="CI308" s="47">
        <v>5.62E-2</v>
      </c>
      <c r="CJ308" s="47">
        <v>5.6300000000000003E-2</v>
      </c>
      <c r="CK308" s="47">
        <v>5.6300000000000003E-2</v>
      </c>
      <c r="CL308" s="47">
        <v>5.6250000000000008E-2</v>
      </c>
      <c r="CM308" s="47">
        <v>5.6300000000000003E-2</v>
      </c>
      <c r="CN308" s="47">
        <v>0</v>
      </c>
      <c r="CO308" s="47">
        <v>0</v>
      </c>
      <c r="CP308" s="47">
        <v>0</v>
      </c>
      <c r="CQ308" s="47" t="s">
        <v>126</v>
      </c>
      <c r="CR308" s="47">
        <v>0</v>
      </c>
      <c r="CS308" s="45">
        <v>1</v>
      </c>
      <c r="CT308" s="45">
        <v>1</v>
      </c>
      <c r="CU308" s="45">
        <v>1</v>
      </c>
      <c r="CV308" s="45">
        <v>1</v>
      </c>
      <c r="CW308">
        <v>4</v>
      </c>
      <c r="CX308" s="48">
        <v>100</v>
      </c>
      <c r="CY308" s="1">
        <v>0</v>
      </c>
      <c r="CZ308">
        <v>0</v>
      </c>
    </row>
    <row r="309" spans="1:104" ht="18" hidden="1" customHeight="1" x14ac:dyDescent="0.25">
      <c r="A309" s="37" t="s">
        <v>2930</v>
      </c>
      <c r="B309" s="37" t="s">
        <v>2931</v>
      </c>
      <c r="C309" s="37" t="s">
        <v>2666</v>
      </c>
      <c r="D309" s="37" t="s">
        <v>2920</v>
      </c>
      <c r="E309" s="37" t="s">
        <v>2998</v>
      </c>
      <c r="F309" s="37" t="s">
        <v>2999</v>
      </c>
      <c r="G309" s="37" t="s">
        <v>3000</v>
      </c>
      <c r="H309" s="37" t="s">
        <v>3008</v>
      </c>
      <c r="I309" s="37"/>
      <c r="J309" s="37"/>
      <c r="K309" s="37" t="s">
        <v>3009</v>
      </c>
      <c r="L309" s="37" t="s">
        <v>3010</v>
      </c>
      <c r="M309" s="37" t="s">
        <v>3011</v>
      </c>
      <c r="N309" s="37" t="s">
        <v>118</v>
      </c>
      <c r="O309" s="37" t="s">
        <v>119</v>
      </c>
      <c r="P309" s="39">
        <v>2</v>
      </c>
      <c r="Q309" s="40">
        <v>2</v>
      </c>
      <c r="R309" s="40">
        <v>1.8</v>
      </c>
      <c r="S309" s="40" t="s">
        <v>4555</v>
      </c>
      <c r="T309" s="40">
        <v>2</v>
      </c>
      <c r="U309" s="40">
        <v>0</v>
      </c>
      <c r="V309" s="40">
        <v>1</v>
      </c>
      <c r="W309" s="40">
        <v>0</v>
      </c>
      <c r="X309" s="40">
        <v>0.8</v>
      </c>
      <c r="Y309" s="40">
        <v>0</v>
      </c>
      <c r="Z309" s="40">
        <v>0.8</v>
      </c>
      <c r="AA309" s="40">
        <v>0</v>
      </c>
      <c r="AB309" s="40" t="s">
        <v>3012</v>
      </c>
      <c r="AC309" s="40">
        <v>0</v>
      </c>
      <c r="AD309" s="40">
        <v>1</v>
      </c>
      <c r="AE309" s="40">
        <v>0</v>
      </c>
      <c r="AF309" s="40">
        <v>1</v>
      </c>
      <c r="AG309" s="40">
        <v>0</v>
      </c>
      <c r="AH309" s="40">
        <v>1</v>
      </c>
      <c r="AI309" s="40">
        <v>0</v>
      </c>
      <c r="AJ309" s="40" t="s">
        <v>3013</v>
      </c>
      <c r="AK309" s="40" t="s">
        <v>3014</v>
      </c>
      <c r="AL309" s="40">
        <v>0</v>
      </c>
      <c r="AM309" s="40">
        <v>0</v>
      </c>
      <c r="AN309" s="40">
        <v>1</v>
      </c>
      <c r="AO309" s="40">
        <v>0</v>
      </c>
      <c r="AP309" s="40">
        <v>0</v>
      </c>
      <c r="AQ309" s="40">
        <v>0</v>
      </c>
      <c r="AR309" s="40">
        <v>0</v>
      </c>
      <c r="AS309" s="40" t="s">
        <v>3015</v>
      </c>
      <c r="AT309" s="40"/>
      <c r="AU309" s="40"/>
      <c r="AV309" s="40">
        <v>0</v>
      </c>
      <c r="AW309" s="40">
        <v>0</v>
      </c>
      <c r="AX309" s="40">
        <v>0</v>
      </c>
      <c r="AY309" s="40">
        <v>0</v>
      </c>
      <c r="AZ309" s="63"/>
      <c r="BA309" s="43">
        <v>0</v>
      </c>
      <c r="BB309" s="43">
        <v>0</v>
      </c>
      <c r="BC309" s="63"/>
      <c r="BD309" s="110">
        <v>265330358</v>
      </c>
      <c r="BE309" s="44">
        <v>0</v>
      </c>
      <c r="BF309" s="45"/>
      <c r="BG309" s="44">
        <v>265330358</v>
      </c>
      <c r="BH309" s="44">
        <v>891601854</v>
      </c>
      <c r="BI309" s="44"/>
      <c r="BJ309" s="44">
        <v>96309052</v>
      </c>
      <c r="BK309" s="46">
        <v>0.9</v>
      </c>
      <c r="BL309" s="46">
        <v>0.5</v>
      </c>
      <c r="BM309" s="46">
        <v>0.8</v>
      </c>
      <c r="BN309" s="125">
        <v>0.5</v>
      </c>
      <c r="BO309" s="46">
        <v>1</v>
      </c>
      <c r="BP309" s="46">
        <v>0.5</v>
      </c>
      <c r="BQ309" s="46">
        <v>0</v>
      </c>
      <c r="BR309" s="46">
        <v>0</v>
      </c>
      <c r="BS309" s="46" t="s">
        <v>126</v>
      </c>
      <c r="BT309" s="46">
        <v>0</v>
      </c>
      <c r="BU309" s="46" t="s">
        <v>126</v>
      </c>
      <c r="BV309" s="46">
        <v>0.9</v>
      </c>
      <c r="BW309" s="46">
        <v>0.8</v>
      </c>
      <c r="BX309" s="46">
        <v>1</v>
      </c>
      <c r="BY309" s="46">
        <v>0</v>
      </c>
      <c r="BZ309" s="46" t="s">
        <v>126</v>
      </c>
      <c r="CA309" s="46" t="s">
        <v>126</v>
      </c>
      <c r="CB309" s="47">
        <v>0.22500000000000001</v>
      </c>
      <c r="CC309" s="47">
        <v>0.20250000000000001</v>
      </c>
      <c r="CD309" s="47">
        <v>0.1125</v>
      </c>
      <c r="CE309" s="47">
        <v>0.09</v>
      </c>
      <c r="CF309" s="47">
        <v>0.09</v>
      </c>
      <c r="CG309" s="47">
        <v>0.1125</v>
      </c>
      <c r="CH309" s="47">
        <v>0.1125</v>
      </c>
      <c r="CI309" s="47">
        <v>0.1125</v>
      </c>
      <c r="CJ309" s="47">
        <v>0.1125</v>
      </c>
      <c r="CK309" s="47">
        <v>0</v>
      </c>
      <c r="CL309" s="47">
        <v>0</v>
      </c>
      <c r="CM309" s="47">
        <v>0</v>
      </c>
      <c r="CN309" s="47" t="s">
        <v>126</v>
      </c>
      <c r="CO309" s="47">
        <v>0</v>
      </c>
      <c r="CP309" s="47">
        <v>0</v>
      </c>
      <c r="CQ309" s="47" t="s">
        <v>126</v>
      </c>
      <c r="CR309" s="47">
        <v>0</v>
      </c>
      <c r="CS309" s="45"/>
      <c r="CT309" s="45"/>
      <c r="CU309" s="45"/>
      <c r="CV309" s="45"/>
      <c r="CX309" s="48">
        <v>1.8</v>
      </c>
      <c r="CY309" s="1">
        <v>0</v>
      </c>
      <c r="CZ309">
        <v>0</v>
      </c>
    </row>
    <row r="310" spans="1:104" ht="18" hidden="1" customHeight="1" x14ac:dyDescent="0.25">
      <c r="A310" s="37" t="s">
        <v>2930</v>
      </c>
      <c r="B310" s="37" t="s">
        <v>2931</v>
      </c>
      <c r="C310" s="37" t="s">
        <v>2666</v>
      </c>
      <c r="D310" s="37" t="s">
        <v>2920</v>
      </c>
      <c r="E310" s="37" t="s">
        <v>2998</v>
      </c>
      <c r="F310" s="37" t="s">
        <v>2999</v>
      </c>
      <c r="G310" s="37" t="s">
        <v>3000</v>
      </c>
      <c r="H310" s="37" t="s">
        <v>3016</v>
      </c>
      <c r="I310" s="37"/>
      <c r="J310" s="37"/>
      <c r="K310" s="37" t="s">
        <v>3017</v>
      </c>
      <c r="L310" s="37" t="s">
        <v>3018</v>
      </c>
      <c r="M310" s="37" t="s">
        <v>3019</v>
      </c>
      <c r="N310" s="37" t="s">
        <v>118</v>
      </c>
      <c r="O310" s="37" t="s">
        <v>119</v>
      </c>
      <c r="P310" s="39">
        <v>1</v>
      </c>
      <c r="Q310" s="40">
        <v>3</v>
      </c>
      <c r="R310" s="40">
        <v>1.1000000000000001</v>
      </c>
      <c r="S310" s="40" t="s">
        <v>4556</v>
      </c>
      <c r="T310" s="40">
        <v>0</v>
      </c>
      <c r="U310" s="40">
        <v>0</v>
      </c>
      <c r="V310" s="40">
        <v>0</v>
      </c>
      <c r="W310" s="40">
        <v>0</v>
      </c>
      <c r="X310" s="40">
        <v>0</v>
      </c>
      <c r="Y310" s="40">
        <v>0</v>
      </c>
      <c r="Z310" s="40">
        <v>0</v>
      </c>
      <c r="AA310" s="40"/>
      <c r="AB310" s="40"/>
      <c r="AC310" s="40"/>
      <c r="AD310" s="40">
        <v>1</v>
      </c>
      <c r="AE310" s="40">
        <v>0</v>
      </c>
      <c r="AF310" s="40">
        <v>1</v>
      </c>
      <c r="AG310" s="40">
        <v>0</v>
      </c>
      <c r="AH310" s="40">
        <v>1</v>
      </c>
      <c r="AI310" s="40" t="s">
        <v>3020</v>
      </c>
      <c r="AJ310" s="40" t="s">
        <v>3021</v>
      </c>
      <c r="AK310" s="40" t="s">
        <v>3022</v>
      </c>
      <c r="AL310" s="40">
        <v>0</v>
      </c>
      <c r="AM310" s="40">
        <v>0</v>
      </c>
      <c r="AN310" s="40">
        <v>1</v>
      </c>
      <c r="AO310" s="40">
        <v>0</v>
      </c>
      <c r="AP310" s="40">
        <v>0.1</v>
      </c>
      <c r="AQ310" s="40">
        <v>0</v>
      </c>
      <c r="AR310" s="40">
        <v>0.1</v>
      </c>
      <c r="AS310" s="40" t="s">
        <v>3023</v>
      </c>
      <c r="AT310" s="40" t="s">
        <v>3024</v>
      </c>
      <c r="AU310" s="40"/>
      <c r="AV310" s="40">
        <v>1</v>
      </c>
      <c r="AW310" s="40">
        <v>0</v>
      </c>
      <c r="AX310" s="40">
        <v>0</v>
      </c>
      <c r="AY310" s="40">
        <v>0</v>
      </c>
      <c r="AZ310" s="63"/>
      <c r="BA310" s="43">
        <v>0</v>
      </c>
      <c r="BB310" s="43">
        <v>0</v>
      </c>
      <c r="BC310" s="63"/>
      <c r="BD310" s="110">
        <v>449000000</v>
      </c>
      <c r="BE310" s="44">
        <v>0</v>
      </c>
      <c r="BF310" s="45"/>
      <c r="BG310" s="44">
        <v>449000000</v>
      </c>
      <c r="BH310" s="44">
        <v>264420000</v>
      </c>
      <c r="BI310" s="44"/>
      <c r="BJ310" s="44">
        <v>155473096</v>
      </c>
      <c r="BK310" s="46">
        <v>0.3666666666666667</v>
      </c>
      <c r="BL310" s="46">
        <v>0</v>
      </c>
      <c r="BM310" s="46" t="s">
        <v>126</v>
      </c>
      <c r="BN310" s="46">
        <v>0.33333333333333331</v>
      </c>
      <c r="BO310" s="46">
        <v>1</v>
      </c>
      <c r="BP310" s="46">
        <v>0.33333333333333331</v>
      </c>
      <c r="BQ310" s="46">
        <v>0.1</v>
      </c>
      <c r="BR310" s="46">
        <v>0.33333333333333331</v>
      </c>
      <c r="BS310" s="46">
        <v>0</v>
      </c>
      <c r="BT310" s="46">
        <v>0</v>
      </c>
      <c r="BU310" s="46" t="s">
        <v>126</v>
      </c>
      <c r="BV310" s="46">
        <v>0.3666666666666667</v>
      </c>
      <c r="BW310" s="46" t="s">
        <v>126</v>
      </c>
      <c r="BX310" s="46">
        <v>1</v>
      </c>
      <c r="BY310" s="46">
        <v>0.1</v>
      </c>
      <c r="BZ310" s="46">
        <v>0</v>
      </c>
      <c r="CA310" s="46" t="s">
        <v>126</v>
      </c>
      <c r="CB310" s="47">
        <v>0.22500000000000001</v>
      </c>
      <c r="CC310" s="47">
        <v>8.2500000000000004E-2</v>
      </c>
      <c r="CD310" s="47">
        <v>0</v>
      </c>
      <c r="CE310" s="47" t="s">
        <v>126</v>
      </c>
      <c r="CF310" s="47">
        <v>0</v>
      </c>
      <c r="CG310" s="47">
        <v>7.4999999999999997E-2</v>
      </c>
      <c r="CH310" s="47">
        <v>7.4999999999999997E-2</v>
      </c>
      <c r="CI310" s="47">
        <v>7.4999999999999997E-2</v>
      </c>
      <c r="CJ310" s="47">
        <v>7.4999999999999997E-2</v>
      </c>
      <c r="CK310" s="47">
        <v>7.4999999999999997E-3</v>
      </c>
      <c r="CL310" s="47">
        <v>7.5000000000000067E-3</v>
      </c>
      <c r="CM310" s="47">
        <v>7.4999999999999997E-2</v>
      </c>
      <c r="CN310" s="47">
        <v>0</v>
      </c>
      <c r="CO310" s="47">
        <v>0</v>
      </c>
      <c r="CP310" s="47">
        <v>0</v>
      </c>
      <c r="CQ310" s="47" t="s">
        <v>126</v>
      </c>
      <c r="CR310" s="47">
        <v>0</v>
      </c>
      <c r="CS310" s="45"/>
      <c r="CT310" s="45"/>
      <c r="CU310" s="45"/>
      <c r="CV310" s="45"/>
      <c r="CX310" s="48">
        <v>0.55000000000000004</v>
      </c>
      <c r="CY310" s="1">
        <v>0</v>
      </c>
      <c r="CZ310">
        <v>0</v>
      </c>
    </row>
    <row r="311" spans="1:104" ht="18" hidden="1" customHeight="1" x14ac:dyDescent="0.25">
      <c r="A311" s="37" t="s">
        <v>2930</v>
      </c>
      <c r="B311" s="37" t="s">
        <v>2931</v>
      </c>
      <c r="C311" s="37" t="s">
        <v>2666</v>
      </c>
      <c r="D311" s="37" t="s">
        <v>2920</v>
      </c>
      <c r="E311" s="37" t="s">
        <v>2998</v>
      </c>
      <c r="F311" s="37" t="s">
        <v>2999</v>
      </c>
      <c r="G311" s="37" t="s">
        <v>3000</v>
      </c>
      <c r="H311" s="37" t="s">
        <v>3025</v>
      </c>
      <c r="I311" s="37"/>
      <c r="J311" s="37"/>
      <c r="K311" s="37" t="s">
        <v>3026</v>
      </c>
      <c r="L311" s="37" t="s">
        <v>3027</v>
      </c>
      <c r="M311" s="37" t="s">
        <v>3028</v>
      </c>
      <c r="N311" s="37" t="s">
        <v>118</v>
      </c>
      <c r="O311" s="37" t="s">
        <v>119</v>
      </c>
      <c r="P311" s="39">
        <v>0</v>
      </c>
      <c r="Q311" s="40">
        <v>1</v>
      </c>
      <c r="R311" s="40">
        <v>0.5</v>
      </c>
      <c r="S311" s="40" t="s">
        <v>4557</v>
      </c>
      <c r="T311" s="40">
        <v>0</v>
      </c>
      <c r="U311" s="40">
        <v>0</v>
      </c>
      <c r="V311" s="40">
        <v>0</v>
      </c>
      <c r="W311" s="40">
        <v>0</v>
      </c>
      <c r="X311" s="40">
        <v>0</v>
      </c>
      <c r="Y311" s="40">
        <v>0</v>
      </c>
      <c r="Z311" s="40">
        <v>0</v>
      </c>
      <c r="AA311" s="40"/>
      <c r="AB311" s="40"/>
      <c r="AC311" s="40"/>
      <c r="AD311" s="40">
        <v>0.5</v>
      </c>
      <c r="AE311" s="40">
        <v>0</v>
      </c>
      <c r="AF311" s="40">
        <v>0.5</v>
      </c>
      <c r="AG311" s="40">
        <v>0</v>
      </c>
      <c r="AH311" s="40">
        <v>0.5</v>
      </c>
      <c r="AI311" s="40" t="s">
        <v>3029</v>
      </c>
      <c r="AJ311" s="40" t="s">
        <v>3030</v>
      </c>
      <c r="AK311" s="40">
        <v>0</v>
      </c>
      <c r="AL311" s="40">
        <v>0</v>
      </c>
      <c r="AM311" s="40">
        <v>0</v>
      </c>
      <c r="AN311" s="40">
        <v>0.5</v>
      </c>
      <c r="AO311" s="40">
        <v>0</v>
      </c>
      <c r="AP311" s="40">
        <v>0</v>
      </c>
      <c r="AQ311" s="40">
        <v>0</v>
      </c>
      <c r="AR311" s="40">
        <v>0</v>
      </c>
      <c r="AS311" s="40"/>
      <c r="AT311" s="40"/>
      <c r="AU311" s="40"/>
      <c r="AV311" s="40">
        <v>0</v>
      </c>
      <c r="AW311" s="40">
        <v>0</v>
      </c>
      <c r="AX311" s="40">
        <v>0</v>
      </c>
      <c r="AY311" s="40">
        <v>0</v>
      </c>
      <c r="AZ311" s="63"/>
      <c r="BA311" s="43">
        <v>0</v>
      </c>
      <c r="BB311" s="43">
        <v>0</v>
      </c>
      <c r="BC311" s="63"/>
      <c r="BD311" s="110">
        <v>90000000</v>
      </c>
      <c r="BE311" s="44">
        <v>0</v>
      </c>
      <c r="BF311" s="45"/>
      <c r="BG311" s="44">
        <v>90000000</v>
      </c>
      <c r="BH311" s="44">
        <v>135600000</v>
      </c>
      <c r="BI311" s="44"/>
      <c r="BJ311" s="44">
        <v>0</v>
      </c>
      <c r="BK311" s="46">
        <v>0.5</v>
      </c>
      <c r="BL311" s="46">
        <v>0</v>
      </c>
      <c r="BM311" s="46" t="s">
        <v>126</v>
      </c>
      <c r="BN311" s="46">
        <v>0.5</v>
      </c>
      <c r="BO311" s="46">
        <v>1</v>
      </c>
      <c r="BP311" s="46">
        <v>0.5</v>
      </c>
      <c r="BQ311" s="46">
        <v>0</v>
      </c>
      <c r="BR311" s="46">
        <v>0</v>
      </c>
      <c r="BS311" s="46">
        <v>0</v>
      </c>
      <c r="BT311" s="46">
        <v>0</v>
      </c>
      <c r="BU311" s="46" t="s">
        <v>126</v>
      </c>
      <c r="BV311" s="46">
        <v>0.5</v>
      </c>
      <c r="BW311" s="46" t="s">
        <v>126</v>
      </c>
      <c r="BX311" s="46">
        <v>1</v>
      </c>
      <c r="BY311" s="46">
        <v>0</v>
      </c>
      <c r="BZ311" s="46">
        <v>0</v>
      </c>
      <c r="CA311" s="46" t="s">
        <v>126</v>
      </c>
      <c r="CB311" s="47">
        <v>0.22500000000000001</v>
      </c>
      <c r="CC311" s="47">
        <v>0.1125</v>
      </c>
      <c r="CD311" s="47">
        <v>0</v>
      </c>
      <c r="CE311" s="47" t="s">
        <v>126</v>
      </c>
      <c r="CF311" s="47">
        <v>0</v>
      </c>
      <c r="CG311" s="47">
        <v>0.1125</v>
      </c>
      <c r="CH311" s="47">
        <v>0.1125</v>
      </c>
      <c r="CI311" s="47">
        <v>0.1125</v>
      </c>
      <c r="CJ311" s="47">
        <v>0.1125</v>
      </c>
      <c r="CK311" s="47">
        <v>0</v>
      </c>
      <c r="CL311" s="47">
        <v>0</v>
      </c>
      <c r="CM311" s="47">
        <v>0</v>
      </c>
      <c r="CN311" s="47">
        <v>0</v>
      </c>
      <c r="CO311" s="47">
        <v>0</v>
      </c>
      <c r="CP311" s="47">
        <v>0</v>
      </c>
      <c r="CQ311" s="47" t="s">
        <v>126</v>
      </c>
      <c r="CR311" s="47">
        <v>0</v>
      </c>
      <c r="CS311" s="45"/>
      <c r="CT311" s="45"/>
      <c r="CU311" s="45"/>
      <c r="CV311" s="45"/>
      <c r="CX311" s="48">
        <v>0</v>
      </c>
      <c r="CY311" s="1">
        <v>0</v>
      </c>
      <c r="CZ311">
        <v>0</v>
      </c>
    </row>
    <row r="312" spans="1:104" ht="18" hidden="1" customHeight="1" x14ac:dyDescent="0.25">
      <c r="A312" s="37" t="s">
        <v>2930</v>
      </c>
      <c r="B312" s="37" t="s">
        <v>2931</v>
      </c>
      <c r="C312" s="37" t="s">
        <v>2666</v>
      </c>
      <c r="D312" s="37" t="s">
        <v>2920</v>
      </c>
      <c r="E312" s="37" t="s">
        <v>2998</v>
      </c>
      <c r="F312" s="37" t="s">
        <v>2999</v>
      </c>
      <c r="G312" s="37" t="s">
        <v>3000</v>
      </c>
      <c r="H312" s="37" t="s">
        <v>3031</v>
      </c>
      <c r="I312" s="37"/>
      <c r="J312" s="37"/>
      <c r="K312" s="37" t="s">
        <v>3032</v>
      </c>
      <c r="L312" s="37" t="s">
        <v>3033</v>
      </c>
      <c r="M312" s="37" t="s">
        <v>133</v>
      </c>
      <c r="N312" s="37" t="s">
        <v>134</v>
      </c>
      <c r="O312" s="37" t="s">
        <v>135</v>
      </c>
      <c r="P312" s="39">
        <v>100</v>
      </c>
      <c r="Q312" s="40">
        <v>100</v>
      </c>
      <c r="R312" s="40">
        <v>83.333333333333329</v>
      </c>
      <c r="S312" s="40" t="s">
        <v>4558</v>
      </c>
      <c r="T312" s="40">
        <v>0</v>
      </c>
      <c r="U312" s="40">
        <v>100</v>
      </c>
      <c r="V312" s="40">
        <v>0</v>
      </c>
      <c r="W312" s="40">
        <v>100</v>
      </c>
      <c r="X312" s="40" t="s">
        <v>126</v>
      </c>
      <c r="Y312" s="40">
        <v>100</v>
      </c>
      <c r="Z312" s="40">
        <v>100</v>
      </c>
      <c r="AA312" s="40" t="s">
        <v>3034</v>
      </c>
      <c r="AB312" s="40" t="s">
        <v>3035</v>
      </c>
      <c r="AC312" s="40" t="s">
        <v>3036</v>
      </c>
      <c r="AD312" s="40">
        <v>0</v>
      </c>
      <c r="AE312" s="40">
        <v>100</v>
      </c>
      <c r="AF312" s="40">
        <v>0</v>
      </c>
      <c r="AG312" s="40">
        <v>100</v>
      </c>
      <c r="AH312" s="40">
        <v>100</v>
      </c>
      <c r="AI312" s="40" t="s">
        <v>3037</v>
      </c>
      <c r="AJ312" s="40" t="s">
        <v>3038</v>
      </c>
      <c r="AK312" s="40" t="s">
        <v>3039</v>
      </c>
      <c r="AL312" s="40">
        <v>0</v>
      </c>
      <c r="AM312" s="40">
        <v>0</v>
      </c>
      <c r="AN312" s="40">
        <v>0</v>
      </c>
      <c r="AO312" s="40">
        <v>100</v>
      </c>
      <c r="AP312" s="40" t="s">
        <v>126</v>
      </c>
      <c r="AQ312" s="40">
        <v>50</v>
      </c>
      <c r="AR312" s="40">
        <v>50</v>
      </c>
      <c r="AS312" s="40" t="s">
        <v>3040</v>
      </c>
      <c r="AT312" s="40" t="s">
        <v>3041</v>
      </c>
      <c r="AU312" s="40" t="s">
        <v>3042</v>
      </c>
      <c r="AV312" s="40">
        <v>0</v>
      </c>
      <c r="AW312" s="40">
        <v>100</v>
      </c>
      <c r="AX312" s="40">
        <v>0</v>
      </c>
      <c r="AY312" s="40">
        <v>0</v>
      </c>
      <c r="AZ312" s="42">
        <v>5998675521</v>
      </c>
      <c r="BA312" s="43">
        <v>0</v>
      </c>
      <c r="BB312" s="43">
        <v>5998675521</v>
      </c>
      <c r="BC312" s="42">
        <v>3952072679</v>
      </c>
      <c r="BD312" s="110">
        <v>4619174407</v>
      </c>
      <c r="BE312" s="44">
        <v>0</v>
      </c>
      <c r="BF312" s="45"/>
      <c r="BG312" s="44">
        <v>4505151267</v>
      </c>
      <c r="BH312" s="44">
        <v>4739872845</v>
      </c>
      <c r="BI312" s="44"/>
      <c r="BJ312" s="44">
        <v>2930687318</v>
      </c>
      <c r="BK312" s="46">
        <v>0.625</v>
      </c>
      <c r="BL312" s="46">
        <v>0.25</v>
      </c>
      <c r="BM312" s="46">
        <v>1</v>
      </c>
      <c r="BN312" s="46">
        <v>0.25</v>
      </c>
      <c r="BO312" s="46">
        <v>1</v>
      </c>
      <c r="BP312" s="46">
        <v>0.25</v>
      </c>
      <c r="BQ312" s="46">
        <v>0.5</v>
      </c>
      <c r="BR312" s="46">
        <v>0.25</v>
      </c>
      <c r="BS312" s="46">
        <v>0</v>
      </c>
      <c r="BT312" s="46">
        <v>0</v>
      </c>
      <c r="BU312" s="46" t="s">
        <v>126</v>
      </c>
      <c r="BV312" s="46">
        <v>0.625</v>
      </c>
      <c r="BW312" s="46">
        <v>1</v>
      </c>
      <c r="BX312" s="46">
        <v>1</v>
      </c>
      <c r="BY312" s="46">
        <v>0.5</v>
      </c>
      <c r="BZ312" s="46">
        <v>0</v>
      </c>
      <c r="CA312" s="46" t="s">
        <v>126</v>
      </c>
      <c r="CB312" s="47">
        <v>0.22500000000000001</v>
      </c>
      <c r="CC312" s="47">
        <v>0.140625</v>
      </c>
      <c r="CD312" s="47">
        <v>5.6300000000000003E-2</v>
      </c>
      <c r="CE312" s="47">
        <v>5.6300000000000003E-2</v>
      </c>
      <c r="CF312" s="47">
        <v>5.6300000000000003E-2</v>
      </c>
      <c r="CG312" s="47">
        <v>5.6300000000000003E-2</v>
      </c>
      <c r="CH312" s="47">
        <v>5.6300000000000003E-2</v>
      </c>
      <c r="CI312" s="47">
        <v>5.62E-2</v>
      </c>
      <c r="CJ312" s="47">
        <v>5.6300000000000003E-2</v>
      </c>
      <c r="CK312" s="47">
        <v>2.8150000000000001E-2</v>
      </c>
      <c r="CL312" s="47">
        <v>2.8124999999999997E-2</v>
      </c>
      <c r="CM312" s="47">
        <v>5.6300000000000003E-2</v>
      </c>
      <c r="CN312" s="47">
        <v>0</v>
      </c>
      <c r="CO312" s="47">
        <v>0</v>
      </c>
      <c r="CP312" s="47">
        <v>0</v>
      </c>
      <c r="CQ312" s="47" t="s">
        <v>126</v>
      </c>
      <c r="CR312" s="47">
        <v>0</v>
      </c>
      <c r="CS312" s="45">
        <v>1</v>
      </c>
      <c r="CT312" s="45">
        <v>1</v>
      </c>
      <c r="CU312" s="45">
        <v>1</v>
      </c>
      <c r="CV312" s="45">
        <v>1</v>
      </c>
      <c r="CW312">
        <v>4</v>
      </c>
      <c r="CX312" s="48">
        <v>83.333333333333329</v>
      </c>
      <c r="CY312" s="1">
        <v>0</v>
      </c>
      <c r="CZ312">
        <v>0</v>
      </c>
    </row>
    <row r="313" spans="1:104" ht="18" hidden="1" customHeight="1" x14ac:dyDescent="0.25">
      <c r="A313" s="37" t="s">
        <v>2664</v>
      </c>
      <c r="B313" s="37" t="s">
        <v>2665</v>
      </c>
      <c r="C313" s="37" t="s">
        <v>2666</v>
      </c>
      <c r="D313" s="37" t="s">
        <v>3043</v>
      </c>
      <c r="E313" s="37" t="s">
        <v>3044</v>
      </c>
      <c r="F313" s="37" t="s">
        <v>3045</v>
      </c>
      <c r="G313" s="37" t="s">
        <v>3046</v>
      </c>
      <c r="H313" s="37" t="s">
        <v>3047</v>
      </c>
      <c r="I313" s="37"/>
      <c r="J313" s="37"/>
      <c r="K313" s="37" t="s">
        <v>3048</v>
      </c>
      <c r="L313" s="37" t="s">
        <v>3049</v>
      </c>
      <c r="M313" s="37" t="s">
        <v>3050</v>
      </c>
      <c r="N313" s="37" t="s">
        <v>118</v>
      </c>
      <c r="O313" s="37" t="s">
        <v>119</v>
      </c>
      <c r="P313" s="39">
        <v>2</v>
      </c>
      <c r="Q313" s="40">
        <v>3</v>
      </c>
      <c r="R313" s="40">
        <v>2.6</v>
      </c>
      <c r="S313" s="40" t="s">
        <v>4559</v>
      </c>
      <c r="T313" s="40">
        <v>0.5</v>
      </c>
      <c r="U313" s="40">
        <v>0</v>
      </c>
      <c r="V313" s="40">
        <v>0.5</v>
      </c>
      <c r="W313" s="40">
        <v>0</v>
      </c>
      <c r="X313" s="40">
        <v>0.5</v>
      </c>
      <c r="Y313" s="40">
        <v>0</v>
      </c>
      <c r="Z313" s="40">
        <v>0.5</v>
      </c>
      <c r="AA313" s="40">
        <v>0</v>
      </c>
      <c r="AB313" s="40" t="s">
        <v>3051</v>
      </c>
      <c r="AC313" s="40">
        <v>0</v>
      </c>
      <c r="AD313" s="40">
        <v>2</v>
      </c>
      <c r="AE313" s="40">
        <v>0</v>
      </c>
      <c r="AF313" s="40">
        <v>2</v>
      </c>
      <c r="AG313" s="40">
        <v>0</v>
      </c>
      <c r="AH313" s="40">
        <v>2</v>
      </c>
      <c r="AI313" s="40" t="s">
        <v>3052</v>
      </c>
      <c r="AJ313" s="40" t="s">
        <v>3053</v>
      </c>
      <c r="AK313" s="40" t="s">
        <v>3054</v>
      </c>
      <c r="AL313" s="40">
        <v>0</v>
      </c>
      <c r="AM313" s="40">
        <v>0</v>
      </c>
      <c r="AN313" s="40">
        <v>0.5</v>
      </c>
      <c r="AO313" s="40">
        <v>0</v>
      </c>
      <c r="AP313" s="40">
        <v>0.1</v>
      </c>
      <c r="AQ313" s="40">
        <v>0</v>
      </c>
      <c r="AR313" s="40">
        <v>0.1</v>
      </c>
      <c r="AS313" s="40"/>
      <c r="AT313" s="40" t="s">
        <v>3055</v>
      </c>
      <c r="AU313" s="40"/>
      <c r="AV313" s="40">
        <v>0</v>
      </c>
      <c r="AW313" s="40">
        <v>0</v>
      </c>
      <c r="AX313" s="40">
        <v>0</v>
      </c>
      <c r="AY313" s="40">
        <v>0</v>
      </c>
      <c r="AZ313" s="42">
        <v>104900000</v>
      </c>
      <c r="BA313" s="43">
        <v>0</v>
      </c>
      <c r="BB313" s="43">
        <v>104900000</v>
      </c>
      <c r="BC313" s="42">
        <v>99093000</v>
      </c>
      <c r="BD313" s="110">
        <v>250000000</v>
      </c>
      <c r="BE313" s="44">
        <v>0</v>
      </c>
      <c r="BF313" s="45"/>
      <c r="BG313" s="44">
        <v>190133331</v>
      </c>
      <c r="BH313" s="44">
        <v>554738064</v>
      </c>
      <c r="BI313" s="44"/>
      <c r="BJ313" s="44">
        <v>401016256</v>
      </c>
      <c r="BK313" s="46">
        <v>0.8666666666666667</v>
      </c>
      <c r="BL313" s="46">
        <v>0.16669999999999999</v>
      </c>
      <c r="BM313" s="46">
        <v>1</v>
      </c>
      <c r="BN313" s="46">
        <v>0.66666666666666663</v>
      </c>
      <c r="BO313" s="46">
        <v>1</v>
      </c>
      <c r="BP313" s="46">
        <v>0.16666666666666666</v>
      </c>
      <c r="BQ313" s="46">
        <v>0.2</v>
      </c>
      <c r="BR313" s="46">
        <v>0</v>
      </c>
      <c r="BS313" s="46">
        <v>0</v>
      </c>
      <c r="BT313" s="46">
        <v>0</v>
      </c>
      <c r="BU313" s="46" t="s">
        <v>126</v>
      </c>
      <c r="BV313" s="46">
        <v>0.8666666666666667</v>
      </c>
      <c r="BW313" s="46">
        <v>1</v>
      </c>
      <c r="BX313" s="46">
        <v>1</v>
      </c>
      <c r="BY313" s="46">
        <v>0.2</v>
      </c>
      <c r="BZ313" s="46">
        <v>0</v>
      </c>
      <c r="CA313" s="46" t="s">
        <v>126</v>
      </c>
      <c r="CB313" s="47">
        <v>0.22500000000000001</v>
      </c>
      <c r="CC313" s="47">
        <v>0.19500000000000001</v>
      </c>
      <c r="CD313" s="47">
        <v>3.7499999999999999E-2</v>
      </c>
      <c r="CE313" s="47">
        <v>3.7499999999999999E-2</v>
      </c>
      <c r="CF313" s="47">
        <v>3.7499999999999999E-2</v>
      </c>
      <c r="CG313" s="47">
        <v>0.15</v>
      </c>
      <c r="CH313" s="47">
        <v>0.15</v>
      </c>
      <c r="CI313" s="47">
        <v>0.15</v>
      </c>
      <c r="CJ313" s="47">
        <v>3.7499999999999999E-2</v>
      </c>
      <c r="CK313" s="47">
        <v>7.4999999999999997E-3</v>
      </c>
      <c r="CL313" s="47">
        <v>7.5000000000000067E-3</v>
      </c>
      <c r="CM313" s="47">
        <v>0</v>
      </c>
      <c r="CN313" s="47">
        <v>0</v>
      </c>
      <c r="CO313" s="47">
        <v>0</v>
      </c>
      <c r="CP313" s="47">
        <v>0</v>
      </c>
      <c r="CQ313" s="47" t="s">
        <v>126</v>
      </c>
      <c r="CR313" s="47">
        <v>0</v>
      </c>
      <c r="CS313" s="45"/>
      <c r="CT313" s="45"/>
      <c r="CU313" s="45"/>
      <c r="CV313" s="45"/>
      <c r="CX313" s="48">
        <v>1.25</v>
      </c>
      <c r="CY313" s="1">
        <v>0</v>
      </c>
      <c r="CZ313">
        <v>0</v>
      </c>
    </row>
    <row r="314" spans="1:104" s="89" customFormat="1" ht="18" hidden="1" customHeight="1" x14ac:dyDescent="0.25">
      <c r="A314" s="80" t="s">
        <v>2664</v>
      </c>
      <c r="B314" s="80" t="s">
        <v>2665</v>
      </c>
      <c r="C314" s="80" t="s">
        <v>2666</v>
      </c>
      <c r="D314" s="80" t="s">
        <v>3043</v>
      </c>
      <c r="E314" s="80" t="s">
        <v>3044</v>
      </c>
      <c r="F314" s="80" t="s">
        <v>3045</v>
      </c>
      <c r="G314" s="80" t="s">
        <v>3046</v>
      </c>
      <c r="H314" s="80" t="s">
        <v>3056</v>
      </c>
      <c r="I314" s="80"/>
      <c r="J314" s="80"/>
      <c r="K314" s="80" t="s">
        <v>3057</v>
      </c>
      <c r="L314" s="80" t="s">
        <v>3058</v>
      </c>
      <c r="M314" s="80" t="s">
        <v>3059</v>
      </c>
      <c r="N314" s="80" t="s">
        <v>118</v>
      </c>
      <c r="O314" s="80" t="s">
        <v>119</v>
      </c>
      <c r="P314" s="81">
        <v>0</v>
      </c>
      <c r="Q314" s="82">
        <v>1</v>
      </c>
      <c r="R314" s="82">
        <v>1.55</v>
      </c>
      <c r="S314" s="82" t="s">
        <v>4560</v>
      </c>
      <c r="T314" s="82">
        <v>0.2</v>
      </c>
      <c r="U314" s="82">
        <v>0</v>
      </c>
      <c r="V314" s="82">
        <v>0.2</v>
      </c>
      <c r="W314" s="82">
        <v>0</v>
      </c>
      <c r="X314" s="82">
        <v>0.2</v>
      </c>
      <c r="Y314" s="82">
        <v>0</v>
      </c>
      <c r="Z314" s="82">
        <v>0.2</v>
      </c>
      <c r="AA314" s="82">
        <v>0</v>
      </c>
      <c r="AB314" s="82" t="s">
        <v>3060</v>
      </c>
      <c r="AC314" s="82">
        <v>0</v>
      </c>
      <c r="AD314" s="82">
        <v>0.8</v>
      </c>
      <c r="AE314" s="82">
        <v>0</v>
      </c>
      <c r="AF314" s="82">
        <v>0.8</v>
      </c>
      <c r="AG314" s="82">
        <v>0</v>
      </c>
      <c r="AH314" s="82">
        <v>0.8</v>
      </c>
      <c r="AI314" s="82" t="s">
        <v>3061</v>
      </c>
      <c r="AJ314" s="82" t="s">
        <v>3062</v>
      </c>
      <c r="AK314" s="82" t="s">
        <v>3063</v>
      </c>
      <c r="AL314" s="82">
        <v>55000000</v>
      </c>
      <c r="AM314" s="82" t="s">
        <v>3064</v>
      </c>
      <c r="AN314" s="82">
        <v>0</v>
      </c>
      <c r="AO314" s="82">
        <v>1</v>
      </c>
      <c r="AP314" s="82">
        <v>0</v>
      </c>
      <c r="AQ314" s="82">
        <v>0.55000000000000004</v>
      </c>
      <c r="AR314" s="82">
        <v>0.55000000000000004</v>
      </c>
      <c r="AS314" s="82"/>
      <c r="AT314" s="82" t="s">
        <v>3065</v>
      </c>
      <c r="AU314" s="82"/>
      <c r="AV314" s="82">
        <v>0</v>
      </c>
      <c r="AW314" s="82">
        <v>0</v>
      </c>
      <c r="AX314" s="82">
        <v>0</v>
      </c>
      <c r="AY314" s="82">
        <v>0</v>
      </c>
      <c r="AZ314" s="83">
        <v>80000000</v>
      </c>
      <c r="BA314" s="84">
        <v>0</v>
      </c>
      <c r="BB314" s="84">
        <v>80000000</v>
      </c>
      <c r="BC314" s="83">
        <v>71649700</v>
      </c>
      <c r="BD314" s="126">
        <v>600000000</v>
      </c>
      <c r="BE314" s="85">
        <v>55000000</v>
      </c>
      <c r="BF314" s="86"/>
      <c r="BG314" s="85">
        <v>458127173</v>
      </c>
      <c r="BH314" s="85">
        <v>2361420000</v>
      </c>
      <c r="BI314" s="85"/>
      <c r="BJ314" s="85">
        <v>2182896000</v>
      </c>
      <c r="BK314" s="87">
        <v>1.55</v>
      </c>
      <c r="BL314" s="87">
        <v>0.2</v>
      </c>
      <c r="BM314" s="87">
        <v>1</v>
      </c>
      <c r="BN314" s="87">
        <v>0.8</v>
      </c>
      <c r="BO314" s="87">
        <v>1</v>
      </c>
      <c r="BP314" s="87">
        <v>1</v>
      </c>
      <c r="BQ314" s="87">
        <v>0.55000000000000004</v>
      </c>
      <c r="BR314" s="87">
        <v>0</v>
      </c>
      <c r="BS314" s="87">
        <v>0</v>
      </c>
      <c r="BT314" s="87">
        <v>0</v>
      </c>
      <c r="BU314" s="87" t="s">
        <v>126</v>
      </c>
      <c r="BV314" s="87" t="s">
        <v>4283</v>
      </c>
      <c r="BW314" s="87">
        <v>1</v>
      </c>
      <c r="BX314" s="87">
        <v>1</v>
      </c>
      <c r="BY314" s="87">
        <v>0.55000000000000004</v>
      </c>
      <c r="BZ314" s="87">
        <v>0</v>
      </c>
      <c r="CA314" s="87" t="s">
        <v>126</v>
      </c>
      <c r="CB314" s="88">
        <v>0.22500000000000001</v>
      </c>
      <c r="CC314" s="88">
        <v>0.22500000000000001</v>
      </c>
      <c r="CD314" s="88">
        <v>4.4999999999999998E-2</v>
      </c>
      <c r="CE314" s="88">
        <v>4.4999999999999998E-2</v>
      </c>
      <c r="CF314" s="88">
        <v>4.4999999999999998E-2</v>
      </c>
      <c r="CG314" s="88">
        <v>0.18</v>
      </c>
      <c r="CH314" s="88">
        <v>0.18</v>
      </c>
      <c r="CI314" s="88">
        <v>0.18</v>
      </c>
      <c r="CJ314" s="88">
        <v>0.22500000000000001</v>
      </c>
      <c r="CK314" s="88">
        <v>0.12375000000000001</v>
      </c>
      <c r="CL314" s="88">
        <v>0</v>
      </c>
      <c r="CM314" s="88">
        <v>0</v>
      </c>
      <c r="CN314" s="88">
        <v>0</v>
      </c>
      <c r="CO314" s="88">
        <v>0</v>
      </c>
      <c r="CP314" s="88">
        <v>0</v>
      </c>
      <c r="CQ314" s="88" t="s">
        <v>126</v>
      </c>
      <c r="CR314" s="88">
        <v>0</v>
      </c>
      <c r="CS314" s="86"/>
      <c r="CT314" s="86"/>
      <c r="CU314" s="86"/>
      <c r="CV314" s="86"/>
      <c r="CX314" s="90">
        <v>0.85000000000000009</v>
      </c>
      <c r="CY314" s="91">
        <v>685528630</v>
      </c>
      <c r="CZ314" s="89" t="s">
        <v>3064</v>
      </c>
    </row>
    <row r="315" spans="1:104" ht="18" hidden="1" customHeight="1" x14ac:dyDescent="0.25">
      <c r="A315" s="37" t="s">
        <v>1879</v>
      </c>
      <c r="B315" s="37" t="s">
        <v>1880</v>
      </c>
      <c r="C315" s="37" t="s">
        <v>2666</v>
      </c>
      <c r="D315" s="37" t="s">
        <v>3043</v>
      </c>
      <c r="E315" s="37" t="s">
        <v>3044</v>
      </c>
      <c r="F315" s="37" t="s">
        <v>3045</v>
      </c>
      <c r="G315" s="37" t="s">
        <v>3046</v>
      </c>
      <c r="H315" s="37" t="s">
        <v>3066</v>
      </c>
      <c r="I315" s="37"/>
      <c r="J315" s="37"/>
      <c r="K315" s="37" t="s">
        <v>3067</v>
      </c>
      <c r="L315" s="37" t="s">
        <v>3068</v>
      </c>
      <c r="M315" s="37" t="s">
        <v>3069</v>
      </c>
      <c r="N315" s="37" t="s">
        <v>118</v>
      </c>
      <c r="O315" s="37" t="s">
        <v>119</v>
      </c>
      <c r="P315" s="39">
        <v>0</v>
      </c>
      <c r="Q315" s="40">
        <v>100</v>
      </c>
      <c r="R315" s="40">
        <v>70</v>
      </c>
      <c r="S315" s="40" t="s">
        <v>3073</v>
      </c>
      <c r="T315" s="40">
        <v>0</v>
      </c>
      <c r="U315" s="40">
        <v>0</v>
      </c>
      <c r="V315" s="40">
        <v>0</v>
      </c>
      <c r="W315" s="40">
        <v>0</v>
      </c>
      <c r="X315" s="40">
        <v>0</v>
      </c>
      <c r="Y315" s="40">
        <v>0</v>
      </c>
      <c r="Z315" s="40">
        <v>0</v>
      </c>
      <c r="AA315" s="40"/>
      <c r="AB315" s="40"/>
      <c r="AC315" s="40"/>
      <c r="AD315" s="40">
        <v>70</v>
      </c>
      <c r="AE315" s="40">
        <v>0</v>
      </c>
      <c r="AF315" s="40">
        <v>70</v>
      </c>
      <c r="AG315" s="40">
        <v>0</v>
      </c>
      <c r="AH315" s="40">
        <v>70</v>
      </c>
      <c r="AI315" s="40" t="s">
        <v>3070</v>
      </c>
      <c r="AJ315" s="40" t="s">
        <v>3071</v>
      </c>
      <c r="AK315" s="40" t="s">
        <v>3072</v>
      </c>
      <c r="AL315" s="40">
        <v>0</v>
      </c>
      <c r="AM315" s="40">
        <v>0</v>
      </c>
      <c r="AN315" s="40">
        <v>30</v>
      </c>
      <c r="AO315" s="40">
        <v>0</v>
      </c>
      <c r="AP315" s="40">
        <v>0</v>
      </c>
      <c r="AQ315" s="40">
        <v>0</v>
      </c>
      <c r="AR315" s="40">
        <v>0</v>
      </c>
      <c r="AS315" s="40"/>
      <c r="AT315" s="40" t="s">
        <v>3073</v>
      </c>
      <c r="AU315" s="40"/>
      <c r="AV315" s="40">
        <v>0</v>
      </c>
      <c r="AW315" s="40">
        <v>0</v>
      </c>
      <c r="AX315" s="40">
        <v>0</v>
      </c>
      <c r="AY315" s="40">
        <v>0</v>
      </c>
      <c r="AZ315" s="42">
        <v>3450000000</v>
      </c>
      <c r="BA315" s="43">
        <v>0</v>
      </c>
      <c r="BB315" s="43">
        <v>3450000000</v>
      </c>
      <c r="BC315" s="42">
        <v>0</v>
      </c>
      <c r="BD315" s="110">
        <v>6276000000</v>
      </c>
      <c r="BE315" s="44">
        <v>0</v>
      </c>
      <c r="BF315" s="45"/>
      <c r="BG315" s="44">
        <v>6276000000</v>
      </c>
      <c r="BH315" s="44">
        <v>300000000</v>
      </c>
      <c r="BI315" s="44"/>
      <c r="BJ315" s="44">
        <v>0</v>
      </c>
      <c r="BK315" s="46">
        <v>0.7</v>
      </c>
      <c r="BL315" s="46">
        <v>0</v>
      </c>
      <c r="BM315" s="46" t="s">
        <v>126</v>
      </c>
      <c r="BN315" s="46">
        <v>0.7</v>
      </c>
      <c r="BO315" s="46">
        <v>1</v>
      </c>
      <c r="BP315" s="46">
        <v>0.3</v>
      </c>
      <c r="BQ315" s="46">
        <v>0</v>
      </c>
      <c r="BR315" s="46">
        <v>0</v>
      </c>
      <c r="BS315" s="46">
        <v>0</v>
      </c>
      <c r="BT315" s="46">
        <v>0</v>
      </c>
      <c r="BU315" s="46" t="s">
        <v>126</v>
      </c>
      <c r="BV315" s="46">
        <v>0.7</v>
      </c>
      <c r="BW315" s="46" t="s">
        <v>126</v>
      </c>
      <c r="BX315" s="46">
        <v>1</v>
      </c>
      <c r="BY315" s="46">
        <v>0</v>
      </c>
      <c r="BZ315" s="46">
        <v>0</v>
      </c>
      <c r="CA315" s="46" t="s">
        <v>126</v>
      </c>
      <c r="CB315" s="47">
        <v>0.22500000000000001</v>
      </c>
      <c r="CC315" s="47">
        <v>0.1575</v>
      </c>
      <c r="CD315" s="47">
        <v>0</v>
      </c>
      <c r="CE315" s="47" t="s">
        <v>126</v>
      </c>
      <c r="CF315" s="47">
        <v>0</v>
      </c>
      <c r="CG315" s="47">
        <v>0.1575</v>
      </c>
      <c r="CH315" s="47">
        <v>0.1575</v>
      </c>
      <c r="CI315" s="47">
        <v>0.1575</v>
      </c>
      <c r="CJ315" s="47">
        <v>6.7500000000000004E-2</v>
      </c>
      <c r="CK315" s="47">
        <v>0</v>
      </c>
      <c r="CL315" s="47">
        <v>0</v>
      </c>
      <c r="CM315" s="47">
        <v>0</v>
      </c>
      <c r="CN315" s="47">
        <v>0</v>
      </c>
      <c r="CO315" s="47">
        <v>0</v>
      </c>
      <c r="CP315" s="47">
        <v>0</v>
      </c>
      <c r="CQ315" s="47" t="s">
        <v>126</v>
      </c>
      <c r="CR315" s="47">
        <v>0</v>
      </c>
      <c r="CS315" s="45"/>
      <c r="CT315" s="45"/>
      <c r="CU315" s="45"/>
      <c r="CV315" s="45"/>
      <c r="CX315" s="48">
        <v>0</v>
      </c>
      <c r="CY315" s="1">
        <v>0</v>
      </c>
      <c r="CZ315">
        <v>0</v>
      </c>
    </row>
    <row r="316" spans="1:104" ht="18" hidden="1" customHeight="1" x14ac:dyDescent="0.25">
      <c r="A316" s="37" t="s">
        <v>2664</v>
      </c>
      <c r="B316" s="37" t="s">
        <v>2665</v>
      </c>
      <c r="C316" s="37" t="s">
        <v>2666</v>
      </c>
      <c r="D316" s="37" t="s">
        <v>3043</v>
      </c>
      <c r="E316" s="37" t="s">
        <v>3074</v>
      </c>
      <c r="F316" s="37" t="s">
        <v>3075</v>
      </c>
      <c r="G316" s="37" t="s">
        <v>3076</v>
      </c>
      <c r="H316" s="37" t="s">
        <v>3077</v>
      </c>
      <c r="I316" s="37"/>
      <c r="J316" s="37"/>
      <c r="K316" s="37" t="s">
        <v>3078</v>
      </c>
      <c r="L316" s="37" t="s">
        <v>3079</v>
      </c>
      <c r="M316" s="37" t="s">
        <v>3080</v>
      </c>
      <c r="N316" s="37" t="s">
        <v>118</v>
      </c>
      <c r="O316" s="37" t="s">
        <v>119</v>
      </c>
      <c r="P316" s="39">
        <v>20</v>
      </c>
      <c r="Q316" s="40">
        <v>30</v>
      </c>
      <c r="R316" s="40">
        <v>28</v>
      </c>
      <c r="S316" s="40" t="s">
        <v>4561</v>
      </c>
      <c r="T316" s="40">
        <v>0</v>
      </c>
      <c r="U316" s="40">
        <v>0</v>
      </c>
      <c r="V316" s="40">
        <v>0</v>
      </c>
      <c r="W316" s="40">
        <v>0</v>
      </c>
      <c r="X316" s="40">
        <v>0</v>
      </c>
      <c r="Y316" s="40">
        <v>0</v>
      </c>
      <c r="Z316" s="40">
        <v>0</v>
      </c>
      <c r="AA316" s="40"/>
      <c r="AB316" s="40"/>
      <c r="AC316" s="40"/>
      <c r="AD316" s="40">
        <v>15</v>
      </c>
      <c r="AE316" s="40">
        <v>0</v>
      </c>
      <c r="AF316" s="40">
        <v>15</v>
      </c>
      <c r="AG316" s="40">
        <v>0</v>
      </c>
      <c r="AH316" s="40">
        <v>15</v>
      </c>
      <c r="AI316" s="40" t="s">
        <v>3081</v>
      </c>
      <c r="AJ316" s="40" t="s">
        <v>3082</v>
      </c>
      <c r="AK316" s="40">
        <v>0</v>
      </c>
      <c r="AL316" s="40">
        <v>0</v>
      </c>
      <c r="AM316" s="40">
        <v>0</v>
      </c>
      <c r="AN316" s="40">
        <v>15</v>
      </c>
      <c r="AO316" s="40">
        <v>0</v>
      </c>
      <c r="AP316" s="40">
        <v>13</v>
      </c>
      <c r="AQ316" s="40">
        <v>0</v>
      </c>
      <c r="AR316" s="40">
        <v>13</v>
      </c>
      <c r="AS316" s="40" t="s">
        <v>3083</v>
      </c>
      <c r="AT316" s="40" t="s">
        <v>3084</v>
      </c>
      <c r="AU316" s="40"/>
      <c r="AV316" s="40">
        <v>3</v>
      </c>
      <c r="AW316" s="40">
        <v>0</v>
      </c>
      <c r="AX316" s="40">
        <v>0</v>
      </c>
      <c r="AY316" s="40">
        <v>0</v>
      </c>
      <c r="AZ316" s="63"/>
      <c r="BA316" s="43">
        <v>0</v>
      </c>
      <c r="BB316" s="43">
        <v>0</v>
      </c>
      <c r="BC316" s="63"/>
      <c r="BD316" s="110">
        <v>400000000</v>
      </c>
      <c r="BE316" s="44">
        <v>0</v>
      </c>
      <c r="BF316" s="45"/>
      <c r="BG316" s="44">
        <v>259474333</v>
      </c>
      <c r="BH316" s="44">
        <v>1189506401</v>
      </c>
      <c r="BI316" s="44"/>
      <c r="BJ316" s="44">
        <v>935975000</v>
      </c>
      <c r="BK316" s="46">
        <v>0.93333333333333335</v>
      </c>
      <c r="BL316" s="46">
        <v>0</v>
      </c>
      <c r="BM316" s="46" t="s">
        <v>126</v>
      </c>
      <c r="BN316" s="46">
        <v>0.5</v>
      </c>
      <c r="BO316" s="46">
        <v>1</v>
      </c>
      <c r="BP316" s="46">
        <v>0.5</v>
      </c>
      <c r="BQ316" s="46">
        <v>0.8666666666666667</v>
      </c>
      <c r="BR316" s="46">
        <v>0.1</v>
      </c>
      <c r="BS316" s="46">
        <v>0</v>
      </c>
      <c r="BT316" s="46">
        <v>0</v>
      </c>
      <c r="BU316" s="46" t="s">
        <v>126</v>
      </c>
      <c r="BV316" s="46">
        <v>0.93333333333333335</v>
      </c>
      <c r="BW316" s="46" t="s">
        <v>126</v>
      </c>
      <c r="BX316" s="46">
        <v>1</v>
      </c>
      <c r="BY316" s="46">
        <v>0.8666666666666667</v>
      </c>
      <c r="BZ316" s="46">
        <v>0</v>
      </c>
      <c r="CA316" s="46" t="s">
        <v>126</v>
      </c>
      <c r="CB316" s="47">
        <v>0.224</v>
      </c>
      <c r="CC316" s="47">
        <v>0.20906666666666668</v>
      </c>
      <c r="CD316" s="47">
        <v>0</v>
      </c>
      <c r="CE316" s="47" t="s">
        <v>126</v>
      </c>
      <c r="CF316" s="47">
        <v>0</v>
      </c>
      <c r="CG316" s="47">
        <v>0.112</v>
      </c>
      <c r="CH316" s="47">
        <v>0.112</v>
      </c>
      <c r="CI316" s="47">
        <v>0.112</v>
      </c>
      <c r="CJ316" s="47">
        <v>0.112</v>
      </c>
      <c r="CK316" s="47">
        <v>9.7066666666666676E-2</v>
      </c>
      <c r="CL316" s="47">
        <v>9.7066666666666676E-2</v>
      </c>
      <c r="CM316" s="47">
        <v>2.24E-2</v>
      </c>
      <c r="CN316" s="47">
        <v>0</v>
      </c>
      <c r="CO316" s="47">
        <v>0</v>
      </c>
      <c r="CP316" s="47">
        <v>0</v>
      </c>
      <c r="CQ316" s="47" t="s">
        <v>126</v>
      </c>
      <c r="CR316" s="47">
        <v>0</v>
      </c>
      <c r="CS316" s="45"/>
      <c r="CT316" s="45"/>
      <c r="CU316" s="45"/>
      <c r="CV316" s="45"/>
      <c r="CX316" s="48">
        <v>11</v>
      </c>
      <c r="CY316" s="1">
        <v>0</v>
      </c>
      <c r="CZ316">
        <v>0</v>
      </c>
    </row>
    <row r="317" spans="1:104" ht="18" hidden="1" customHeight="1" x14ac:dyDescent="0.25">
      <c r="A317" s="37" t="s">
        <v>2664</v>
      </c>
      <c r="B317" s="37" t="s">
        <v>2665</v>
      </c>
      <c r="C317" s="37" t="s">
        <v>2666</v>
      </c>
      <c r="D317" s="37" t="s">
        <v>3043</v>
      </c>
      <c r="E317" s="37" t="s">
        <v>3074</v>
      </c>
      <c r="F317" s="37" t="s">
        <v>3075</v>
      </c>
      <c r="G317" s="37" t="s">
        <v>3076</v>
      </c>
      <c r="H317" s="37" t="s">
        <v>3085</v>
      </c>
      <c r="I317" s="37"/>
      <c r="J317" s="37"/>
      <c r="K317" s="37" t="s">
        <v>3086</v>
      </c>
      <c r="L317" s="37" t="s">
        <v>3087</v>
      </c>
      <c r="M317" s="37" t="s">
        <v>2694</v>
      </c>
      <c r="N317" s="37" t="s">
        <v>118</v>
      </c>
      <c r="O317" s="37" t="s">
        <v>119</v>
      </c>
      <c r="P317" s="39">
        <v>20</v>
      </c>
      <c r="Q317" s="40">
        <v>20</v>
      </c>
      <c r="R317" s="40">
        <v>20</v>
      </c>
      <c r="S317" s="40" t="s">
        <v>4562</v>
      </c>
      <c r="T317" s="40">
        <v>9</v>
      </c>
      <c r="U317" s="40">
        <v>0</v>
      </c>
      <c r="V317" s="40">
        <v>9</v>
      </c>
      <c r="W317" s="40">
        <v>0</v>
      </c>
      <c r="X317" s="40">
        <v>9</v>
      </c>
      <c r="Y317" s="40">
        <v>0</v>
      </c>
      <c r="Z317" s="40">
        <v>9</v>
      </c>
      <c r="AA317" s="40">
        <v>0</v>
      </c>
      <c r="AB317" s="40"/>
      <c r="AC317" s="40">
        <v>0</v>
      </c>
      <c r="AD317" s="40">
        <v>11</v>
      </c>
      <c r="AE317" s="40">
        <v>0</v>
      </c>
      <c r="AF317" s="40">
        <v>11</v>
      </c>
      <c r="AG317" s="40">
        <v>0</v>
      </c>
      <c r="AH317" s="40">
        <v>11</v>
      </c>
      <c r="AI317" s="40" t="s">
        <v>3088</v>
      </c>
      <c r="AJ317" s="40" t="s">
        <v>3089</v>
      </c>
      <c r="AK317" s="40">
        <v>0</v>
      </c>
      <c r="AL317" s="40">
        <v>0</v>
      </c>
      <c r="AM317" s="40">
        <v>0</v>
      </c>
      <c r="AN317" s="40">
        <v>0</v>
      </c>
      <c r="AO317" s="40">
        <v>10</v>
      </c>
      <c r="AP317" s="40">
        <v>0</v>
      </c>
      <c r="AQ317" s="40">
        <v>0</v>
      </c>
      <c r="AR317" s="40">
        <v>0</v>
      </c>
      <c r="AS317" s="40"/>
      <c r="AT317" s="40" t="s">
        <v>3090</v>
      </c>
      <c r="AU317" s="40"/>
      <c r="AV317" s="40">
        <v>0</v>
      </c>
      <c r="AW317" s="40">
        <v>0</v>
      </c>
      <c r="AX317" s="40">
        <v>0</v>
      </c>
      <c r="AY317" s="40">
        <v>0</v>
      </c>
      <c r="AZ317" s="42">
        <v>110383135</v>
      </c>
      <c r="BA317" s="43">
        <v>0</v>
      </c>
      <c r="BB317" s="43">
        <v>110383135</v>
      </c>
      <c r="BC317" s="42">
        <v>109690300</v>
      </c>
      <c r="BD317" s="110">
        <v>150000000</v>
      </c>
      <c r="BE317" s="44">
        <v>0</v>
      </c>
      <c r="BF317" s="45"/>
      <c r="BG317" s="44">
        <v>135332003</v>
      </c>
      <c r="BH317" s="44">
        <v>254000000</v>
      </c>
      <c r="BI317" s="44"/>
      <c r="BJ317" s="44">
        <v>66500000</v>
      </c>
      <c r="BK317" s="46">
        <v>1</v>
      </c>
      <c r="BL317" s="46">
        <v>0.45</v>
      </c>
      <c r="BM317" s="46">
        <v>1</v>
      </c>
      <c r="BN317" s="46">
        <v>0.55000000000000004</v>
      </c>
      <c r="BO317" s="46">
        <v>1</v>
      </c>
      <c r="BP317" s="46">
        <v>0.5</v>
      </c>
      <c r="BQ317" s="46">
        <v>0</v>
      </c>
      <c r="BR317" s="46">
        <v>0</v>
      </c>
      <c r="BS317" s="46">
        <v>0</v>
      </c>
      <c r="BT317" s="46">
        <v>0</v>
      </c>
      <c r="BU317" s="46" t="s">
        <v>126</v>
      </c>
      <c r="BV317" s="46">
        <v>1</v>
      </c>
      <c r="BW317" s="46">
        <v>1</v>
      </c>
      <c r="BX317" s="46">
        <v>1</v>
      </c>
      <c r="BY317" s="46">
        <v>0</v>
      </c>
      <c r="BZ317" s="46">
        <v>0</v>
      </c>
      <c r="CA317" s="46" t="s">
        <v>126</v>
      </c>
      <c r="CB317" s="47">
        <v>0.224</v>
      </c>
      <c r="CC317" s="47">
        <v>0.224</v>
      </c>
      <c r="CD317" s="47">
        <v>0.1008</v>
      </c>
      <c r="CE317" s="47">
        <v>0.1008</v>
      </c>
      <c r="CF317" s="47">
        <v>0.1008</v>
      </c>
      <c r="CG317" s="47">
        <v>0.1232</v>
      </c>
      <c r="CH317" s="47">
        <v>0.1232</v>
      </c>
      <c r="CI317" s="47">
        <v>0.1232</v>
      </c>
      <c r="CJ317" s="47">
        <v>0.112</v>
      </c>
      <c r="CK317" s="47">
        <v>0</v>
      </c>
      <c r="CL317" s="47">
        <v>0</v>
      </c>
      <c r="CM317" s="47">
        <v>0</v>
      </c>
      <c r="CN317" s="47">
        <v>0</v>
      </c>
      <c r="CO317" s="47">
        <v>0</v>
      </c>
      <c r="CP317" s="47">
        <v>0</v>
      </c>
      <c r="CQ317" s="47" t="s">
        <v>126</v>
      </c>
      <c r="CR317" s="47">
        <v>0</v>
      </c>
      <c r="CS317" s="45"/>
      <c r="CT317" s="45"/>
      <c r="CU317" s="45"/>
      <c r="CV317" s="45"/>
      <c r="CX317" s="48">
        <v>13</v>
      </c>
      <c r="CY317" s="1">
        <v>0</v>
      </c>
      <c r="CZ317">
        <v>0</v>
      </c>
    </row>
    <row r="318" spans="1:104" ht="18" hidden="1" customHeight="1" x14ac:dyDescent="0.25">
      <c r="A318" s="37" t="s">
        <v>3091</v>
      </c>
      <c r="B318" s="37" t="s">
        <v>3092</v>
      </c>
      <c r="C318" s="37" t="s">
        <v>2666</v>
      </c>
      <c r="D318" s="37" t="s">
        <v>3043</v>
      </c>
      <c r="E318" s="37" t="s">
        <v>3074</v>
      </c>
      <c r="F318" s="37" t="s">
        <v>3075</v>
      </c>
      <c r="G318" s="37" t="s">
        <v>3076</v>
      </c>
      <c r="H318" s="37" t="s">
        <v>3093</v>
      </c>
      <c r="I318" s="37"/>
      <c r="J318" s="37"/>
      <c r="K318" s="37" t="s">
        <v>3094</v>
      </c>
      <c r="L318" s="37" t="s">
        <v>3095</v>
      </c>
      <c r="M318" s="37" t="s">
        <v>3096</v>
      </c>
      <c r="N318" s="37" t="s">
        <v>134</v>
      </c>
      <c r="O318" s="37" t="s">
        <v>119</v>
      </c>
      <c r="P318" s="39">
        <v>0</v>
      </c>
      <c r="Q318" s="40">
        <v>100</v>
      </c>
      <c r="R318" s="40">
        <v>66.97</v>
      </c>
      <c r="S318" s="40" t="s">
        <v>4563</v>
      </c>
      <c r="T318" s="40">
        <v>10</v>
      </c>
      <c r="U318" s="40">
        <v>0</v>
      </c>
      <c r="V318" s="40">
        <v>10</v>
      </c>
      <c r="W318" s="40">
        <v>0</v>
      </c>
      <c r="X318" s="40">
        <v>10</v>
      </c>
      <c r="Y318" s="40">
        <v>0</v>
      </c>
      <c r="Z318" s="40">
        <v>10</v>
      </c>
      <c r="AA318" s="40">
        <v>0</v>
      </c>
      <c r="AB318" s="40" t="s">
        <v>3097</v>
      </c>
      <c r="AC318" s="40">
        <v>0</v>
      </c>
      <c r="AD318" s="40">
        <v>40</v>
      </c>
      <c r="AE318" s="40">
        <v>0</v>
      </c>
      <c r="AF318" s="40">
        <v>40</v>
      </c>
      <c r="AG318" s="40">
        <v>0</v>
      </c>
      <c r="AH318" s="40">
        <v>40</v>
      </c>
      <c r="AI318" s="40" t="s">
        <v>3098</v>
      </c>
      <c r="AJ318" s="40" t="s">
        <v>3099</v>
      </c>
      <c r="AK318" s="40" t="s">
        <v>3100</v>
      </c>
      <c r="AL318" s="40"/>
      <c r="AM318" s="40"/>
      <c r="AN318" s="40">
        <v>30</v>
      </c>
      <c r="AO318" s="40">
        <v>0</v>
      </c>
      <c r="AP318" s="40">
        <v>16.97</v>
      </c>
      <c r="AQ318" s="40">
        <v>0</v>
      </c>
      <c r="AR318" s="40">
        <v>16.97</v>
      </c>
      <c r="AS318" s="40" t="s">
        <v>3101</v>
      </c>
      <c r="AT318" s="40" t="s">
        <v>3102</v>
      </c>
      <c r="AU318" s="40" t="s">
        <v>3103</v>
      </c>
      <c r="AV318" s="40">
        <v>20</v>
      </c>
      <c r="AW318" s="40">
        <v>0</v>
      </c>
      <c r="AX318" s="40">
        <v>0</v>
      </c>
      <c r="AY318" s="40">
        <v>0</v>
      </c>
      <c r="AZ318" s="63"/>
      <c r="BA318" s="43">
        <v>41478360</v>
      </c>
      <c r="BB318" s="43">
        <v>41478360</v>
      </c>
      <c r="BC318" s="63"/>
      <c r="BD318" s="110">
        <v>14718465</v>
      </c>
      <c r="BE318" s="44"/>
      <c r="BF318" s="45"/>
      <c r="BG318" s="44">
        <v>13030500</v>
      </c>
      <c r="BH318" s="44">
        <v>72201573</v>
      </c>
      <c r="BI318" s="44"/>
      <c r="BJ318" s="44">
        <v>20686960</v>
      </c>
      <c r="BK318" s="46">
        <v>0.66969999999999996</v>
      </c>
      <c r="BL318" s="46">
        <v>0.1</v>
      </c>
      <c r="BM318" s="46">
        <v>1</v>
      </c>
      <c r="BN318" s="46">
        <v>0.4</v>
      </c>
      <c r="BO318" s="46">
        <v>1</v>
      </c>
      <c r="BP318" s="46">
        <v>0.3</v>
      </c>
      <c r="BQ318" s="46">
        <v>0.56566666666666665</v>
      </c>
      <c r="BR318" s="46">
        <v>0.2</v>
      </c>
      <c r="BS318" s="46">
        <v>0</v>
      </c>
      <c r="BT318" s="46">
        <v>0</v>
      </c>
      <c r="BU318" s="46" t="s">
        <v>126</v>
      </c>
      <c r="BV318" s="46">
        <v>0.66969999999999996</v>
      </c>
      <c r="BW318" s="46">
        <v>1</v>
      </c>
      <c r="BX318" s="46">
        <v>1</v>
      </c>
      <c r="BY318" s="46">
        <v>0.56566666666666665</v>
      </c>
      <c r="BZ318" s="46">
        <v>0</v>
      </c>
      <c r="CA318" s="46" t="s">
        <v>126</v>
      </c>
      <c r="CB318" s="47">
        <v>0.224</v>
      </c>
      <c r="CC318" s="47">
        <v>0.1500128</v>
      </c>
      <c r="CD318" s="47">
        <v>2.24E-2</v>
      </c>
      <c r="CE318" s="47">
        <v>2.24E-2</v>
      </c>
      <c r="CF318" s="47">
        <v>2.24E-2</v>
      </c>
      <c r="CG318" s="47">
        <v>8.9599999999999999E-2</v>
      </c>
      <c r="CH318" s="47">
        <v>8.9599999999999999E-2</v>
      </c>
      <c r="CI318" s="47">
        <v>8.9599999999999999E-2</v>
      </c>
      <c r="CJ318" s="47">
        <v>6.7199999999999996E-2</v>
      </c>
      <c r="CK318" s="47">
        <v>3.8012799999999999E-2</v>
      </c>
      <c r="CL318" s="47">
        <v>3.8012799999999999E-2</v>
      </c>
      <c r="CM318" s="47">
        <v>4.4800000000000006E-2</v>
      </c>
      <c r="CN318" s="47">
        <v>0</v>
      </c>
      <c r="CO318" s="47">
        <v>0</v>
      </c>
      <c r="CP318" s="47">
        <v>0</v>
      </c>
      <c r="CQ318" s="47" t="s">
        <v>126</v>
      </c>
      <c r="CR318" s="47">
        <v>0</v>
      </c>
      <c r="CS318" s="45"/>
      <c r="CT318" s="45"/>
      <c r="CU318" s="45"/>
      <c r="CV318" s="45"/>
      <c r="CX318" s="48">
        <v>36.299999999999997</v>
      </c>
      <c r="CY318" s="1"/>
    </row>
    <row r="319" spans="1:104" ht="18" hidden="1" customHeight="1" x14ac:dyDescent="0.25">
      <c r="A319" s="37" t="s">
        <v>2664</v>
      </c>
      <c r="B319" s="37" t="s">
        <v>2665</v>
      </c>
      <c r="C319" s="37" t="s">
        <v>2666</v>
      </c>
      <c r="D319" s="37" t="s">
        <v>3043</v>
      </c>
      <c r="E319" s="37" t="s">
        <v>3104</v>
      </c>
      <c r="F319" s="37" t="s">
        <v>3105</v>
      </c>
      <c r="G319" s="37" t="s">
        <v>3106</v>
      </c>
      <c r="H319" s="37" t="s">
        <v>3107</v>
      </c>
      <c r="I319" s="37"/>
      <c r="J319" s="37"/>
      <c r="K319" s="37" t="s">
        <v>3108</v>
      </c>
      <c r="L319" s="37" t="s">
        <v>3109</v>
      </c>
      <c r="M319" s="37" t="s">
        <v>3110</v>
      </c>
      <c r="N319" s="37" t="s">
        <v>118</v>
      </c>
      <c r="O319" s="37" t="s">
        <v>119</v>
      </c>
      <c r="P319" s="39">
        <v>1</v>
      </c>
      <c r="Q319" s="40">
        <v>1</v>
      </c>
      <c r="R319" s="40">
        <v>0.75</v>
      </c>
      <c r="S319" s="40" t="s">
        <v>4564</v>
      </c>
      <c r="T319" s="40">
        <v>0.25</v>
      </c>
      <c r="U319" s="40">
        <v>0</v>
      </c>
      <c r="V319" s="40">
        <v>0.25</v>
      </c>
      <c r="W319" s="40">
        <v>0</v>
      </c>
      <c r="X319" s="40">
        <v>0.25</v>
      </c>
      <c r="Y319" s="40">
        <v>0</v>
      </c>
      <c r="Z319" s="40">
        <v>0.25</v>
      </c>
      <c r="AA319" s="40">
        <v>0</v>
      </c>
      <c r="AB319" s="40" t="s">
        <v>3111</v>
      </c>
      <c r="AC319" s="40">
        <v>0</v>
      </c>
      <c r="AD319" s="40">
        <v>0.25</v>
      </c>
      <c r="AE319" s="40">
        <v>0</v>
      </c>
      <c r="AF319" s="40">
        <v>0.25</v>
      </c>
      <c r="AG319" s="40">
        <v>0</v>
      </c>
      <c r="AH319" s="40">
        <v>0.25</v>
      </c>
      <c r="AI319" s="40" t="s">
        <v>3112</v>
      </c>
      <c r="AJ319" s="40" t="s">
        <v>3113</v>
      </c>
      <c r="AK319" s="40">
        <v>0</v>
      </c>
      <c r="AL319" s="40">
        <v>0</v>
      </c>
      <c r="AM319" s="40">
        <v>0</v>
      </c>
      <c r="AN319" s="40">
        <v>0.25</v>
      </c>
      <c r="AO319" s="40">
        <v>0</v>
      </c>
      <c r="AP319" s="40">
        <v>0.25</v>
      </c>
      <c r="AQ319" s="40">
        <v>0</v>
      </c>
      <c r="AR319" s="40">
        <v>0.25</v>
      </c>
      <c r="AS319" s="40" t="s">
        <v>3114</v>
      </c>
      <c r="AT319" s="40" t="s">
        <v>3115</v>
      </c>
      <c r="AU319" s="40"/>
      <c r="AV319" s="40">
        <v>0.25</v>
      </c>
      <c r="AW319" s="40">
        <v>0</v>
      </c>
      <c r="AX319" s="40">
        <v>0</v>
      </c>
      <c r="AY319" s="40">
        <v>0</v>
      </c>
      <c r="AZ319" s="42">
        <v>18330620</v>
      </c>
      <c r="BA319" s="43">
        <v>0</v>
      </c>
      <c r="BB319" s="43">
        <v>18330620</v>
      </c>
      <c r="BC319" s="42">
        <v>18330000</v>
      </c>
      <c r="BD319" s="110">
        <v>200000000</v>
      </c>
      <c r="BE319" s="44">
        <v>0</v>
      </c>
      <c r="BF319" s="45"/>
      <c r="BG319" s="44">
        <v>136597714</v>
      </c>
      <c r="BH319" s="44">
        <v>206082000</v>
      </c>
      <c r="BI319" s="44"/>
      <c r="BJ319" s="44">
        <v>169296000</v>
      </c>
      <c r="BK319" s="46">
        <v>0.75</v>
      </c>
      <c r="BL319" s="46">
        <v>0.25</v>
      </c>
      <c r="BM319" s="46">
        <v>1</v>
      </c>
      <c r="BN319" s="46">
        <v>0.25</v>
      </c>
      <c r="BO319" s="46">
        <v>1</v>
      </c>
      <c r="BP319" s="46">
        <v>0.25</v>
      </c>
      <c r="BQ319" s="46">
        <v>1</v>
      </c>
      <c r="BR319" s="46">
        <v>0.25</v>
      </c>
      <c r="BS319" s="46">
        <v>0</v>
      </c>
      <c r="BT319" s="46">
        <v>0</v>
      </c>
      <c r="BU319" s="46" t="s">
        <v>126</v>
      </c>
      <c r="BV319" s="46">
        <v>0.75</v>
      </c>
      <c r="BW319" s="46">
        <v>1</v>
      </c>
      <c r="BX319" s="46">
        <v>1</v>
      </c>
      <c r="BY319" s="46">
        <v>1</v>
      </c>
      <c r="BZ319" s="46">
        <v>0</v>
      </c>
      <c r="CA319" s="46" t="s">
        <v>126</v>
      </c>
      <c r="CB319" s="47">
        <v>0.224</v>
      </c>
      <c r="CC319" s="47">
        <v>0.16800000000000001</v>
      </c>
      <c r="CD319" s="47">
        <v>5.6000000000000001E-2</v>
      </c>
      <c r="CE319" s="47">
        <v>5.6000000000000001E-2</v>
      </c>
      <c r="CF319" s="47">
        <v>5.6000000000000001E-2</v>
      </c>
      <c r="CG319" s="47">
        <v>5.6000000000000001E-2</v>
      </c>
      <c r="CH319" s="47">
        <v>5.6000000000000001E-2</v>
      </c>
      <c r="CI319" s="47">
        <v>5.6000000000000001E-2</v>
      </c>
      <c r="CJ319" s="47">
        <v>5.6000000000000001E-2</v>
      </c>
      <c r="CK319" s="47">
        <v>5.6000000000000001E-2</v>
      </c>
      <c r="CL319" s="47">
        <v>5.6000000000000015E-2</v>
      </c>
      <c r="CM319" s="47">
        <v>5.6000000000000001E-2</v>
      </c>
      <c r="CN319" s="47">
        <v>0</v>
      </c>
      <c r="CO319" s="47">
        <v>0</v>
      </c>
      <c r="CP319" s="47">
        <v>0</v>
      </c>
      <c r="CQ319" s="47" t="s">
        <v>126</v>
      </c>
      <c r="CR319" s="47">
        <v>0</v>
      </c>
      <c r="CS319" s="45"/>
      <c r="CT319" s="45"/>
      <c r="CU319" s="45"/>
      <c r="CV319" s="45"/>
      <c r="CX319" s="48">
        <v>0.49</v>
      </c>
      <c r="CY319" s="1">
        <v>0</v>
      </c>
      <c r="CZ319">
        <v>0</v>
      </c>
    </row>
    <row r="320" spans="1:104" ht="18" hidden="1" customHeight="1" x14ac:dyDescent="0.25">
      <c r="A320" s="37" t="s">
        <v>2664</v>
      </c>
      <c r="B320" s="37" t="s">
        <v>2665</v>
      </c>
      <c r="C320" s="37" t="s">
        <v>2666</v>
      </c>
      <c r="D320" s="37" t="s">
        <v>3043</v>
      </c>
      <c r="E320" s="37" t="s">
        <v>3104</v>
      </c>
      <c r="F320" s="37" t="s">
        <v>3116</v>
      </c>
      <c r="G320" s="37" t="s">
        <v>3117</v>
      </c>
      <c r="H320" s="37" t="s">
        <v>3118</v>
      </c>
      <c r="I320" s="37"/>
      <c r="J320" s="37"/>
      <c r="K320" s="37" t="s">
        <v>3119</v>
      </c>
      <c r="L320" s="37" t="s">
        <v>3120</v>
      </c>
      <c r="M320" s="37" t="s">
        <v>3121</v>
      </c>
      <c r="N320" s="37" t="s">
        <v>118</v>
      </c>
      <c r="O320" s="37" t="s">
        <v>119</v>
      </c>
      <c r="P320" s="39">
        <v>0</v>
      </c>
      <c r="Q320" s="40">
        <v>500</v>
      </c>
      <c r="R320" s="40">
        <v>14</v>
      </c>
      <c r="S320" s="40" t="s">
        <v>4565</v>
      </c>
      <c r="T320" s="40">
        <v>41</v>
      </c>
      <c r="U320" s="40">
        <v>0</v>
      </c>
      <c r="V320" s="40">
        <v>0</v>
      </c>
      <c r="W320" s="40">
        <v>0</v>
      </c>
      <c r="X320" s="40">
        <v>0</v>
      </c>
      <c r="Y320" s="40">
        <v>0</v>
      </c>
      <c r="Z320" s="40">
        <v>0</v>
      </c>
      <c r="AA320" s="40">
        <v>0</v>
      </c>
      <c r="AB320" s="40"/>
      <c r="AC320" s="40">
        <v>0</v>
      </c>
      <c r="AD320" s="40">
        <v>14</v>
      </c>
      <c r="AE320" s="40">
        <v>0</v>
      </c>
      <c r="AF320" s="40">
        <v>14</v>
      </c>
      <c r="AG320" s="40">
        <v>0</v>
      </c>
      <c r="AH320" s="40">
        <v>14</v>
      </c>
      <c r="AI320" s="40" t="s">
        <v>3122</v>
      </c>
      <c r="AJ320" s="40" t="s">
        <v>3123</v>
      </c>
      <c r="AK320" s="40">
        <v>0</v>
      </c>
      <c r="AL320" s="40">
        <v>1644989589</v>
      </c>
      <c r="AM320" s="40" t="s">
        <v>3124</v>
      </c>
      <c r="AN320" s="40">
        <v>486</v>
      </c>
      <c r="AO320" s="40">
        <v>0</v>
      </c>
      <c r="AP320" s="40">
        <v>0</v>
      </c>
      <c r="AQ320" s="40">
        <v>0</v>
      </c>
      <c r="AR320" s="40">
        <v>0</v>
      </c>
      <c r="AS320" s="40"/>
      <c r="AT320" s="40"/>
      <c r="AU320" s="40" t="s">
        <v>3125</v>
      </c>
      <c r="AV320" s="40">
        <v>0</v>
      </c>
      <c r="AW320" s="40">
        <v>0</v>
      </c>
      <c r="AX320" s="40">
        <v>0</v>
      </c>
      <c r="AY320" s="40">
        <v>0</v>
      </c>
      <c r="AZ320" s="42">
        <v>200000000</v>
      </c>
      <c r="BA320" s="43">
        <v>0</v>
      </c>
      <c r="BB320" s="43">
        <v>200000000</v>
      </c>
      <c r="BC320" s="42">
        <v>50000000</v>
      </c>
      <c r="BD320" s="110">
        <v>3111877149</v>
      </c>
      <c r="BE320" s="44">
        <v>1644989589</v>
      </c>
      <c r="BF320" s="45"/>
      <c r="BG320" s="44">
        <v>2053696492</v>
      </c>
      <c r="BH320" s="44">
        <v>4241175238</v>
      </c>
      <c r="BI320" s="44"/>
      <c r="BJ320" s="44">
        <v>653415998</v>
      </c>
      <c r="BK320" s="46">
        <v>2.8000000000000001E-2</v>
      </c>
      <c r="BL320" s="46">
        <v>0</v>
      </c>
      <c r="BM320" s="46" t="s">
        <v>126</v>
      </c>
      <c r="BN320" s="46">
        <v>2.8000000000000001E-2</v>
      </c>
      <c r="BO320" s="46">
        <v>1</v>
      </c>
      <c r="BP320" s="46">
        <v>0.97199999999999998</v>
      </c>
      <c r="BQ320" s="46">
        <v>0</v>
      </c>
      <c r="BR320" s="46">
        <v>0</v>
      </c>
      <c r="BS320" s="46">
        <v>0</v>
      </c>
      <c r="BT320" s="46">
        <v>0</v>
      </c>
      <c r="BU320" s="46" t="s">
        <v>126</v>
      </c>
      <c r="BV320" s="46">
        <v>2.8000000000000001E-2</v>
      </c>
      <c r="BW320" s="46" t="s">
        <v>126</v>
      </c>
      <c r="BX320" s="46">
        <v>1</v>
      </c>
      <c r="BY320" s="46">
        <v>0</v>
      </c>
      <c r="BZ320" s="46">
        <v>0</v>
      </c>
      <c r="CA320" s="46" t="s">
        <v>126</v>
      </c>
      <c r="CB320" s="47">
        <v>0.224</v>
      </c>
      <c r="CC320" s="47">
        <v>6.2720000000000007E-3</v>
      </c>
      <c r="CD320" s="47">
        <v>0</v>
      </c>
      <c r="CE320" s="47" t="s">
        <v>126</v>
      </c>
      <c r="CF320" s="47">
        <v>0</v>
      </c>
      <c r="CG320" s="47">
        <v>6.3E-3</v>
      </c>
      <c r="CH320" s="47">
        <v>6.3E-3</v>
      </c>
      <c r="CI320" s="47">
        <v>6.2720000000000007E-3</v>
      </c>
      <c r="CJ320" s="47">
        <v>0.2177</v>
      </c>
      <c r="CK320" s="47">
        <v>0</v>
      </c>
      <c r="CL320" s="47">
        <v>0</v>
      </c>
      <c r="CM320" s="47">
        <v>0</v>
      </c>
      <c r="CN320" s="47">
        <v>0</v>
      </c>
      <c r="CO320" s="47">
        <v>0</v>
      </c>
      <c r="CP320" s="47">
        <v>0</v>
      </c>
      <c r="CQ320" s="47" t="s">
        <v>126</v>
      </c>
      <c r="CR320" s="47">
        <v>0</v>
      </c>
      <c r="CS320" s="45"/>
      <c r="CT320" s="45"/>
      <c r="CU320" s="45"/>
      <c r="CV320" s="45"/>
      <c r="CX320" s="48">
        <v>0</v>
      </c>
      <c r="CY320" s="1">
        <v>0</v>
      </c>
      <c r="CZ320">
        <v>0</v>
      </c>
    </row>
    <row r="321" spans="1:104" ht="18" hidden="1" customHeight="1" x14ac:dyDescent="0.25">
      <c r="A321" s="37" t="s">
        <v>2664</v>
      </c>
      <c r="B321" s="37" t="s">
        <v>2665</v>
      </c>
      <c r="C321" s="37" t="s">
        <v>2666</v>
      </c>
      <c r="D321" s="37" t="s">
        <v>3043</v>
      </c>
      <c r="E321" s="37" t="s">
        <v>3104</v>
      </c>
      <c r="F321" s="37" t="s">
        <v>3116</v>
      </c>
      <c r="G321" s="37" t="s">
        <v>3117</v>
      </c>
      <c r="H321" s="37" t="s">
        <v>3126</v>
      </c>
      <c r="I321" s="37"/>
      <c r="J321" s="37"/>
      <c r="K321" s="37" t="s">
        <v>3127</v>
      </c>
      <c r="L321" s="37" t="s">
        <v>3128</v>
      </c>
      <c r="M321" s="37" t="s">
        <v>3129</v>
      </c>
      <c r="N321" s="37" t="s">
        <v>118</v>
      </c>
      <c r="O321" s="37" t="s">
        <v>119</v>
      </c>
      <c r="P321" s="39">
        <v>4</v>
      </c>
      <c r="Q321" s="40">
        <v>4</v>
      </c>
      <c r="R321" s="40">
        <v>1.3</v>
      </c>
      <c r="S321" s="40" t="s">
        <v>4566</v>
      </c>
      <c r="T321" s="40">
        <v>0.5</v>
      </c>
      <c r="U321" s="40">
        <v>0</v>
      </c>
      <c r="V321" s="40">
        <v>0.5</v>
      </c>
      <c r="W321" s="40">
        <v>0</v>
      </c>
      <c r="X321" s="40">
        <v>0.5</v>
      </c>
      <c r="Y321" s="40">
        <v>0</v>
      </c>
      <c r="Z321" s="40">
        <v>0.5</v>
      </c>
      <c r="AA321" s="40">
        <v>0</v>
      </c>
      <c r="AB321" s="40"/>
      <c r="AC321" s="40">
        <v>0</v>
      </c>
      <c r="AD321" s="40">
        <v>0.5</v>
      </c>
      <c r="AE321" s="40">
        <v>0</v>
      </c>
      <c r="AF321" s="40">
        <v>0.5</v>
      </c>
      <c r="AG321" s="40">
        <v>0</v>
      </c>
      <c r="AH321" s="40">
        <v>0.5</v>
      </c>
      <c r="AI321" s="40" t="s">
        <v>3130</v>
      </c>
      <c r="AJ321" s="40" t="s">
        <v>3131</v>
      </c>
      <c r="AK321" s="40">
        <v>0</v>
      </c>
      <c r="AL321" s="40">
        <v>87284114</v>
      </c>
      <c r="AM321" s="40" t="s">
        <v>3132</v>
      </c>
      <c r="AN321" s="40">
        <v>2</v>
      </c>
      <c r="AO321" s="40">
        <v>0</v>
      </c>
      <c r="AP321" s="40">
        <v>0.3</v>
      </c>
      <c r="AQ321" s="40">
        <v>0</v>
      </c>
      <c r="AR321" s="40">
        <v>0.3</v>
      </c>
      <c r="AS321" s="40"/>
      <c r="AT321" s="40" t="s">
        <v>3133</v>
      </c>
      <c r="AU321" s="40"/>
      <c r="AV321" s="40">
        <v>1</v>
      </c>
      <c r="AW321" s="40">
        <v>0</v>
      </c>
      <c r="AX321" s="40">
        <v>0</v>
      </c>
      <c r="AY321" s="40">
        <v>0</v>
      </c>
      <c r="AZ321" s="42">
        <v>168000000</v>
      </c>
      <c r="BA321" s="43">
        <v>0</v>
      </c>
      <c r="BB321" s="43">
        <v>168000000</v>
      </c>
      <c r="BC321" s="42">
        <v>168000000</v>
      </c>
      <c r="BD321" s="110">
        <v>210000000</v>
      </c>
      <c r="BE321" s="44">
        <v>87284114</v>
      </c>
      <c r="BF321" s="45"/>
      <c r="BG321" s="44">
        <v>194499999</v>
      </c>
      <c r="BH321" s="44">
        <v>94870000</v>
      </c>
      <c r="BI321" s="44"/>
      <c r="BJ321" s="44">
        <v>86870000</v>
      </c>
      <c r="BK321" s="46">
        <v>0.32500000000000001</v>
      </c>
      <c r="BL321" s="46">
        <v>0.125</v>
      </c>
      <c r="BM321" s="46">
        <v>1</v>
      </c>
      <c r="BN321" s="46">
        <v>0.125</v>
      </c>
      <c r="BO321" s="46">
        <v>1</v>
      </c>
      <c r="BP321" s="46">
        <v>0.5</v>
      </c>
      <c r="BQ321" s="46">
        <v>0.15</v>
      </c>
      <c r="BR321" s="46">
        <v>0.25</v>
      </c>
      <c r="BS321" s="46">
        <v>0</v>
      </c>
      <c r="BT321" s="46">
        <v>0</v>
      </c>
      <c r="BU321" s="46" t="s">
        <v>126</v>
      </c>
      <c r="BV321" s="46">
        <v>0.32500000000000001</v>
      </c>
      <c r="BW321" s="46">
        <v>1</v>
      </c>
      <c r="BX321" s="46">
        <v>1</v>
      </c>
      <c r="BY321" s="46">
        <v>0.15</v>
      </c>
      <c r="BZ321" s="46">
        <v>0</v>
      </c>
      <c r="CA321" s="46" t="s">
        <v>126</v>
      </c>
      <c r="CB321" s="47">
        <v>0.224</v>
      </c>
      <c r="CC321" s="47">
        <v>7.2800000000000004E-2</v>
      </c>
      <c r="CD321" s="47">
        <v>2.8000000000000001E-2</v>
      </c>
      <c r="CE321" s="47">
        <v>2.8000000000000001E-2</v>
      </c>
      <c r="CF321" s="47">
        <v>2.8000000000000001E-2</v>
      </c>
      <c r="CG321" s="47">
        <v>2.8000000000000001E-2</v>
      </c>
      <c r="CH321" s="47">
        <v>2.8000000000000001E-2</v>
      </c>
      <c r="CI321" s="47">
        <v>2.8000000000000001E-2</v>
      </c>
      <c r="CJ321" s="47">
        <v>0.112</v>
      </c>
      <c r="CK321" s="47">
        <v>1.6799999999999999E-2</v>
      </c>
      <c r="CL321" s="47">
        <v>1.6800000000000006E-2</v>
      </c>
      <c r="CM321" s="47">
        <v>5.6000000000000001E-2</v>
      </c>
      <c r="CN321" s="47">
        <v>0</v>
      </c>
      <c r="CO321" s="47">
        <v>0</v>
      </c>
      <c r="CP321" s="47">
        <v>0</v>
      </c>
      <c r="CQ321" s="47" t="s">
        <v>126</v>
      </c>
      <c r="CR321" s="47">
        <v>0</v>
      </c>
      <c r="CS321" s="45"/>
      <c r="CT321" s="45"/>
      <c r="CU321" s="45"/>
      <c r="CV321" s="45"/>
      <c r="CX321" s="48">
        <v>0.9</v>
      </c>
      <c r="CY321" s="1">
        <v>0</v>
      </c>
      <c r="CZ321">
        <v>0</v>
      </c>
    </row>
    <row r="322" spans="1:104" ht="18" hidden="1" customHeight="1" x14ac:dyDescent="0.25">
      <c r="A322" s="37" t="s">
        <v>2664</v>
      </c>
      <c r="B322" s="37" t="s">
        <v>2665</v>
      </c>
      <c r="C322" s="37" t="s">
        <v>2666</v>
      </c>
      <c r="D322" s="37" t="s">
        <v>3043</v>
      </c>
      <c r="E322" s="37" t="s">
        <v>3104</v>
      </c>
      <c r="F322" s="37" t="s">
        <v>3116</v>
      </c>
      <c r="G322" s="37" t="s">
        <v>3117</v>
      </c>
      <c r="H322" s="37" t="s">
        <v>3134</v>
      </c>
      <c r="I322" s="37"/>
      <c r="J322" s="37"/>
      <c r="K322" s="37" t="s">
        <v>3135</v>
      </c>
      <c r="L322" s="37" t="s">
        <v>3136</v>
      </c>
      <c r="M322" s="37" t="s">
        <v>3137</v>
      </c>
      <c r="N322" s="37" t="s">
        <v>118</v>
      </c>
      <c r="O322" s="37" t="s">
        <v>119</v>
      </c>
      <c r="P322" s="39">
        <v>0</v>
      </c>
      <c r="Q322" s="40">
        <v>100</v>
      </c>
      <c r="R322" s="40">
        <v>100</v>
      </c>
      <c r="S322" s="40" t="s">
        <v>4567</v>
      </c>
      <c r="T322" s="40">
        <v>8</v>
      </c>
      <c r="U322" s="40">
        <v>0</v>
      </c>
      <c r="V322" s="40">
        <v>8</v>
      </c>
      <c r="W322" s="40">
        <v>0</v>
      </c>
      <c r="X322" s="40">
        <v>0</v>
      </c>
      <c r="Y322" s="40">
        <v>0</v>
      </c>
      <c r="Z322" s="40">
        <v>0</v>
      </c>
      <c r="AA322" s="40">
        <v>0</v>
      </c>
      <c r="AB322" s="40"/>
      <c r="AC322" s="40">
        <v>0</v>
      </c>
      <c r="AD322" s="40">
        <v>6.4</v>
      </c>
      <c r="AE322" s="40">
        <v>0</v>
      </c>
      <c r="AF322" s="40">
        <v>6.4</v>
      </c>
      <c r="AG322" s="40">
        <v>0</v>
      </c>
      <c r="AH322" s="40">
        <v>6.4</v>
      </c>
      <c r="AI322" s="40" t="s">
        <v>3138</v>
      </c>
      <c r="AJ322" s="40" t="s">
        <v>3139</v>
      </c>
      <c r="AK322" s="40">
        <v>0</v>
      </c>
      <c r="AL322" s="40">
        <v>10000000</v>
      </c>
      <c r="AM322" s="40" t="s">
        <v>3140</v>
      </c>
      <c r="AN322" s="40">
        <v>93.6</v>
      </c>
      <c r="AO322" s="40">
        <v>0</v>
      </c>
      <c r="AP322" s="40">
        <v>93.6</v>
      </c>
      <c r="AQ322" s="40">
        <v>0</v>
      </c>
      <c r="AR322" s="40">
        <v>93.6</v>
      </c>
      <c r="AS322" s="40" t="s">
        <v>3141</v>
      </c>
      <c r="AT322" s="40" t="s">
        <v>3142</v>
      </c>
      <c r="AU322" s="40"/>
      <c r="AV322" s="40">
        <v>0</v>
      </c>
      <c r="AW322" s="40">
        <v>0</v>
      </c>
      <c r="AX322" s="40">
        <v>0</v>
      </c>
      <c r="AY322" s="40">
        <v>0</v>
      </c>
      <c r="AZ322" s="42">
        <v>100000000</v>
      </c>
      <c r="BA322" s="43">
        <v>0</v>
      </c>
      <c r="BB322" s="43">
        <v>100000000</v>
      </c>
      <c r="BC322" s="42">
        <v>100000000</v>
      </c>
      <c r="BD322" s="110">
        <v>200000000</v>
      </c>
      <c r="BE322" s="44">
        <v>10000000</v>
      </c>
      <c r="BF322" s="45"/>
      <c r="BG322" s="44">
        <v>200000000</v>
      </c>
      <c r="BH322" s="44">
        <v>100032444</v>
      </c>
      <c r="BI322" s="44"/>
      <c r="BJ322" s="44">
        <v>0</v>
      </c>
      <c r="BK322" s="46">
        <v>1</v>
      </c>
      <c r="BL322" s="46">
        <v>0.08</v>
      </c>
      <c r="BM322" s="46">
        <v>0</v>
      </c>
      <c r="BN322" s="46">
        <v>6.4000000000000001E-2</v>
      </c>
      <c r="BO322" s="46">
        <v>1</v>
      </c>
      <c r="BP322" s="46">
        <v>0.93599999999999994</v>
      </c>
      <c r="BQ322" s="46">
        <v>1</v>
      </c>
      <c r="BR322" s="46">
        <v>0</v>
      </c>
      <c r="BS322" s="46">
        <v>0</v>
      </c>
      <c r="BT322" s="46">
        <v>0</v>
      </c>
      <c r="BU322" s="46" t="s">
        <v>126</v>
      </c>
      <c r="BV322" s="46">
        <v>1</v>
      </c>
      <c r="BW322" s="46">
        <v>0</v>
      </c>
      <c r="BX322" s="46">
        <v>1</v>
      </c>
      <c r="BY322" s="46">
        <v>1</v>
      </c>
      <c r="BZ322" s="46">
        <v>0</v>
      </c>
      <c r="CA322" s="46" t="s">
        <v>126</v>
      </c>
      <c r="CB322" s="47">
        <v>0.224</v>
      </c>
      <c r="CC322" s="47">
        <v>0.224</v>
      </c>
      <c r="CD322" s="47">
        <v>1.7899999999999999E-2</v>
      </c>
      <c r="CE322" s="47">
        <v>0</v>
      </c>
      <c r="CF322" s="47">
        <v>0</v>
      </c>
      <c r="CG322" s="47">
        <v>1.43E-2</v>
      </c>
      <c r="CH322" s="47">
        <v>1.43E-2</v>
      </c>
      <c r="CI322" s="47">
        <v>1.4336E-2</v>
      </c>
      <c r="CJ322" s="47">
        <v>0.2097</v>
      </c>
      <c r="CK322" s="47">
        <v>0.2097</v>
      </c>
      <c r="CL322" s="47">
        <v>0.20966400000000002</v>
      </c>
      <c r="CM322" s="47">
        <v>0</v>
      </c>
      <c r="CN322" s="47">
        <v>0</v>
      </c>
      <c r="CO322" s="47">
        <v>0</v>
      </c>
      <c r="CP322" s="47">
        <v>0</v>
      </c>
      <c r="CQ322" s="47" t="s">
        <v>126</v>
      </c>
      <c r="CR322" s="47">
        <v>0</v>
      </c>
      <c r="CS322" s="45"/>
      <c r="CT322" s="45"/>
      <c r="CU322" s="45"/>
      <c r="CV322" s="45"/>
      <c r="CX322" s="48">
        <v>0</v>
      </c>
      <c r="CY322" s="1">
        <v>0</v>
      </c>
      <c r="CZ322">
        <v>0</v>
      </c>
    </row>
    <row r="323" spans="1:104" ht="18" hidden="1" customHeight="1" x14ac:dyDescent="0.25">
      <c r="A323" s="37" t="s">
        <v>1962</v>
      </c>
      <c r="B323" s="37" t="s">
        <v>1963</v>
      </c>
      <c r="C323" s="37" t="s">
        <v>2666</v>
      </c>
      <c r="D323" s="37" t="s">
        <v>3043</v>
      </c>
      <c r="E323" s="37" t="s">
        <v>3104</v>
      </c>
      <c r="F323" s="37" t="s">
        <v>3116</v>
      </c>
      <c r="G323" s="37" t="s">
        <v>3117</v>
      </c>
      <c r="H323" s="37" t="s">
        <v>3143</v>
      </c>
      <c r="I323" s="37"/>
      <c r="J323" s="37"/>
      <c r="K323" s="37" t="s">
        <v>3144</v>
      </c>
      <c r="L323" s="37" t="s">
        <v>3145</v>
      </c>
      <c r="M323" s="37" t="s">
        <v>3146</v>
      </c>
      <c r="N323" s="37" t="s">
        <v>118</v>
      </c>
      <c r="O323" s="37" t="s">
        <v>119</v>
      </c>
      <c r="P323" s="39">
        <v>59</v>
      </c>
      <c r="Q323" s="40">
        <v>50</v>
      </c>
      <c r="R323" s="40">
        <v>0</v>
      </c>
      <c r="S323" s="40">
        <v>0</v>
      </c>
      <c r="T323" s="40">
        <v>0</v>
      </c>
      <c r="U323" s="40">
        <v>0</v>
      </c>
      <c r="V323" s="40">
        <v>0</v>
      </c>
      <c r="W323" s="40">
        <v>0</v>
      </c>
      <c r="X323" s="40">
        <v>0</v>
      </c>
      <c r="Y323" s="40">
        <v>0</v>
      </c>
      <c r="Z323" s="40">
        <v>0</v>
      </c>
      <c r="AA323" s="40"/>
      <c r="AB323" s="40"/>
      <c r="AC323" s="40"/>
      <c r="AD323" s="40">
        <v>27</v>
      </c>
      <c r="AE323" s="40">
        <v>0</v>
      </c>
      <c r="AF323" s="40">
        <v>0</v>
      </c>
      <c r="AG323" s="40">
        <v>0</v>
      </c>
      <c r="AH323" s="40">
        <v>0</v>
      </c>
      <c r="AI323" s="40">
        <v>0</v>
      </c>
      <c r="AJ323" s="40">
        <v>0</v>
      </c>
      <c r="AK323" s="40">
        <v>0</v>
      </c>
      <c r="AL323" s="40">
        <v>0</v>
      </c>
      <c r="AM323" s="40">
        <v>0</v>
      </c>
      <c r="AN323" s="40">
        <v>32</v>
      </c>
      <c r="AO323" s="40">
        <v>0</v>
      </c>
      <c r="AP323" s="40">
        <v>0</v>
      </c>
      <c r="AQ323" s="40">
        <v>0</v>
      </c>
      <c r="AR323" s="40">
        <v>0</v>
      </c>
      <c r="AS323" s="40"/>
      <c r="AT323" s="40"/>
      <c r="AU323" s="40"/>
      <c r="AV323" s="40">
        <v>18</v>
      </c>
      <c r="AW323" s="40">
        <v>0</v>
      </c>
      <c r="AX323" s="40">
        <v>0</v>
      </c>
      <c r="AY323" s="40">
        <v>0</v>
      </c>
      <c r="AZ323" s="42">
        <v>30000000</v>
      </c>
      <c r="BA323" s="43">
        <v>0</v>
      </c>
      <c r="BB323" s="43">
        <v>30000000</v>
      </c>
      <c r="BC323" s="42">
        <v>28000000</v>
      </c>
      <c r="BD323" s="110">
        <v>3201070154</v>
      </c>
      <c r="BE323" s="44">
        <v>0</v>
      </c>
      <c r="BF323" s="45"/>
      <c r="BG323" s="44">
        <v>96733333</v>
      </c>
      <c r="BH323" s="44">
        <v>1405441000</v>
      </c>
      <c r="BI323" s="44"/>
      <c r="BJ323" s="44">
        <v>100000000</v>
      </c>
      <c r="BK323" s="46">
        <v>0</v>
      </c>
      <c r="BL323" s="46">
        <v>0</v>
      </c>
      <c r="BM323" s="46" t="s">
        <v>126</v>
      </c>
      <c r="BN323" s="46">
        <v>0.54</v>
      </c>
      <c r="BO323" s="46">
        <v>0</v>
      </c>
      <c r="BP323" s="46">
        <v>0.64</v>
      </c>
      <c r="BQ323" s="46">
        <v>0</v>
      </c>
      <c r="BR323" s="46">
        <v>0.36</v>
      </c>
      <c r="BS323" s="46">
        <v>0</v>
      </c>
      <c r="BT323" s="46">
        <v>0</v>
      </c>
      <c r="BU323" s="46" t="s">
        <v>126</v>
      </c>
      <c r="BV323" s="46">
        <v>0</v>
      </c>
      <c r="BW323" s="46" t="s">
        <v>126</v>
      </c>
      <c r="BX323" s="46">
        <v>0</v>
      </c>
      <c r="BY323" s="46">
        <v>0</v>
      </c>
      <c r="BZ323" s="46">
        <v>0</v>
      </c>
      <c r="CA323" s="46" t="s">
        <v>126</v>
      </c>
      <c r="CB323" s="47">
        <v>0.224</v>
      </c>
      <c r="CC323" s="47">
        <v>0</v>
      </c>
      <c r="CD323" s="47">
        <v>0</v>
      </c>
      <c r="CE323" s="47" t="s">
        <v>126</v>
      </c>
      <c r="CF323" s="47">
        <v>0</v>
      </c>
      <c r="CG323" s="47">
        <v>0.121</v>
      </c>
      <c r="CH323" s="47">
        <v>0</v>
      </c>
      <c r="CI323" s="47">
        <v>0</v>
      </c>
      <c r="CJ323" s="47">
        <v>0.1434</v>
      </c>
      <c r="CK323" s="47">
        <v>0</v>
      </c>
      <c r="CL323" s="47">
        <v>0</v>
      </c>
      <c r="CM323" s="47">
        <v>8.0640000000000003E-2</v>
      </c>
      <c r="CN323" s="47">
        <v>0</v>
      </c>
      <c r="CO323" s="47">
        <v>0</v>
      </c>
      <c r="CP323" s="47">
        <v>0</v>
      </c>
      <c r="CQ323" s="47" t="s">
        <v>126</v>
      </c>
      <c r="CR323" s="47">
        <v>0</v>
      </c>
      <c r="CS323" s="45"/>
      <c r="CT323" s="45"/>
      <c r="CU323" s="45"/>
      <c r="CV323" s="45"/>
      <c r="CX323" s="48">
        <v>0</v>
      </c>
      <c r="CY323" s="1">
        <v>0</v>
      </c>
      <c r="CZ323">
        <v>0</v>
      </c>
    </row>
    <row r="324" spans="1:104" ht="18" hidden="1" customHeight="1" x14ac:dyDescent="0.25">
      <c r="A324" s="37" t="s">
        <v>2079</v>
      </c>
      <c r="B324" s="37" t="s">
        <v>2080</v>
      </c>
      <c r="C324" s="37" t="s">
        <v>2666</v>
      </c>
      <c r="D324" s="37" t="s">
        <v>3043</v>
      </c>
      <c r="E324" s="37" t="s">
        <v>3104</v>
      </c>
      <c r="F324" s="37" t="s">
        <v>3116</v>
      </c>
      <c r="G324" s="37" t="s">
        <v>3117</v>
      </c>
      <c r="H324" s="37" t="s">
        <v>3147</v>
      </c>
      <c r="I324" s="37"/>
      <c r="J324" s="37"/>
      <c r="K324" s="37" t="s">
        <v>3148</v>
      </c>
      <c r="L324" s="37" t="s">
        <v>3149</v>
      </c>
      <c r="M324" s="37" t="s">
        <v>3150</v>
      </c>
      <c r="N324" s="37" t="s">
        <v>118</v>
      </c>
      <c r="O324" s="37" t="s">
        <v>119</v>
      </c>
      <c r="P324" s="39">
        <v>150</v>
      </c>
      <c r="Q324" s="40">
        <v>120</v>
      </c>
      <c r="R324" s="40">
        <v>88.85</v>
      </c>
      <c r="S324" s="40" t="s">
        <v>4568</v>
      </c>
      <c r="T324" s="40">
        <v>5</v>
      </c>
      <c r="U324" s="40">
        <v>0</v>
      </c>
      <c r="V324" s="40">
        <v>5</v>
      </c>
      <c r="W324" s="40">
        <v>0</v>
      </c>
      <c r="X324" s="40">
        <v>5.0199999999999996</v>
      </c>
      <c r="Y324" s="40">
        <v>0</v>
      </c>
      <c r="Z324" s="40">
        <v>5.0199999999999996</v>
      </c>
      <c r="AA324" s="40" t="s">
        <v>3151</v>
      </c>
      <c r="AB324" s="40" t="s">
        <v>3152</v>
      </c>
      <c r="AC324" s="40">
        <v>0</v>
      </c>
      <c r="AD324" s="40">
        <v>40</v>
      </c>
      <c r="AE324" s="40">
        <v>0</v>
      </c>
      <c r="AF324" s="40">
        <v>49.85</v>
      </c>
      <c r="AG324" s="40">
        <v>0</v>
      </c>
      <c r="AH324" s="40">
        <v>49.85</v>
      </c>
      <c r="AI324" s="40" t="s">
        <v>3153</v>
      </c>
      <c r="AJ324" s="40" t="s">
        <v>3154</v>
      </c>
      <c r="AK324" s="40">
        <v>0</v>
      </c>
      <c r="AL324" s="40"/>
      <c r="AM324" s="40"/>
      <c r="AN324" s="40">
        <v>35</v>
      </c>
      <c r="AO324" s="40">
        <v>0</v>
      </c>
      <c r="AP324" s="40">
        <v>33.979999999999997</v>
      </c>
      <c r="AQ324" s="40">
        <v>0</v>
      </c>
      <c r="AR324" s="40">
        <v>33.979999999999997</v>
      </c>
      <c r="AS324" s="40"/>
      <c r="AT324" s="40" t="s">
        <v>3155</v>
      </c>
      <c r="AU324" s="40"/>
      <c r="AV324" s="40">
        <v>30.12</v>
      </c>
      <c r="AW324" s="40">
        <v>0</v>
      </c>
      <c r="AX324" s="40">
        <v>0</v>
      </c>
      <c r="AY324" s="40">
        <v>0</v>
      </c>
      <c r="AZ324" s="63"/>
      <c r="BA324" s="43">
        <v>0</v>
      </c>
      <c r="BB324" s="43">
        <v>0</v>
      </c>
      <c r="BC324" s="63"/>
      <c r="BD324" s="110">
        <v>64000000</v>
      </c>
      <c r="BE324" s="44"/>
      <c r="BF324" s="45"/>
      <c r="BG324" s="44">
        <v>51818941</v>
      </c>
      <c r="BH324" s="44">
        <v>57908063</v>
      </c>
      <c r="BI324" s="44"/>
      <c r="BJ324" s="44">
        <v>34412186</v>
      </c>
      <c r="BK324" s="46">
        <v>0.74041666666666661</v>
      </c>
      <c r="BL324" s="46">
        <v>4.1700000000000001E-2</v>
      </c>
      <c r="BM324" s="46">
        <v>1.004</v>
      </c>
      <c r="BN324" s="46">
        <v>0.33333333333333331</v>
      </c>
      <c r="BO324" s="46">
        <v>1.2462500000000001</v>
      </c>
      <c r="BP324" s="46">
        <v>0.29166666666666669</v>
      </c>
      <c r="BQ324" s="46">
        <v>0.97085714285714275</v>
      </c>
      <c r="BR324" s="46">
        <v>0.251</v>
      </c>
      <c r="BS324" s="46">
        <v>0</v>
      </c>
      <c r="BT324" s="46">
        <v>0</v>
      </c>
      <c r="BU324" s="46" t="s">
        <v>126</v>
      </c>
      <c r="BV324" s="46">
        <v>0.74041666666666661</v>
      </c>
      <c r="BW324" s="46">
        <v>1</v>
      </c>
      <c r="BX324" s="46" t="s">
        <v>4283</v>
      </c>
      <c r="BY324" s="46">
        <v>0.97085714285714275</v>
      </c>
      <c r="BZ324" s="46">
        <v>0</v>
      </c>
      <c r="CA324" s="46" t="s">
        <v>126</v>
      </c>
      <c r="CB324" s="47">
        <v>0.224</v>
      </c>
      <c r="CC324" s="47">
        <v>0.16585333333333332</v>
      </c>
      <c r="CD324" s="47">
        <v>9.2999999999999992E-3</v>
      </c>
      <c r="CE324" s="47">
        <v>9.2999999999999992E-3</v>
      </c>
      <c r="CF324" s="47">
        <v>9.4000000000000004E-3</v>
      </c>
      <c r="CG324" s="47">
        <v>7.4700000000000003E-2</v>
      </c>
      <c r="CH324" s="47">
        <v>7.4700000000000003E-2</v>
      </c>
      <c r="CI324" s="47">
        <v>8.365333333333333E-2</v>
      </c>
      <c r="CJ324" s="47">
        <v>6.5299999999999997E-2</v>
      </c>
      <c r="CK324" s="47">
        <v>6.3396971428571425E-2</v>
      </c>
      <c r="CL324" s="47">
        <v>7.2800000000000004E-2</v>
      </c>
      <c r="CM324" s="47">
        <v>5.6224000000000003E-2</v>
      </c>
      <c r="CN324" s="47">
        <v>0</v>
      </c>
      <c r="CO324" s="47">
        <v>0</v>
      </c>
      <c r="CP324" s="47">
        <v>0</v>
      </c>
      <c r="CQ324" s="47" t="s">
        <v>126</v>
      </c>
      <c r="CR324" s="47">
        <v>0</v>
      </c>
      <c r="CS324" s="45"/>
      <c r="CT324" s="45"/>
      <c r="CU324" s="45"/>
      <c r="CV324" s="45"/>
      <c r="CX324" s="48">
        <v>35.447999999999993</v>
      </c>
      <c r="CY324" s="1"/>
    </row>
    <row r="325" spans="1:104" ht="18" hidden="1" customHeight="1" x14ac:dyDescent="0.25">
      <c r="A325" s="37" t="s">
        <v>1868</v>
      </c>
      <c r="B325" s="37" t="s">
        <v>1869</v>
      </c>
      <c r="C325" s="37" t="s">
        <v>3156</v>
      </c>
      <c r="D325" s="37" t="s">
        <v>3157</v>
      </c>
      <c r="E325" s="37" t="s">
        <v>3158</v>
      </c>
      <c r="F325" s="37" t="s">
        <v>3159</v>
      </c>
      <c r="G325" s="37" t="s">
        <v>3160</v>
      </c>
      <c r="H325" s="37" t="s">
        <v>3161</v>
      </c>
      <c r="I325" s="37"/>
      <c r="J325" s="37"/>
      <c r="K325" s="37" t="s">
        <v>3162</v>
      </c>
      <c r="L325" s="37" t="s">
        <v>3163</v>
      </c>
      <c r="M325" s="37" t="s">
        <v>3164</v>
      </c>
      <c r="N325" s="37" t="s">
        <v>118</v>
      </c>
      <c r="O325" s="37" t="s">
        <v>119</v>
      </c>
      <c r="P325" s="39">
        <v>2709</v>
      </c>
      <c r="Q325" s="40">
        <v>3000</v>
      </c>
      <c r="R325" s="40">
        <v>1343</v>
      </c>
      <c r="S325" s="40" t="s">
        <v>3167</v>
      </c>
      <c r="T325" s="40">
        <v>300</v>
      </c>
      <c r="U325" s="40">
        <v>0</v>
      </c>
      <c r="V325" s="40">
        <v>5</v>
      </c>
      <c r="W325" s="40">
        <v>0</v>
      </c>
      <c r="X325" s="40">
        <v>0</v>
      </c>
      <c r="Y325" s="40">
        <v>0</v>
      </c>
      <c r="Z325" s="40">
        <v>0</v>
      </c>
      <c r="AA325" s="40">
        <v>0</v>
      </c>
      <c r="AB325" s="40" t="s">
        <v>3165</v>
      </c>
      <c r="AC325" s="40">
        <v>0</v>
      </c>
      <c r="AD325" s="40">
        <v>1160</v>
      </c>
      <c r="AE325" s="40">
        <v>0</v>
      </c>
      <c r="AF325" s="40">
        <v>1343</v>
      </c>
      <c r="AG325" s="40">
        <v>0</v>
      </c>
      <c r="AH325" s="40">
        <v>1343</v>
      </c>
      <c r="AI325" s="40" t="s">
        <v>3166</v>
      </c>
      <c r="AJ325" s="40" t="s">
        <v>3167</v>
      </c>
      <c r="AK325" s="40">
        <v>0</v>
      </c>
      <c r="AL325" s="40">
        <v>2667152067</v>
      </c>
      <c r="AM325" s="40" t="s">
        <v>3168</v>
      </c>
      <c r="AN325" s="40">
        <v>1257</v>
      </c>
      <c r="AO325" s="40">
        <v>0</v>
      </c>
      <c r="AP325" s="40">
        <v>0</v>
      </c>
      <c r="AQ325" s="40">
        <v>0</v>
      </c>
      <c r="AR325" s="40">
        <v>0</v>
      </c>
      <c r="AS325" s="40"/>
      <c r="AT325" s="40" t="s">
        <v>3169</v>
      </c>
      <c r="AU325" s="40"/>
      <c r="AV325" s="40">
        <v>400</v>
      </c>
      <c r="AW325" s="40">
        <v>0</v>
      </c>
      <c r="AX325" s="40">
        <v>0</v>
      </c>
      <c r="AY325" s="40">
        <v>0</v>
      </c>
      <c r="AZ325" s="42">
        <v>40000000</v>
      </c>
      <c r="BA325" s="43">
        <v>0</v>
      </c>
      <c r="BB325" s="43">
        <v>40000000</v>
      </c>
      <c r="BC325" s="42">
        <v>40000000</v>
      </c>
      <c r="BD325" s="110">
        <v>3712500000</v>
      </c>
      <c r="BE325" s="44">
        <v>2667152067</v>
      </c>
      <c r="BF325" s="45"/>
      <c r="BG325" s="44">
        <v>3712484552</v>
      </c>
      <c r="BH325" s="44">
        <v>2656042000</v>
      </c>
      <c r="BI325" s="44"/>
      <c r="BJ325" s="44">
        <v>578195600</v>
      </c>
      <c r="BK325" s="46">
        <v>0.44766666666666666</v>
      </c>
      <c r="BL325" s="46">
        <v>1.6999999999999999E-3</v>
      </c>
      <c r="BM325" s="46">
        <v>0</v>
      </c>
      <c r="BN325" s="46">
        <v>0.38666666666666666</v>
      </c>
      <c r="BO325" s="46">
        <v>1.1577586206896551</v>
      </c>
      <c r="BP325" s="46">
        <v>0.41899999999999998</v>
      </c>
      <c r="BQ325" s="46">
        <v>0</v>
      </c>
      <c r="BR325" s="46">
        <v>0.13333333333333333</v>
      </c>
      <c r="BS325" s="46">
        <v>0</v>
      </c>
      <c r="BT325" s="46">
        <v>0</v>
      </c>
      <c r="BU325" s="46" t="s">
        <v>126</v>
      </c>
      <c r="BV325" s="46">
        <v>0.44766666666666666</v>
      </c>
      <c r="BW325" s="46">
        <v>0</v>
      </c>
      <c r="BX325" s="46" t="s">
        <v>4283</v>
      </c>
      <c r="BY325" s="46">
        <v>0</v>
      </c>
      <c r="BZ325" s="46">
        <v>0</v>
      </c>
      <c r="CA325" s="46" t="s">
        <v>126</v>
      </c>
      <c r="CB325" s="47">
        <v>0.224</v>
      </c>
      <c r="CC325" s="47">
        <v>0.10027733333333333</v>
      </c>
      <c r="CD325" s="47">
        <v>4.0000000000000002E-4</v>
      </c>
      <c r="CE325" s="47">
        <v>0</v>
      </c>
      <c r="CF325" s="47">
        <v>0</v>
      </c>
      <c r="CG325" s="47">
        <v>8.6599999999999996E-2</v>
      </c>
      <c r="CH325" s="47">
        <v>8.6599999999999996E-2</v>
      </c>
      <c r="CI325" s="47">
        <v>0.10027733333333333</v>
      </c>
      <c r="CJ325" s="47">
        <v>9.3899999999999997E-2</v>
      </c>
      <c r="CK325" s="47">
        <v>0</v>
      </c>
      <c r="CL325" s="47">
        <v>0</v>
      </c>
      <c r="CM325" s="47">
        <v>2.986666666666667E-2</v>
      </c>
      <c r="CN325" s="47">
        <v>0</v>
      </c>
      <c r="CO325" s="47">
        <v>0</v>
      </c>
      <c r="CP325" s="47">
        <v>0</v>
      </c>
      <c r="CQ325" s="47" t="s">
        <v>126</v>
      </c>
      <c r="CR325" s="47">
        <v>0</v>
      </c>
      <c r="CS325" s="45"/>
      <c r="CT325" s="45"/>
      <c r="CU325" s="45"/>
      <c r="CV325" s="45"/>
      <c r="CX325" s="48">
        <v>0</v>
      </c>
      <c r="CY325" s="1">
        <v>0</v>
      </c>
      <c r="CZ325">
        <v>0</v>
      </c>
    </row>
    <row r="326" spans="1:104" ht="18" hidden="1" customHeight="1" x14ac:dyDescent="0.25">
      <c r="A326" s="37" t="s">
        <v>1856</v>
      </c>
      <c r="B326" s="37" t="s">
        <v>1857</v>
      </c>
      <c r="C326" s="37" t="s">
        <v>3156</v>
      </c>
      <c r="D326" s="37" t="s">
        <v>3157</v>
      </c>
      <c r="E326" s="37" t="s">
        <v>3158</v>
      </c>
      <c r="F326" s="37" t="s">
        <v>3159</v>
      </c>
      <c r="G326" s="37" t="s">
        <v>3160</v>
      </c>
      <c r="H326" s="37" t="s">
        <v>3170</v>
      </c>
      <c r="I326" s="37"/>
      <c r="J326" s="37"/>
      <c r="K326" s="37" t="s">
        <v>3171</v>
      </c>
      <c r="L326" s="37" t="s">
        <v>3172</v>
      </c>
      <c r="M326" s="109" t="s">
        <v>3173</v>
      </c>
      <c r="N326" s="37" t="s">
        <v>118</v>
      </c>
      <c r="O326" s="37" t="s">
        <v>119</v>
      </c>
      <c r="P326" s="39">
        <v>0</v>
      </c>
      <c r="Q326" s="40">
        <v>4</v>
      </c>
      <c r="R326" s="40">
        <v>4</v>
      </c>
      <c r="S326" s="40" t="s">
        <v>4569</v>
      </c>
      <c r="T326" s="40">
        <v>0</v>
      </c>
      <c r="U326" s="40">
        <v>0</v>
      </c>
      <c r="V326" s="40">
        <v>0</v>
      </c>
      <c r="W326" s="40">
        <v>0</v>
      </c>
      <c r="X326" s="40">
        <v>0</v>
      </c>
      <c r="Y326" s="40">
        <v>0</v>
      </c>
      <c r="Z326" s="40">
        <v>0</v>
      </c>
      <c r="AA326" s="40"/>
      <c r="AB326" s="40"/>
      <c r="AC326" s="40"/>
      <c r="AD326" s="40">
        <v>2</v>
      </c>
      <c r="AE326" s="40">
        <v>0</v>
      </c>
      <c r="AF326" s="40">
        <v>2</v>
      </c>
      <c r="AG326" s="40">
        <v>0</v>
      </c>
      <c r="AH326" s="40">
        <v>2</v>
      </c>
      <c r="AI326" s="40" t="s">
        <v>3174</v>
      </c>
      <c r="AJ326" s="40">
        <v>0</v>
      </c>
      <c r="AK326" s="40">
        <v>0</v>
      </c>
      <c r="AL326" s="40"/>
      <c r="AM326" s="40"/>
      <c r="AN326" s="40">
        <v>2</v>
      </c>
      <c r="AO326" s="40">
        <v>0</v>
      </c>
      <c r="AP326" s="40">
        <v>2</v>
      </c>
      <c r="AQ326" s="40">
        <v>0</v>
      </c>
      <c r="AR326" s="40">
        <v>2</v>
      </c>
      <c r="AS326" s="40" t="s">
        <v>3175</v>
      </c>
      <c r="AT326" s="40" t="s">
        <v>3176</v>
      </c>
      <c r="AU326" s="40"/>
      <c r="AV326" s="40">
        <v>0</v>
      </c>
      <c r="AW326" s="40">
        <v>0</v>
      </c>
      <c r="AX326" s="40">
        <v>0</v>
      </c>
      <c r="AY326" s="40">
        <v>0</v>
      </c>
      <c r="AZ326" s="63"/>
      <c r="BA326" s="43">
        <v>0</v>
      </c>
      <c r="BB326" s="43">
        <v>0</v>
      </c>
      <c r="BC326" s="63"/>
      <c r="BD326" s="110">
        <v>1850500000</v>
      </c>
      <c r="BE326" s="44"/>
      <c r="BF326" s="45"/>
      <c r="BG326" s="44">
        <v>1846031867</v>
      </c>
      <c r="BH326" s="44">
        <v>1000000000</v>
      </c>
      <c r="BI326" s="44"/>
      <c r="BJ326" s="44">
        <v>0</v>
      </c>
      <c r="BK326" s="46">
        <v>1</v>
      </c>
      <c r="BL326" s="46">
        <v>0</v>
      </c>
      <c r="BM326" s="46" t="s">
        <v>126</v>
      </c>
      <c r="BN326" s="46">
        <v>0.5</v>
      </c>
      <c r="BO326" s="46">
        <v>1</v>
      </c>
      <c r="BP326" s="46">
        <v>0.5</v>
      </c>
      <c r="BQ326" s="46">
        <v>1</v>
      </c>
      <c r="BR326" s="46">
        <v>0</v>
      </c>
      <c r="BS326" s="46">
        <v>0</v>
      </c>
      <c r="BT326" s="46">
        <v>0</v>
      </c>
      <c r="BU326" s="46" t="s">
        <v>126</v>
      </c>
      <c r="BV326" s="46">
        <v>1</v>
      </c>
      <c r="BW326" s="46" t="s">
        <v>126</v>
      </c>
      <c r="BX326" s="46">
        <v>1</v>
      </c>
      <c r="BY326" s="46">
        <v>1</v>
      </c>
      <c r="BZ326" s="46">
        <v>0</v>
      </c>
      <c r="CA326" s="46" t="s">
        <v>126</v>
      </c>
      <c r="CB326" s="47">
        <v>0.224</v>
      </c>
      <c r="CC326" s="47">
        <v>0.224</v>
      </c>
      <c r="CD326" s="47">
        <v>0</v>
      </c>
      <c r="CE326" s="47" t="s">
        <v>126</v>
      </c>
      <c r="CF326" s="47">
        <v>0</v>
      </c>
      <c r="CG326" s="47">
        <v>0.112</v>
      </c>
      <c r="CH326" s="47">
        <v>0.112</v>
      </c>
      <c r="CI326" s="47">
        <v>0.112</v>
      </c>
      <c r="CJ326" s="47">
        <v>0.112</v>
      </c>
      <c r="CK326" s="47">
        <v>0.112</v>
      </c>
      <c r="CL326" s="47">
        <v>0.112</v>
      </c>
      <c r="CM326" s="47">
        <v>0</v>
      </c>
      <c r="CN326" s="47">
        <v>0</v>
      </c>
      <c r="CO326" s="47">
        <v>0</v>
      </c>
      <c r="CP326" s="47">
        <v>0</v>
      </c>
      <c r="CQ326" s="47" t="s">
        <v>126</v>
      </c>
      <c r="CR326" s="47">
        <v>0</v>
      </c>
      <c r="CS326" s="45"/>
      <c r="CT326" s="45"/>
      <c r="CU326" s="45"/>
      <c r="CV326" s="45"/>
      <c r="CX326" s="48">
        <v>1</v>
      </c>
      <c r="CY326" s="1"/>
    </row>
    <row r="327" spans="1:104" ht="18" hidden="1" customHeight="1" x14ac:dyDescent="0.25">
      <c r="A327" s="37" t="s">
        <v>1879</v>
      </c>
      <c r="B327" s="37" t="s">
        <v>1880</v>
      </c>
      <c r="C327" s="37" t="s">
        <v>3156</v>
      </c>
      <c r="D327" s="37" t="s">
        <v>3157</v>
      </c>
      <c r="E327" s="37" t="s">
        <v>3158</v>
      </c>
      <c r="F327" s="37" t="s">
        <v>3159</v>
      </c>
      <c r="G327" s="37" t="s">
        <v>3160</v>
      </c>
      <c r="H327" s="37" t="s">
        <v>3177</v>
      </c>
      <c r="I327" s="37"/>
      <c r="J327" s="37"/>
      <c r="K327" s="37" t="s">
        <v>3178</v>
      </c>
      <c r="L327" s="37" t="s">
        <v>3179</v>
      </c>
      <c r="M327" s="37" t="s">
        <v>3180</v>
      </c>
      <c r="N327" s="37" t="s">
        <v>118</v>
      </c>
      <c r="O327" s="37" t="s">
        <v>119</v>
      </c>
      <c r="P327" s="39">
        <v>0</v>
      </c>
      <c r="Q327" s="40">
        <v>1</v>
      </c>
      <c r="R327" s="40">
        <v>0.15</v>
      </c>
      <c r="S327" s="40" t="s">
        <v>4570</v>
      </c>
      <c r="T327" s="40">
        <v>0.25</v>
      </c>
      <c r="U327" s="40">
        <v>0</v>
      </c>
      <c r="V327" s="40">
        <v>0.25</v>
      </c>
      <c r="W327" s="40">
        <v>0</v>
      </c>
      <c r="X327" s="40">
        <v>0.15</v>
      </c>
      <c r="Y327" s="40">
        <v>0</v>
      </c>
      <c r="Z327" s="40">
        <v>0.15</v>
      </c>
      <c r="AA327" s="40">
        <v>0</v>
      </c>
      <c r="AB327" s="40" t="s">
        <v>3181</v>
      </c>
      <c r="AC327" s="40">
        <v>0</v>
      </c>
      <c r="AD327" s="40">
        <v>0</v>
      </c>
      <c r="AE327" s="40">
        <v>0</v>
      </c>
      <c r="AF327" s="40">
        <v>0</v>
      </c>
      <c r="AG327" s="40">
        <v>0</v>
      </c>
      <c r="AH327" s="40">
        <v>0</v>
      </c>
      <c r="AI327" s="40">
        <v>0</v>
      </c>
      <c r="AJ327" s="40">
        <v>0</v>
      </c>
      <c r="AK327" s="40">
        <v>0</v>
      </c>
      <c r="AL327" s="40">
        <v>0</v>
      </c>
      <c r="AM327" s="40">
        <v>0</v>
      </c>
      <c r="AN327" s="40">
        <v>0.85</v>
      </c>
      <c r="AO327" s="40">
        <v>0</v>
      </c>
      <c r="AP327" s="40">
        <v>0</v>
      </c>
      <c r="AQ327" s="40">
        <v>0</v>
      </c>
      <c r="AR327" s="40">
        <v>0</v>
      </c>
      <c r="AS327" s="40"/>
      <c r="AT327" s="40"/>
      <c r="AU327" s="40"/>
      <c r="AV327" s="40">
        <v>0</v>
      </c>
      <c r="AW327" s="40">
        <v>0</v>
      </c>
      <c r="AX327" s="40">
        <v>0</v>
      </c>
      <c r="AY327" s="40">
        <v>0</v>
      </c>
      <c r="AZ327" s="42">
        <v>600000000</v>
      </c>
      <c r="BA327" s="43">
        <v>0</v>
      </c>
      <c r="BB327" s="43">
        <v>600000000</v>
      </c>
      <c r="BC327" s="42">
        <v>600000000</v>
      </c>
      <c r="BD327" s="110">
        <v>3244726700</v>
      </c>
      <c r="BE327" s="44">
        <v>0</v>
      </c>
      <c r="BF327" s="45"/>
      <c r="BG327" s="44">
        <v>0</v>
      </c>
      <c r="BH327" s="44">
        <v>3734728820</v>
      </c>
      <c r="BI327" s="44"/>
      <c r="BJ327" s="44">
        <v>0</v>
      </c>
      <c r="BK327" s="46">
        <v>0.15</v>
      </c>
      <c r="BL327" s="46">
        <v>0.25</v>
      </c>
      <c r="BM327" s="46">
        <v>0.6</v>
      </c>
      <c r="BN327" s="46">
        <v>0</v>
      </c>
      <c r="BO327" s="46" t="s">
        <v>126</v>
      </c>
      <c r="BP327" s="46">
        <v>0.85</v>
      </c>
      <c r="BQ327" s="46">
        <v>0</v>
      </c>
      <c r="BR327" s="46">
        <v>0</v>
      </c>
      <c r="BS327" s="46">
        <v>0</v>
      </c>
      <c r="BT327" s="46">
        <v>0</v>
      </c>
      <c r="BU327" s="46" t="s">
        <v>126</v>
      </c>
      <c r="BV327" s="46">
        <v>0.15</v>
      </c>
      <c r="BW327" s="46">
        <v>0.6</v>
      </c>
      <c r="BX327" s="46" t="s">
        <v>126</v>
      </c>
      <c r="BY327" s="46">
        <v>0</v>
      </c>
      <c r="BZ327" s="46">
        <v>0</v>
      </c>
      <c r="CA327" s="46" t="s">
        <v>126</v>
      </c>
      <c r="CB327" s="47">
        <v>0.224</v>
      </c>
      <c r="CC327" s="47">
        <v>3.3599999999999998E-2</v>
      </c>
      <c r="CD327" s="47">
        <v>5.6000000000000001E-2</v>
      </c>
      <c r="CE327" s="47">
        <v>3.3599999999999998E-2</v>
      </c>
      <c r="CF327" s="47">
        <v>3.3599999999999998E-2</v>
      </c>
      <c r="CG327" s="47">
        <v>0</v>
      </c>
      <c r="CH327" s="47" t="s">
        <v>126</v>
      </c>
      <c r="CI327" s="47">
        <v>0</v>
      </c>
      <c r="CJ327" s="47">
        <v>0.19040000000000001</v>
      </c>
      <c r="CK327" s="47">
        <v>0</v>
      </c>
      <c r="CL327" s="47">
        <v>0</v>
      </c>
      <c r="CM327" s="47">
        <v>0</v>
      </c>
      <c r="CN327" s="47">
        <v>0</v>
      </c>
      <c r="CO327" s="47">
        <v>0</v>
      </c>
      <c r="CP327" s="47">
        <v>0</v>
      </c>
      <c r="CQ327" s="47" t="s">
        <v>126</v>
      </c>
      <c r="CR327" s="47">
        <v>0</v>
      </c>
      <c r="CS327" s="45"/>
      <c r="CT327" s="45"/>
      <c r="CU327" s="45"/>
      <c r="CV327" s="45"/>
      <c r="CX327" s="48">
        <v>0.15</v>
      </c>
      <c r="CY327" s="1">
        <v>0</v>
      </c>
      <c r="CZ327">
        <v>0</v>
      </c>
    </row>
    <row r="328" spans="1:104" ht="18" hidden="1" customHeight="1" x14ac:dyDescent="0.25">
      <c r="A328" s="37" t="s">
        <v>3182</v>
      </c>
      <c r="B328" s="37" t="s">
        <v>3183</v>
      </c>
      <c r="C328" s="37" t="s">
        <v>3156</v>
      </c>
      <c r="D328" s="37" t="s">
        <v>3157</v>
      </c>
      <c r="E328" s="37" t="s">
        <v>3158</v>
      </c>
      <c r="F328" s="37" t="s">
        <v>3159</v>
      </c>
      <c r="G328" s="37" t="s">
        <v>3160</v>
      </c>
      <c r="H328" s="37" t="s">
        <v>3184</v>
      </c>
      <c r="I328" s="37"/>
      <c r="J328" s="37"/>
      <c r="K328" s="37" t="s">
        <v>3185</v>
      </c>
      <c r="L328" s="37" t="s">
        <v>3186</v>
      </c>
      <c r="M328" s="37" t="s">
        <v>3187</v>
      </c>
      <c r="N328" s="37" t="s">
        <v>118</v>
      </c>
      <c r="O328" s="37" t="s">
        <v>119</v>
      </c>
      <c r="P328" s="39">
        <v>0</v>
      </c>
      <c r="Q328" s="40">
        <v>8</v>
      </c>
      <c r="R328" s="40">
        <v>3.52</v>
      </c>
      <c r="S328" s="40" t="s">
        <v>4571</v>
      </c>
      <c r="T328" s="40">
        <v>0</v>
      </c>
      <c r="U328" s="40">
        <v>0</v>
      </c>
      <c r="V328" s="40">
        <v>0</v>
      </c>
      <c r="W328" s="40">
        <v>0</v>
      </c>
      <c r="X328" s="40">
        <v>0</v>
      </c>
      <c r="Y328" s="40">
        <v>0</v>
      </c>
      <c r="Z328" s="40">
        <v>0</v>
      </c>
      <c r="AA328" s="40">
        <v>0</v>
      </c>
      <c r="AB328" s="40" t="s">
        <v>3188</v>
      </c>
      <c r="AC328" s="40">
        <v>0</v>
      </c>
      <c r="AD328" s="40">
        <v>2</v>
      </c>
      <c r="AE328" s="40">
        <v>0</v>
      </c>
      <c r="AF328" s="40">
        <v>2</v>
      </c>
      <c r="AG328" s="40">
        <v>0</v>
      </c>
      <c r="AH328" s="40">
        <v>2</v>
      </c>
      <c r="AI328" s="40">
        <v>0</v>
      </c>
      <c r="AJ328" s="40" t="s">
        <v>3189</v>
      </c>
      <c r="AK328" s="40" t="s">
        <v>280</v>
      </c>
      <c r="AL328" s="40">
        <v>0</v>
      </c>
      <c r="AM328" s="40">
        <v>0</v>
      </c>
      <c r="AN328" s="40">
        <v>4</v>
      </c>
      <c r="AO328" s="40">
        <v>0</v>
      </c>
      <c r="AP328" s="40">
        <v>1.52</v>
      </c>
      <c r="AQ328" s="40">
        <v>0</v>
      </c>
      <c r="AR328" s="40">
        <v>1.52</v>
      </c>
      <c r="AS328" s="40"/>
      <c r="AT328" s="40" t="s">
        <v>3190</v>
      </c>
      <c r="AU328" s="40"/>
      <c r="AV328" s="40">
        <v>2</v>
      </c>
      <c r="AW328" s="40">
        <v>0</v>
      </c>
      <c r="AX328" s="40">
        <v>0</v>
      </c>
      <c r="AY328" s="40">
        <v>0</v>
      </c>
      <c r="AZ328" s="42">
        <v>98001666</v>
      </c>
      <c r="BA328" s="43">
        <v>0</v>
      </c>
      <c r="BB328" s="43">
        <v>98001666</v>
      </c>
      <c r="BC328" s="42">
        <v>95216666</v>
      </c>
      <c r="BD328" s="110">
        <v>373533244</v>
      </c>
      <c r="BE328" s="44">
        <v>0</v>
      </c>
      <c r="BF328" s="45"/>
      <c r="BG328" s="44">
        <v>366327333</v>
      </c>
      <c r="BH328" s="44">
        <v>529967426</v>
      </c>
      <c r="BI328" s="44"/>
      <c r="BJ328" s="44">
        <v>299200000</v>
      </c>
      <c r="BK328" s="46">
        <v>0.44</v>
      </c>
      <c r="BL328" s="46">
        <v>0</v>
      </c>
      <c r="BM328" s="46" t="s">
        <v>126</v>
      </c>
      <c r="BN328" s="46">
        <v>0.25</v>
      </c>
      <c r="BO328" s="46">
        <v>1</v>
      </c>
      <c r="BP328" s="46">
        <v>0.5</v>
      </c>
      <c r="BQ328" s="46">
        <v>0.38</v>
      </c>
      <c r="BR328" s="46">
        <v>0.25</v>
      </c>
      <c r="BS328" s="46">
        <v>0</v>
      </c>
      <c r="BT328" s="46">
        <v>0</v>
      </c>
      <c r="BU328" s="46" t="s">
        <v>126</v>
      </c>
      <c r="BV328" s="46">
        <v>0.44</v>
      </c>
      <c r="BW328" s="46" t="s">
        <v>126</v>
      </c>
      <c r="BX328" s="46">
        <v>1</v>
      </c>
      <c r="BY328" s="46">
        <v>0.38</v>
      </c>
      <c r="BZ328" s="46">
        <v>0</v>
      </c>
      <c r="CA328" s="46" t="s">
        <v>126</v>
      </c>
      <c r="CB328" s="47">
        <v>0.224</v>
      </c>
      <c r="CC328" s="47">
        <v>9.8560000000000009E-2</v>
      </c>
      <c r="CD328" s="47">
        <v>0</v>
      </c>
      <c r="CE328" s="47" t="s">
        <v>126</v>
      </c>
      <c r="CF328" s="47">
        <v>0</v>
      </c>
      <c r="CG328" s="47">
        <v>5.6000000000000001E-2</v>
      </c>
      <c r="CH328" s="47">
        <v>5.6000000000000001E-2</v>
      </c>
      <c r="CI328" s="47">
        <v>5.6000000000000001E-2</v>
      </c>
      <c r="CJ328" s="47">
        <v>0.112</v>
      </c>
      <c r="CK328" s="47">
        <v>4.2560000000000001E-2</v>
      </c>
      <c r="CL328" s="47">
        <v>4.2560000000000008E-2</v>
      </c>
      <c r="CM328" s="47">
        <v>5.6000000000000001E-2</v>
      </c>
      <c r="CN328" s="47">
        <v>0</v>
      </c>
      <c r="CO328" s="47">
        <v>0</v>
      </c>
      <c r="CP328" s="47">
        <v>0</v>
      </c>
      <c r="CQ328" s="47" t="s">
        <v>126</v>
      </c>
      <c r="CR328" s="47">
        <v>0</v>
      </c>
      <c r="CS328" s="45"/>
      <c r="CT328" s="45"/>
      <c r="CU328" s="45"/>
      <c r="CV328" s="45"/>
      <c r="CX328" s="48">
        <v>0.71</v>
      </c>
      <c r="CY328" s="1">
        <v>0</v>
      </c>
      <c r="CZ328">
        <v>0</v>
      </c>
    </row>
    <row r="329" spans="1:104" ht="18" hidden="1" customHeight="1" x14ac:dyDescent="0.25">
      <c r="A329" s="37" t="s">
        <v>283</v>
      </c>
      <c r="B329" s="37" t="s">
        <v>284</v>
      </c>
      <c r="C329" s="37" t="s">
        <v>3156</v>
      </c>
      <c r="D329" s="37" t="s">
        <v>3157</v>
      </c>
      <c r="E329" s="37" t="s">
        <v>3191</v>
      </c>
      <c r="F329" s="37" t="s">
        <v>3192</v>
      </c>
      <c r="G329" s="37" t="s">
        <v>3193</v>
      </c>
      <c r="H329" s="37" t="s">
        <v>3194</v>
      </c>
      <c r="I329" s="37"/>
      <c r="J329" s="37"/>
      <c r="K329" s="37" t="s">
        <v>3195</v>
      </c>
      <c r="L329" s="37" t="s">
        <v>3196</v>
      </c>
      <c r="M329" s="37" t="s">
        <v>3197</v>
      </c>
      <c r="N329" s="37" t="s">
        <v>118</v>
      </c>
      <c r="O329" s="37" t="s">
        <v>119</v>
      </c>
      <c r="P329" s="39">
        <v>0</v>
      </c>
      <c r="Q329" s="40">
        <v>1</v>
      </c>
      <c r="R329" s="40">
        <v>0</v>
      </c>
      <c r="S329" s="40">
        <v>0</v>
      </c>
      <c r="T329" s="40">
        <v>0</v>
      </c>
      <c r="U329" s="40">
        <v>0</v>
      </c>
      <c r="V329" s="40">
        <v>0</v>
      </c>
      <c r="W329" s="40">
        <v>0</v>
      </c>
      <c r="X329" s="40">
        <v>0</v>
      </c>
      <c r="Y329" s="40">
        <v>0</v>
      </c>
      <c r="Z329" s="40">
        <v>0</v>
      </c>
      <c r="AA329" s="40"/>
      <c r="AB329" s="40"/>
      <c r="AC329" s="40"/>
      <c r="AD329" s="40">
        <v>0.15</v>
      </c>
      <c r="AE329" s="40">
        <v>0</v>
      </c>
      <c r="AF329" s="40">
        <v>0</v>
      </c>
      <c r="AG329" s="40">
        <v>0</v>
      </c>
      <c r="AH329" s="40">
        <v>0</v>
      </c>
      <c r="AI329" s="40">
        <v>0</v>
      </c>
      <c r="AJ329" s="40">
        <v>0</v>
      </c>
      <c r="AK329" s="40">
        <v>0</v>
      </c>
      <c r="AL329" s="40">
        <v>0</v>
      </c>
      <c r="AM329" s="40">
        <v>0</v>
      </c>
      <c r="AN329" s="40">
        <v>0.05</v>
      </c>
      <c r="AO329" s="40">
        <v>0</v>
      </c>
      <c r="AP329" s="40">
        <v>0</v>
      </c>
      <c r="AQ329" s="40">
        <v>0</v>
      </c>
      <c r="AR329" s="40">
        <v>0</v>
      </c>
      <c r="AS329" s="40"/>
      <c r="AT329" s="40"/>
      <c r="AU329" s="40"/>
      <c r="AV329" s="40">
        <v>0.5</v>
      </c>
      <c r="AW329" s="40">
        <v>0</v>
      </c>
      <c r="AX329" s="40">
        <v>0</v>
      </c>
      <c r="AY329" s="40">
        <v>0</v>
      </c>
      <c r="AZ329" s="63"/>
      <c r="BA329" s="43">
        <v>0</v>
      </c>
      <c r="BB329" s="43">
        <v>0</v>
      </c>
      <c r="BC329" s="63"/>
      <c r="BD329" s="110">
        <v>113000000</v>
      </c>
      <c r="BE329" s="1">
        <v>0</v>
      </c>
      <c r="BF329" s="1"/>
      <c r="BG329" s="44">
        <v>0</v>
      </c>
      <c r="BH329" s="44">
        <v>0</v>
      </c>
      <c r="BI329" s="44"/>
      <c r="BJ329" s="44">
        <v>0</v>
      </c>
      <c r="BK329" s="46">
        <v>0</v>
      </c>
      <c r="BL329" s="46">
        <v>0</v>
      </c>
      <c r="BM329" s="46" t="s">
        <v>126</v>
      </c>
      <c r="BN329" s="46">
        <v>0.15</v>
      </c>
      <c r="BO329" s="46">
        <v>0</v>
      </c>
      <c r="BP329" s="46">
        <v>0.05</v>
      </c>
      <c r="BQ329" s="46">
        <v>0</v>
      </c>
      <c r="BR329" s="46">
        <v>0.5</v>
      </c>
      <c r="BS329" s="46">
        <v>0</v>
      </c>
      <c r="BT329" s="46">
        <v>0</v>
      </c>
      <c r="BU329" s="46" t="s">
        <v>126</v>
      </c>
      <c r="BV329" s="46">
        <v>0</v>
      </c>
      <c r="BW329" s="46" t="s">
        <v>126</v>
      </c>
      <c r="BX329" s="46">
        <v>0</v>
      </c>
      <c r="BY329" s="46">
        <v>0</v>
      </c>
      <c r="BZ329" s="46">
        <v>0</v>
      </c>
      <c r="CA329" s="46" t="s">
        <v>126</v>
      </c>
      <c r="CB329" s="47">
        <v>0.224</v>
      </c>
      <c r="CC329" s="47">
        <v>0</v>
      </c>
      <c r="CD329" s="47">
        <v>0</v>
      </c>
      <c r="CE329" s="47" t="s">
        <v>126</v>
      </c>
      <c r="CF329" s="47">
        <v>0</v>
      </c>
      <c r="CG329" s="47">
        <v>3.3599999999999998E-2</v>
      </c>
      <c r="CH329" s="47">
        <v>0</v>
      </c>
      <c r="CI329" s="47">
        <v>0</v>
      </c>
      <c r="CJ329" s="47">
        <v>1.12E-2</v>
      </c>
      <c r="CK329" s="47">
        <v>0</v>
      </c>
      <c r="CL329" s="47">
        <v>0</v>
      </c>
      <c r="CM329" s="47">
        <v>0.112</v>
      </c>
      <c r="CN329" s="47">
        <v>0</v>
      </c>
      <c r="CO329" s="47">
        <v>0</v>
      </c>
      <c r="CP329" s="47">
        <v>0</v>
      </c>
      <c r="CQ329" s="47" t="s">
        <v>126</v>
      </c>
      <c r="CR329" s="47">
        <v>0</v>
      </c>
      <c r="CS329" s="45"/>
      <c r="CT329" s="45"/>
      <c r="CU329" s="45"/>
      <c r="CV329" s="45"/>
      <c r="CX329" s="48">
        <v>0</v>
      </c>
      <c r="CY329" s="1">
        <v>0</v>
      </c>
      <c r="CZ329">
        <v>0</v>
      </c>
    </row>
    <row r="330" spans="1:104" ht="18" hidden="1" customHeight="1" x14ac:dyDescent="0.25">
      <c r="A330" s="37" t="s">
        <v>283</v>
      </c>
      <c r="B330" s="37" t="s">
        <v>284</v>
      </c>
      <c r="C330" s="37" t="s">
        <v>3156</v>
      </c>
      <c r="D330" s="37" t="s">
        <v>3157</v>
      </c>
      <c r="E330" s="37" t="s">
        <v>3191</v>
      </c>
      <c r="F330" s="37" t="s">
        <v>3192</v>
      </c>
      <c r="G330" s="37" t="s">
        <v>3193</v>
      </c>
      <c r="H330" s="37" t="s">
        <v>3198</v>
      </c>
      <c r="I330" s="37"/>
      <c r="J330" s="37"/>
      <c r="K330" s="37" t="s">
        <v>3199</v>
      </c>
      <c r="L330" s="37" t="s">
        <v>3200</v>
      </c>
      <c r="M330" s="37" t="s">
        <v>3201</v>
      </c>
      <c r="N330" s="37" t="s">
        <v>118</v>
      </c>
      <c r="O330" s="37" t="s">
        <v>119</v>
      </c>
      <c r="P330" s="39">
        <v>0</v>
      </c>
      <c r="Q330" s="40">
        <v>7</v>
      </c>
      <c r="R330" s="40">
        <v>9</v>
      </c>
      <c r="S330" s="40" t="s">
        <v>4572</v>
      </c>
      <c r="T330" s="40">
        <v>0</v>
      </c>
      <c r="U330" s="40">
        <v>0</v>
      </c>
      <c r="V330" s="40">
        <v>3</v>
      </c>
      <c r="W330" s="40">
        <v>0</v>
      </c>
      <c r="X330" s="40">
        <v>3</v>
      </c>
      <c r="Y330" s="40">
        <v>0</v>
      </c>
      <c r="Z330" s="40">
        <v>3</v>
      </c>
      <c r="AA330" s="40" t="e">
        <v>#NAME?</v>
      </c>
      <c r="AB330" s="40" t="s">
        <v>3202</v>
      </c>
      <c r="AC330" s="40" t="e">
        <v>#NAME?</v>
      </c>
      <c r="AD330" s="40">
        <v>1</v>
      </c>
      <c r="AE330" s="40">
        <v>0</v>
      </c>
      <c r="AF330" s="40">
        <v>6</v>
      </c>
      <c r="AG330" s="40">
        <v>0</v>
      </c>
      <c r="AH330" s="40">
        <v>6</v>
      </c>
      <c r="AI330" s="40" t="s">
        <v>3203</v>
      </c>
      <c r="AJ330" s="40" t="s">
        <v>3204</v>
      </c>
      <c r="AK330" s="40">
        <v>0</v>
      </c>
      <c r="AL330" s="40">
        <v>0</v>
      </c>
      <c r="AM330" s="40">
        <v>0</v>
      </c>
      <c r="AN330" s="40">
        <v>0</v>
      </c>
      <c r="AO330" s="40">
        <v>0</v>
      </c>
      <c r="AP330" s="40">
        <v>0</v>
      </c>
      <c r="AQ330" s="40">
        <v>0</v>
      </c>
      <c r="AR330" s="40">
        <v>0</v>
      </c>
      <c r="AS330" s="40"/>
      <c r="AT330" s="40"/>
      <c r="AU330" s="40"/>
      <c r="AV330" s="40">
        <v>0</v>
      </c>
      <c r="AW330" s="40">
        <v>0</v>
      </c>
      <c r="AX330" s="40">
        <v>0</v>
      </c>
      <c r="AY330" s="40">
        <v>0</v>
      </c>
      <c r="AZ330" s="42">
        <v>1800000000</v>
      </c>
      <c r="BA330" s="43">
        <v>0</v>
      </c>
      <c r="BB330" s="43">
        <v>1800000000</v>
      </c>
      <c r="BC330" s="42">
        <v>1800000000</v>
      </c>
      <c r="BD330" s="110">
        <v>250000000</v>
      </c>
      <c r="BE330" s="1">
        <v>0</v>
      </c>
      <c r="BF330" s="1"/>
      <c r="BG330" s="44">
        <v>246922901.90000001</v>
      </c>
      <c r="BH330" s="44">
        <v>0</v>
      </c>
      <c r="BI330" s="44"/>
      <c r="BJ330" s="44">
        <v>0</v>
      </c>
      <c r="BK330" s="46">
        <v>1.2857142857142858</v>
      </c>
      <c r="BL330" s="46">
        <v>0.42859999999999998</v>
      </c>
      <c r="BM330" s="46">
        <v>1</v>
      </c>
      <c r="BN330" s="46">
        <v>0.14285714285714285</v>
      </c>
      <c r="BO330" s="46">
        <v>6</v>
      </c>
      <c r="BP330" s="46">
        <v>0</v>
      </c>
      <c r="BQ330" s="46" t="s">
        <v>126</v>
      </c>
      <c r="BR330" s="46">
        <v>0</v>
      </c>
      <c r="BS330" s="46">
        <v>0</v>
      </c>
      <c r="BT330" s="46">
        <v>0</v>
      </c>
      <c r="BU330" s="46" t="s">
        <v>126</v>
      </c>
      <c r="BV330" s="46" t="s">
        <v>4283</v>
      </c>
      <c r="BW330" s="46">
        <v>1</v>
      </c>
      <c r="BX330" s="46" t="s">
        <v>4283</v>
      </c>
      <c r="BY330" s="46" t="s">
        <v>126</v>
      </c>
      <c r="BZ330" s="46">
        <v>0</v>
      </c>
      <c r="CA330" s="46" t="s">
        <v>126</v>
      </c>
      <c r="CB330" s="47">
        <v>0.224</v>
      </c>
      <c r="CC330" s="47">
        <v>0.224</v>
      </c>
      <c r="CD330" s="47">
        <v>9.6000000000000002E-2</v>
      </c>
      <c r="CE330" s="47">
        <v>9.6000000000000002E-2</v>
      </c>
      <c r="CF330" s="47">
        <v>9.6000000000000002E-2</v>
      </c>
      <c r="CG330" s="47">
        <v>3.2000000000000001E-2</v>
      </c>
      <c r="CH330" s="47">
        <v>3.2000000000000001E-2</v>
      </c>
      <c r="CI330" s="47">
        <v>0.128</v>
      </c>
      <c r="CJ330" s="47">
        <v>0</v>
      </c>
      <c r="CK330" s="47" t="s">
        <v>126</v>
      </c>
      <c r="CL330" s="47">
        <v>0</v>
      </c>
      <c r="CM330" s="47">
        <v>0</v>
      </c>
      <c r="CN330" s="47">
        <v>0</v>
      </c>
      <c r="CO330" s="47">
        <v>0</v>
      </c>
      <c r="CP330" s="47">
        <v>0</v>
      </c>
      <c r="CQ330" s="47" t="s">
        <v>126</v>
      </c>
      <c r="CR330" s="47">
        <v>0</v>
      </c>
      <c r="CS330" s="45"/>
      <c r="CT330" s="45"/>
      <c r="CU330" s="45"/>
      <c r="CV330" s="45"/>
      <c r="CX330" s="48">
        <v>3</v>
      </c>
      <c r="CY330" s="1">
        <v>0</v>
      </c>
      <c r="CZ330">
        <v>0</v>
      </c>
    </row>
    <row r="331" spans="1:104" ht="18" hidden="1" customHeight="1" x14ac:dyDescent="0.25">
      <c r="A331" s="37" t="s">
        <v>283</v>
      </c>
      <c r="B331" s="37" t="s">
        <v>284</v>
      </c>
      <c r="C331" s="37" t="s">
        <v>3156</v>
      </c>
      <c r="D331" s="37" t="s">
        <v>3157</v>
      </c>
      <c r="E331" s="37" t="s">
        <v>3191</v>
      </c>
      <c r="F331" s="37" t="s">
        <v>3192</v>
      </c>
      <c r="G331" s="37" t="s">
        <v>3193</v>
      </c>
      <c r="H331" s="37" t="s">
        <v>3205</v>
      </c>
      <c r="I331" s="37"/>
      <c r="J331" s="37"/>
      <c r="K331" s="37" t="s">
        <v>3206</v>
      </c>
      <c r="L331" s="37" t="s">
        <v>3207</v>
      </c>
      <c r="M331" s="37" t="s">
        <v>3208</v>
      </c>
      <c r="N331" s="37" t="s">
        <v>118</v>
      </c>
      <c r="O331" s="37" t="s">
        <v>119</v>
      </c>
      <c r="P331" s="39">
        <v>5</v>
      </c>
      <c r="Q331" s="40">
        <v>20</v>
      </c>
      <c r="R331" s="40">
        <v>6</v>
      </c>
      <c r="S331" s="40" t="s">
        <v>4573</v>
      </c>
      <c r="T331" s="40">
        <v>0</v>
      </c>
      <c r="U331" s="40">
        <v>0</v>
      </c>
      <c r="V331" s="40">
        <v>0</v>
      </c>
      <c r="W331" s="40">
        <v>0</v>
      </c>
      <c r="X331" s="40">
        <v>0</v>
      </c>
      <c r="Y331" s="40">
        <v>0</v>
      </c>
      <c r="Z331" s="40">
        <v>0</v>
      </c>
      <c r="AA331" s="40"/>
      <c r="AB331" s="40"/>
      <c r="AC331" s="40"/>
      <c r="AD331" s="40">
        <v>7</v>
      </c>
      <c r="AE331" s="40">
        <v>0</v>
      </c>
      <c r="AF331" s="40">
        <v>6</v>
      </c>
      <c r="AG331" s="40">
        <v>0</v>
      </c>
      <c r="AH331" s="40">
        <v>6</v>
      </c>
      <c r="AI331" s="40" t="s">
        <v>3209</v>
      </c>
      <c r="AJ331" s="40" t="s">
        <v>3210</v>
      </c>
      <c r="AK331" s="40">
        <v>0</v>
      </c>
      <c r="AL331" s="40">
        <v>0</v>
      </c>
      <c r="AM331" s="40">
        <v>0</v>
      </c>
      <c r="AN331" s="40">
        <v>8</v>
      </c>
      <c r="AO331" s="40">
        <v>0</v>
      </c>
      <c r="AP331" s="40">
        <v>0</v>
      </c>
      <c r="AQ331" s="40">
        <v>0</v>
      </c>
      <c r="AR331" s="40">
        <v>0</v>
      </c>
      <c r="AS331" s="40"/>
      <c r="AT331" s="40"/>
      <c r="AU331" s="40"/>
      <c r="AV331" s="40">
        <v>6</v>
      </c>
      <c r="AW331" s="40">
        <v>0</v>
      </c>
      <c r="AX331" s="40">
        <v>0</v>
      </c>
      <c r="AY331" s="40">
        <v>0</v>
      </c>
      <c r="AZ331" s="63"/>
      <c r="BA331" s="43">
        <v>0</v>
      </c>
      <c r="BB331" s="43">
        <v>0</v>
      </c>
      <c r="BC331" s="63"/>
      <c r="BD331" s="110">
        <v>372000000</v>
      </c>
      <c r="BE331" s="1">
        <v>0</v>
      </c>
      <c r="BF331" s="1"/>
      <c r="BG331" s="44">
        <v>371225810</v>
      </c>
      <c r="BH331" s="44">
        <v>203300000</v>
      </c>
      <c r="BI331" s="44"/>
      <c r="BJ331" s="44">
        <v>27800000</v>
      </c>
      <c r="BK331" s="46">
        <v>0.3</v>
      </c>
      <c r="BL331" s="46">
        <v>0</v>
      </c>
      <c r="BM331" s="46" t="s">
        <v>126</v>
      </c>
      <c r="BN331" s="46">
        <v>0.35</v>
      </c>
      <c r="BO331" s="46">
        <v>0.8571428571428571</v>
      </c>
      <c r="BP331" s="46">
        <v>0.4</v>
      </c>
      <c r="BQ331" s="46">
        <v>0</v>
      </c>
      <c r="BR331" s="46">
        <v>0.3</v>
      </c>
      <c r="BS331" s="46">
        <v>0</v>
      </c>
      <c r="BT331" s="46">
        <v>0</v>
      </c>
      <c r="BU331" s="46" t="s">
        <v>126</v>
      </c>
      <c r="BV331" s="46">
        <v>0.3</v>
      </c>
      <c r="BW331" s="46" t="s">
        <v>126</v>
      </c>
      <c r="BX331" s="46">
        <v>0.8571428571428571</v>
      </c>
      <c r="BY331" s="46">
        <v>0</v>
      </c>
      <c r="BZ331" s="46">
        <v>0</v>
      </c>
      <c r="CA331" s="46" t="s">
        <v>126</v>
      </c>
      <c r="CB331" s="47">
        <v>0.224</v>
      </c>
      <c r="CC331" s="47">
        <v>6.7199999999999996E-2</v>
      </c>
      <c r="CD331" s="47">
        <v>0</v>
      </c>
      <c r="CE331" s="47" t="s">
        <v>126</v>
      </c>
      <c r="CF331" s="47">
        <v>0</v>
      </c>
      <c r="CG331" s="47">
        <v>7.8399999999999997E-2</v>
      </c>
      <c r="CH331" s="47">
        <v>6.7199999999999996E-2</v>
      </c>
      <c r="CI331" s="47">
        <v>6.7199999999999996E-2</v>
      </c>
      <c r="CJ331" s="47">
        <v>8.9599999999999999E-2</v>
      </c>
      <c r="CK331" s="47">
        <v>0</v>
      </c>
      <c r="CL331" s="47">
        <v>0</v>
      </c>
      <c r="CM331" s="47">
        <v>6.720000000000001E-2</v>
      </c>
      <c r="CN331" s="47">
        <v>0</v>
      </c>
      <c r="CO331" s="47">
        <v>0</v>
      </c>
      <c r="CP331" s="47">
        <v>0</v>
      </c>
      <c r="CQ331" s="47" t="s">
        <v>126</v>
      </c>
      <c r="CR331" s="47">
        <v>0</v>
      </c>
      <c r="CS331" s="45"/>
      <c r="CT331" s="45"/>
      <c r="CU331" s="45"/>
      <c r="CV331" s="45"/>
      <c r="CX331" s="48">
        <v>1</v>
      </c>
      <c r="CY331" s="1">
        <v>0</v>
      </c>
      <c r="CZ331">
        <v>0</v>
      </c>
    </row>
    <row r="332" spans="1:104" ht="18" hidden="1" customHeight="1" x14ac:dyDescent="0.25">
      <c r="A332" s="37" t="s">
        <v>283</v>
      </c>
      <c r="B332" s="37" t="s">
        <v>284</v>
      </c>
      <c r="C332" s="37" t="s">
        <v>3156</v>
      </c>
      <c r="D332" s="37" t="s">
        <v>3157</v>
      </c>
      <c r="E332" s="37" t="s">
        <v>3191</v>
      </c>
      <c r="F332" s="37" t="s">
        <v>3192</v>
      </c>
      <c r="G332" s="37" t="s">
        <v>3193</v>
      </c>
      <c r="H332" s="37" t="s">
        <v>3211</v>
      </c>
      <c r="I332" s="37"/>
      <c r="J332" s="37"/>
      <c r="K332" s="37" t="s">
        <v>3212</v>
      </c>
      <c r="L332" s="37" t="s">
        <v>3213</v>
      </c>
      <c r="M332" s="37" t="s">
        <v>3214</v>
      </c>
      <c r="N332" s="37" t="s">
        <v>118</v>
      </c>
      <c r="O332" s="37" t="s">
        <v>119</v>
      </c>
      <c r="P332" s="39">
        <v>0</v>
      </c>
      <c r="Q332" s="40">
        <v>5</v>
      </c>
      <c r="R332" s="40">
        <v>4.8</v>
      </c>
      <c r="S332" s="40" t="s">
        <v>4574</v>
      </c>
      <c r="T332" s="40">
        <v>0.5</v>
      </c>
      <c r="U332" s="40">
        <v>0</v>
      </c>
      <c r="V332" s="40">
        <v>0.5</v>
      </c>
      <c r="W332" s="40">
        <v>0</v>
      </c>
      <c r="X332" s="40">
        <v>0.5</v>
      </c>
      <c r="Y332" s="40">
        <v>0</v>
      </c>
      <c r="Z332" s="40">
        <v>0.5</v>
      </c>
      <c r="AA332" s="40" t="s">
        <v>3215</v>
      </c>
      <c r="AB332" s="40" t="s">
        <v>3216</v>
      </c>
      <c r="AC332" s="40" t="s">
        <v>3217</v>
      </c>
      <c r="AD332" s="40">
        <v>1.5</v>
      </c>
      <c r="AE332" s="40">
        <v>0</v>
      </c>
      <c r="AF332" s="40">
        <v>2</v>
      </c>
      <c r="AG332" s="40">
        <v>0</v>
      </c>
      <c r="AH332" s="40">
        <v>2</v>
      </c>
      <c r="AI332" s="40" t="s">
        <v>3218</v>
      </c>
      <c r="AJ332" s="40" t="s">
        <v>3219</v>
      </c>
      <c r="AK332" s="40">
        <v>0</v>
      </c>
      <c r="AL332" s="40">
        <v>0</v>
      </c>
      <c r="AM332" s="40">
        <v>0</v>
      </c>
      <c r="AN332" s="40">
        <v>2</v>
      </c>
      <c r="AO332" s="40">
        <v>0</v>
      </c>
      <c r="AP332" s="40">
        <v>2.2999999999999998</v>
      </c>
      <c r="AQ332" s="40">
        <v>0</v>
      </c>
      <c r="AR332" s="40">
        <v>2.2999999999999998</v>
      </c>
      <c r="AS332" s="40" t="s">
        <v>3220</v>
      </c>
      <c r="AT332" s="40" t="s">
        <v>3221</v>
      </c>
      <c r="AU332" s="40" t="s">
        <v>280</v>
      </c>
      <c r="AV332" s="40">
        <v>1</v>
      </c>
      <c r="AW332" s="40">
        <v>0</v>
      </c>
      <c r="AX332" s="40">
        <v>0</v>
      </c>
      <c r="AY332" s="40">
        <v>0</v>
      </c>
      <c r="AZ332" s="42">
        <v>649800000</v>
      </c>
      <c r="BA332" s="43">
        <v>50000000</v>
      </c>
      <c r="BB332" s="43">
        <v>699800000</v>
      </c>
      <c r="BC332" s="42">
        <v>649800000</v>
      </c>
      <c r="BD332" s="110">
        <v>800000000</v>
      </c>
      <c r="BE332" s="1">
        <v>0</v>
      </c>
      <c r="BF332" s="1"/>
      <c r="BG332" s="44">
        <v>781187078</v>
      </c>
      <c r="BH332" s="44">
        <v>1483745616</v>
      </c>
      <c r="BI332" s="44"/>
      <c r="BJ332" s="44">
        <v>613931494</v>
      </c>
      <c r="BK332" s="46">
        <v>0.96</v>
      </c>
      <c r="BL332" s="46">
        <v>0.1</v>
      </c>
      <c r="BM332" s="46">
        <v>1</v>
      </c>
      <c r="BN332" s="46">
        <v>0.3</v>
      </c>
      <c r="BO332" s="46">
        <v>1.3333333333333333</v>
      </c>
      <c r="BP332" s="46">
        <v>0.4</v>
      </c>
      <c r="BQ332" s="46">
        <v>1.1499999999999999</v>
      </c>
      <c r="BR332" s="46">
        <v>0.2</v>
      </c>
      <c r="BS332" s="46">
        <v>0</v>
      </c>
      <c r="BT332" s="46">
        <v>0</v>
      </c>
      <c r="BU332" s="46" t="s">
        <v>126</v>
      </c>
      <c r="BV332" s="46">
        <v>0.96</v>
      </c>
      <c r="BW332" s="46">
        <v>1</v>
      </c>
      <c r="BX332" s="46" t="s">
        <v>4283</v>
      </c>
      <c r="BY332" s="46" t="s">
        <v>4283</v>
      </c>
      <c r="BZ332" s="46">
        <v>0</v>
      </c>
      <c r="CA332" s="46" t="s">
        <v>126</v>
      </c>
      <c r="CB332" s="47">
        <v>0.224</v>
      </c>
      <c r="CC332" s="47">
        <v>0.21504000000000001</v>
      </c>
      <c r="CD332" s="47">
        <v>2.24E-2</v>
      </c>
      <c r="CE332" s="47">
        <v>2.24E-2</v>
      </c>
      <c r="CF332" s="47">
        <v>2.24E-2</v>
      </c>
      <c r="CG332" s="47">
        <v>6.7199999999999996E-2</v>
      </c>
      <c r="CH332" s="47">
        <v>6.7199999999999996E-2</v>
      </c>
      <c r="CI332" s="47">
        <v>8.9599999999999999E-2</v>
      </c>
      <c r="CJ332" s="47">
        <v>8.9599999999999999E-2</v>
      </c>
      <c r="CK332" s="47">
        <v>8.9599999999999999E-2</v>
      </c>
      <c r="CL332" s="47">
        <v>0.10304000000000001</v>
      </c>
      <c r="CM332" s="47">
        <v>4.48E-2</v>
      </c>
      <c r="CN332" s="47">
        <v>0</v>
      </c>
      <c r="CO332" s="47">
        <v>0</v>
      </c>
      <c r="CP332" s="47">
        <v>0</v>
      </c>
      <c r="CQ332" s="47" t="s">
        <v>126</v>
      </c>
      <c r="CR332" s="47">
        <v>0</v>
      </c>
      <c r="CS332" s="45"/>
      <c r="CT332" s="45"/>
      <c r="CU332" s="45"/>
      <c r="CV332" s="45"/>
      <c r="CX332" s="48">
        <v>1.5</v>
      </c>
      <c r="CY332" s="1">
        <v>60000</v>
      </c>
      <c r="CZ332" t="s">
        <v>4575</v>
      </c>
    </row>
    <row r="333" spans="1:104" ht="18" hidden="1" customHeight="1" x14ac:dyDescent="0.25">
      <c r="A333" s="37" t="s">
        <v>283</v>
      </c>
      <c r="B333" s="37" t="s">
        <v>284</v>
      </c>
      <c r="C333" s="37" t="s">
        <v>3156</v>
      </c>
      <c r="D333" s="37" t="s">
        <v>3157</v>
      </c>
      <c r="E333" s="37" t="s">
        <v>3191</v>
      </c>
      <c r="F333" s="37" t="s">
        <v>3192</v>
      </c>
      <c r="G333" s="37" t="s">
        <v>3193</v>
      </c>
      <c r="H333" s="37" t="s">
        <v>3222</v>
      </c>
      <c r="I333" s="37"/>
      <c r="J333" s="37"/>
      <c r="K333" s="37" t="s">
        <v>3223</v>
      </c>
      <c r="L333" s="37" t="s">
        <v>3224</v>
      </c>
      <c r="M333" s="37" t="s">
        <v>3225</v>
      </c>
      <c r="N333" s="37" t="s">
        <v>118</v>
      </c>
      <c r="O333" s="37" t="s">
        <v>119</v>
      </c>
      <c r="P333" s="39">
        <v>0</v>
      </c>
      <c r="Q333" s="40">
        <v>100</v>
      </c>
      <c r="R333" s="40">
        <v>51</v>
      </c>
      <c r="S333" s="40" t="s">
        <v>4576</v>
      </c>
      <c r="T333" s="40">
        <v>0</v>
      </c>
      <c r="U333" s="40">
        <v>0</v>
      </c>
      <c r="V333" s="40">
        <v>0</v>
      </c>
      <c r="W333" s="40">
        <v>0</v>
      </c>
      <c r="X333" s="40">
        <v>0</v>
      </c>
      <c r="Y333" s="40">
        <v>0</v>
      </c>
      <c r="Z333" s="40">
        <v>0</v>
      </c>
      <c r="AA333" s="40"/>
      <c r="AB333" s="40"/>
      <c r="AC333" s="40"/>
      <c r="AD333" s="40">
        <v>35</v>
      </c>
      <c r="AE333" s="40">
        <v>0</v>
      </c>
      <c r="AF333" s="40">
        <v>51</v>
      </c>
      <c r="AG333" s="40">
        <v>0</v>
      </c>
      <c r="AH333" s="40">
        <v>51</v>
      </c>
      <c r="AI333" s="40" t="s">
        <v>3209</v>
      </c>
      <c r="AJ333" s="40" t="s">
        <v>3226</v>
      </c>
      <c r="AK333" s="40">
        <v>0</v>
      </c>
      <c r="AL333" s="40">
        <v>0</v>
      </c>
      <c r="AM333" s="40">
        <v>0</v>
      </c>
      <c r="AN333" s="40">
        <v>30</v>
      </c>
      <c r="AO333" s="40">
        <v>0</v>
      </c>
      <c r="AP333" s="40">
        <v>0</v>
      </c>
      <c r="AQ333" s="40">
        <v>0</v>
      </c>
      <c r="AR333" s="40">
        <v>0</v>
      </c>
      <c r="AS333" s="40"/>
      <c r="AT333" s="40"/>
      <c r="AU333" s="40"/>
      <c r="AV333" s="40">
        <v>19</v>
      </c>
      <c r="AW333" s="40">
        <v>0</v>
      </c>
      <c r="AX333" s="40">
        <v>0</v>
      </c>
      <c r="AY333" s="40">
        <v>0</v>
      </c>
      <c r="AZ333" s="63"/>
      <c r="BA333" s="43">
        <v>0</v>
      </c>
      <c r="BB333" s="43">
        <v>0</v>
      </c>
      <c r="BC333" s="63"/>
      <c r="BD333" s="110">
        <v>66000000</v>
      </c>
      <c r="BE333" s="1">
        <v>0</v>
      </c>
      <c r="BF333" s="1"/>
      <c r="BG333" s="44">
        <v>66000000</v>
      </c>
      <c r="BH333" s="44">
        <v>0</v>
      </c>
      <c r="BI333" s="44"/>
      <c r="BJ333" s="44">
        <v>0</v>
      </c>
      <c r="BK333" s="46">
        <v>0.51</v>
      </c>
      <c r="BL333" s="46">
        <v>0</v>
      </c>
      <c r="BM333" s="46" t="s">
        <v>126</v>
      </c>
      <c r="BN333" s="46">
        <v>0.35</v>
      </c>
      <c r="BO333" s="46">
        <v>1.4571428571428571</v>
      </c>
      <c r="BP333" s="46">
        <v>0.3</v>
      </c>
      <c r="BQ333" s="46">
        <v>0</v>
      </c>
      <c r="BR333" s="46">
        <v>0.19</v>
      </c>
      <c r="BS333" s="46">
        <v>0</v>
      </c>
      <c r="BT333" s="46">
        <v>0</v>
      </c>
      <c r="BU333" s="46" t="s">
        <v>126</v>
      </c>
      <c r="BV333" s="46">
        <v>0.51</v>
      </c>
      <c r="BW333" s="46" t="s">
        <v>126</v>
      </c>
      <c r="BX333" s="46" t="s">
        <v>4283</v>
      </c>
      <c r="BY333" s="46">
        <v>0</v>
      </c>
      <c r="BZ333" s="46">
        <v>0</v>
      </c>
      <c r="CA333" s="46" t="s">
        <v>126</v>
      </c>
      <c r="CB333" s="47">
        <v>0.224</v>
      </c>
      <c r="CC333" s="47">
        <v>0.11424000000000001</v>
      </c>
      <c r="CD333" s="47">
        <v>0</v>
      </c>
      <c r="CE333" s="47" t="s">
        <v>126</v>
      </c>
      <c r="CF333" s="47">
        <v>0</v>
      </c>
      <c r="CG333" s="47">
        <v>7.8399999999999997E-2</v>
      </c>
      <c r="CH333" s="47">
        <v>7.8399999999999997E-2</v>
      </c>
      <c r="CI333" s="47">
        <v>0.11424000000000001</v>
      </c>
      <c r="CJ333" s="47">
        <v>6.7199999999999996E-2</v>
      </c>
      <c r="CK333" s="47">
        <v>0</v>
      </c>
      <c r="CL333" s="47">
        <v>0</v>
      </c>
      <c r="CM333" s="47">
        <v>4.2560000000000001E-2</v>
      </c>
      <c r="CN333" s="47">
        <v>0</v>
      </c>
      <c r="CO333" s="47">
        <v>0</v>
      </c>
      <c r="CP333" s="47">
        <v>0</v>
      </c>
      <c r="CQ333" s="47" t="s">
        <v>126</v>
      </c>
      <c r="CR333" s="47">
        <v>0</v>
      </c>
      <c r="CS333" s="45"/>
      <c r="CT333" s="45"/>
      <c r="CU333" s="45"/>
      <c r="CV333" s="45"/>
      <c r="CX333" s="48">
        <v>0</v>
      </c>
      <c r="CY333" s="1">
        <v>0</v>
      </c>
      <c r="CZ333">
        <v>0</v>
      </c>
    </row>
    <row r="334" spans="1:104" ht="18" hidden="1" customHeight="1" x14ac:dyDescent="0.25">
      <c r="A334" s="37" t="s">
        <v>283</v>
      </c>
      <c r="B334" s="37" t="s">
        <v>284</v>
      </c>
      <c r="C334" s="37" t="s">
        <v>3156</v>
      </c>
      <c r="D334" s="37" t="s">
        <v>3157</v>
      </c>
      <c r="E334" s="37" t="s">
        <v>3191</v>
      </c>
      <c r="F334" s="37" t="s">
        <v>3192</v>
      </c>
      <c r="G334" s="37" t="s">
        <v>3193</v>
      </c>
      <c r="H334" s="37" t="s">
        <v>3227</v>
      </c>
      <c r="I334" s="37"/>
      <c r="J334" s="37"/>
      <c r="K334" s="37" t="s">
        <v>3228</v>
      </c>
      <c r="L334" s="37" t="s">
        <v>3229</v>
      </c>
      <c r="M334" s="37" t="s">
        <v>3230</v>
      </c>
      <c r="N334" s="37" t="s">
        <v>118</v>
      </c>
      <c r="O334" s="37" t="s">
        <v>119</v>
      </c>
      <c r="P334" s="39">
        <v>0</v>
      </c>
      <c r="Q334" s="40">
        <v>3</v>
      </c>
      <c r="R334" s="40">
        <v>3</v>
      </c>
      <c r="S334" s="40" t="s">
        <v>4577</v>
      </c>
      <c r="T334" s="40">
        <v>0</v>
      </c>
      <c r="U334" s="40">
        <v>0</v>
      </c>
      <c r="V334" s="40">
        <v>0</v>
      </c>
      <c r="W334" s="40">
        <v>0</v>
      </c>
      <c r="X334" s="40">
        <v>0</v>
      </c>
      <c r="Y334" s="40">
        <v>0</v>
      </c>
      <c r="Z334" s="40">
        <v>0</v>
      </c>
      <c r="AA334" s="40"/>
      <c r="AB334" s="40"/>
      <c r="AC334" s="40"/>
      <c r="AD334" s="40">
        <v>1</v>
      </c>
      <c r="AE334" s="40">
        <v>0</v>
      </c>
      <c r="AF334" s="40">
        <v>2</v>
      </c>
      <c r="AG334" s="40">
        <v>0</v>
      </c>
      <c r="AH334" s="40">
        <v>2</v>
      </c>
      <c r="AI334" s="40" t="s">
        <v>3231</v>
      </c>
      <c r="AJ334" s="40" t="s">
        <v>3232</v>
      </c>
      <c r="AK334" s="40">
        <v>0</v>
      </c>
      <c r="AL334" s="40">
        <v>0</v>
      </c>
      <c r="AM334" s="40">
        <v>0</v>
      </c>
      <c r="AN334" s="40">
        <v>1</v>
      </c>
      <c r="AO334" s="40">
        <v>0</v>
      </c>
      <c r="AP334" s="40">
        <v>1</v>
      </c>
      <c r="AQ334" s="40">
        <v>0</v>
      </c>
      <c r="AR334" s="40">
        <v>1</v>
      </c>
      <c r="AS334" s="40"/>
      <c r="AT334" s="40"/>
      <c r="AU334" s="40"/>
      <c r="AV334" s="40">
        <v>0</v>
      </c>
      <c r="AW334" s="40">
        <v>0</v>
      </c>
      <c r="AX334" s="40">
        <v>0</v>
      </c>
      <c r="AY334" s="40">
        <v>0</v>
      </c>
      <c r="AZ334" s="63"/>
      <c r="BA334" s="43">
        <v>0</v>
      </c>
      <c r="BB334" s="43">
        <v>0</v>
      </c>
      <c r="BC334" s="63"/>
      <c r="BD334" s="110">
        <v>36000000</v>
      </c>
      <c r="BE334" s="1">
        <v>0</v>
      </c>
      <c r="BF334" s="1"/>
      <c r="BG334" s="44">
        <v>36000000</v>
      </c>
      <c r="BH334" s="44">
        <v>0</v>
      </c>
      <c r="BI334" s="44"/>
      <c r="BJ334" s="44">
        <v>0</v>
      </c>
      <c r="BK334" s="46">
        <v>1</v>
      </c>
      <c r="BL334" s="46">
        <v>0</v>
      </c>
      <c r="BM334" s="46" t="s">
        <v>126</v>
      </c>
      <c r="BN334" s="46">
        <v>0.33333333333333331</v>
      </c>
      <c r="BO334" s="46">
        <v>2</v>
      </c>
      <c r="BP334" s="46">
        <v>0.33333333333333331</v>
      </c>
      <c r="BQ334" s="46">
        <v>1</v>
      </c>
      <c r="BR334" s="46">
        <v>0</v>
      </c>
      <c r="BS334" s="46">
        <v>0</v>
      </c>
      <c r="BT334" s="46">
        <v>0</v>
      </c>
      <c r="BU334" s="46" t="s">
        <v>126</v>
      </c>
      <c r="BV334" s="46">
        <v>1</v>
      </c>
      <c r="BW334" s="46" t="s">
        <v>126</v>
      </c>
      <c r="BX334" s="46" t="s">
        <v>4283</v>
      </c>
      <c r="BY334" s="46">
        <v>1</v>
      </c>
      <c r="BZ334" s="46">
        <v>0</v>
      </c>
      <c r="CA334" s="46" t="s">
        <v>126</v>
      </c>
      <c r="CB334" s="47">
        <v>0.224</v>
      </c>
      <c r="CC334" s="47">
        <v>0.224</v>
      </c>
      <c r="CD334" s="47">
        <v>0</v>
      </c>
      <c r="CE334" s="47" t="s">
        <v>126</v>
      </c>
      <c r="CF334" s="47">
        <v>0</v>
      </c>
      <c r="CG334" s="47">
        <v>7.4700000000000003E-2</v>
      </c>
      <c r="CH334" s="47">
        <v>7.4700000000000003E-2</v>
      </c>
      <c r="CI334" s="47">
        <v>0.14933333333333332</v>
      </c>
      <c r="CJ334" s="47">
        <v>7.4700000000000003E-2</v>
      </c>
      <c r="CK334" s="47">
        <v>7.4700000000000003E-2</v>
      </c>
      <c r="CL334" s="47">
        <v>7.4666666666666687E-2</v>
      </c>
      <c r="CM334" s="47">
        <v>0</v>
      </c>
      <c r="CN334" s="47">
        <v>0</v>
      </c>
      <c r="CO334" s="47">
        <v>0</v>
      </c>
      <c r="CP334" s="47">
        <v>0</v>
      </c>
      <c r="CQ334" s="47" t="s">
        <v>126</v>
      </c>
      <c r="CR334" s="47">
        <v>0</v>
      </c>
      <c r="CS334" s="45"/>
      <c r="CT334" s="45"/>
      <c r="CU334" s="45"/>
      <c r="CV334" s="45"/>
      <c r="CX334" s="48">
        <v>2</v>
      </c>
      <c r="CY334" s="1">
        <v>0</v>
      </c>
      <c r="CZ334">
        <v>0</v>
      </c>
    </row>
    <row r="335" spans="1:104" ht="18" hidden="1" customHeight="1" x14ac:dyDescent="0.25">
      <c r="A335" s="37" t="s">
        <v>283</v>
      </c>
      <c r="B335" s="37" t="s">
        <v>284</v>
      </c>
      <c r="C335" s="37" t="s">
        <v>3156</v>
      </c>
      <c r="D335" s="37" t="s">
        <v>3157</v>
      </c>
      <c r="E335" s="37" t="s">
        <v>3191</v>
      </c>
      <c r="F335" s="37" t="s">
        <v>3192</v>
      </c>
      <c r="G335" s="37" t="s">
        <v>3193</v>
      </c>
      <c r="H335" s="37" t="s">
        <v>3233</v>
      </c>
      <c r="I335" s="37"/>
      <c r="J335" s="37"/>
      <c r="K335" s="37" t="s">
        <v>3234</v>
      </c>
      <c r="L335" s="37" t="s">
        <v>3235</v>
      </c>
      <c r="M335" s="37" t="s">
        <v>3236</v>
      </c>
      <c r="N335" s="37" t="s">
        <v>118</v>
      </c>
      <c r="O335" s="37" t="s">
        <v>119</v>
      </c>
      <c r="P335" s="39">
        <v>15</v>
      </c>
      <c r="Q335" s="40">
        <v>20</v>
      </c>
      <c r="R335" s="40">
        <v>11</v>
      </c>
      <c r="S335" s="40" t="s">
        <v>4578</v>
      </c>
      <c r="T335" s="40">
        <v>0</v>
      </c>
      <c r="U335" s="40">
        <v>0</v>
      </c>
      <c r="V335" s="40">
        <v>0</v>
      </c>
      <c r="W335" s="40">
        <v>0</v>
      </c>
      <c r="X335" s="40">
        <v>0</v>
      </c>
      <c r="Y335" s="40">
        <v>0</v>
      </c>
      <c r="Z335" s="40">
        <v>0</v>
      </c>
      <c r="AA335" s="40"/>
      <c r="AB335" s="40"/>
      <c r="AC335" s="40"/>
      <c r="AD335" s="40">
        <v>6</v>
      </c>
      <c r="AE335" s="40">
        <v>0</v>
      </c>
      <c r="AF335" s="40">
        <v>7</v>
      </c>
      <c r="AG335" s="40">
        <v>0</v>
      </c>
      <c r="AH335" s="40">
        <v>7</v>
      </c>
      <c r="AI335" s="40" t="s">
        <v>3237</v>
      </c>
      <c r="AJ335" s="40" t="s">
        <v>3238</v>
      </c>
      <c r="AK335" s="40">
        <v>0</v>
      </c>
      <c r="AL335" s="40">
        <v>0</v>
      </c>
      <c r="AM335" s="40">
        <v>0</v>
      </c>
      <c r="AN335" s="40">
        <v>7</v>
      </c>
      <c r="AO335" s="40">
        <v>0</v>
      </c>
      <c r="AP335" s="40">
        <v>4</v>
      </c>
      <c r="AQ335" s="40">
        <v>0</v>
      </c>
      <c r="AR335" s="40">
        <v>4</v>
      </c>
      <c r="AS335" s="40" t="s">
        <v>3239</v>
      </c>
      <c r="AT335" s="40" t="s">
        <v>3240</v>
      </c>
      <c r="AU335" s="40" t="s">
        <v>280</v>
      </c>
      <c r="AV335" s="40">
        <v>6</v>
      </c>
      <c r="AW335" s="40">
        <v>0</v>
      </c>
      <c r="AX335" s="40">
        <v>0</v>
      </c>
      <c r="AY335" s="40">
        <v>0</v>
      </c>
      <c r="AZ335" s="63"/>
      <c r="BA335" s="43">
        <v>0</v>
      </c>
      <c r="BB335" s="43">
        <v>0</v>
      </c>
      <c r="BC335" s="63"/>
      <c r="BD335" s="110">
        <v>337000000</v>
      </c>
      <c r="BE335" s="1">
        <v>0</v>
      </c>
      <c r="BF335" s="1"/>
      <c r="BG335" s="44">
        <v>316885197</v>
      </c>
      <c r="BH335" s="44">
        <v>300000000</v>
      </c>
      <c r="BI335" s="44"/>
      <c r="BJ335" s="44">
        <v>0</v>
      </c>
      <c r="BK335" s="46">
        <v>0.55000000000000004</v>
      </c>
      <c r="BL335" s="46">
        <v>0</v>
      </c>
      <c r="BM335" s="46" t="s">
        <v>126</v>
      </c>
      <c r="BN335" s="46">
        <v>0.3</v>
      </c>
      <c r="BO335" s="46">
        <v>1.1666666666666667</v>
      </c>
      <c r="BP335" s="46">
        <v>0.35</v>
      </c>
      <c r="BQ335" s="46">
        <v>0.5714285714285714</v>
      </c>
      <c r="BR335" s="46">
        <v>0.3</v>
      </c>
      <c r="BS335" s="46">
        <v>0</v>
      </c>
      <c r="BT335" s="46">
        <v>0</v>
      </c>
      <c r="BU335" s="46" t="s">
        <v>126</v>
      </c>
      <c r="BV335" s="46">
        <v>0.55000000000000004</v>
      </c>
      <c r="BW335" s="46" t="s">
        <v>126</v>
      </c>
      <c r="BX335" s="46" t="s">
        <v>4283</v>
      </c>
      <c r="BY335" s="46">
        <v>0.5714285714285714</v>
      </c>
      <c r="BZ335" s="46">
        <v>0</v>
      </c>
      <c r="CA335" s="46" t="s">
        <v>126</v>
      </c>
      <c r="CB335" s="47">
        <v>0.224</v>
      </c>
      <c r="CC335" s="47">
        <v>0.12320000000000002</v>
      </c>
      <c r="CD335" s="47">
        <v>0</v>
      </c>
      <c r="CE335" s="47" t="s">
        <v>126</v>
      </c>
      <c r="CF335" s="47">
        <v>0</v>
      </c>
      <c r="CG335" s="47">
        <v>6.7199999999999996E-2</v>
      </c>
      <c r="CH335" s="47">
        <v>6.7199999999999996E-2</v>
      </c>
      <c r="CI335" s="47">
        <v>7.8399999999999997E-2</v>
      </c>
      <c r="CJ335" s="47">
        <v>7.8399999999999997E-2</v>
      </c>
      <c r="CK335" s="47">
        <v>4.4799999999999993E-2</v>
      </c>
      <c r="CL335" s="47">
        <v>4.480000000000002E-2</v>
      </c>
      <c r="CM335" s="47">
        <v>6.720000000000001E-2</v>
      </c>
      <c r="CN335" s="47">
        <v>0</v>
      </c>
      <c r="CO335" s="47">
        <v>0</v>
      </c>
      <c r="CP335" s="47">
        <v>0</v>
      </c>
      <c r="CQ335" s="47" t="s">
        <v>126</v>
      </c>
      <c r="CR335" s="47">
        <v>0</v>
      </c>
      <c r="CS335" s="45"/>
      <c r="CT335" s="45"/>
      <c r="CU335" s="45"/>
      <c r="CV335" s="45"/>
      <c r="CX335" s="48">
        <v>1</v>
      </c>
      <c r="CY335" s="1">
        <v>540868532</v>
      </c>
      <c r="CZ335" t="s">
        <v>4579</v>
      </c>
    </row>
    <row r="336" spans="1:104" ht="18" hidden="1" customHeight="1" x14ac:dyDescent="0.25">
      <c r="A336" s="37" t="s">
        <v>283</v>
      </c>
      <c r="B336" s="37" t="s">
        <v>284</v>
      </c>
      <c r="C336" s="37" t="s">
        <v>3156</v>
      </c>
      <c r="D336" s="37" t="s">
        <v>3157</v>
      </c>
      <c r="E336" s="37" t="s">
        <v>3191</v>
      </c>
      <c r="F336" s="37" t="s">
        <v>3192</v>
      </c>
      <c r="G336" s="37" t="s">
        <v>3193</v>
      </c>
      <c r="H336" s="37" t="s">
        <v>3241</v>
      </c>
      <c r="I336" s="37"/>
      <c r="J336" s="37"/>
      <c r="K336" s="37" t="s">
        <v>3242</v>
      </c>
      <c r="L336" s="37" t="s">
        <v>3243</v>
      </c>
      <c r="M336" s="37" t="s">
        <v>3244</v>
      </c>
      <c r="N336" s="37" t="s">
        <v>118</v>
      </c>
      <c r="O336" s="37" t="s">
        <v>119</v>
      </c>
      <c r="P336" s="39">
        <v>0</v>
      </c>
      <c r="Q336" s="40">
        <v>4</v>
      </c>
      <c r="R336" s="40">
        <v>3</v>
      </c>
      <c r="S336" s="40" t="s">
        <v>4580</v>
      </c>
      <c r="T336" s="40">
        <v>0.5</v>
      </c>
      <c r="U336" s="40">
        <v>0</v>
      </c>
      <c r="V336" s="40">
        <v>0.5</v>
      </c>
      <c r="W336" s="40">
        <v>0</v>
      </c>
      <c r="X336" s="40">
        <v>0.5</v>
      </c>
      <c r="Y336" s="40">
        <v>0</v>
      </c>
      <c r="Z336" s="40">
        <v>0.5</v>
      </c>
      <c r="AA336" s="40" t="s">
        <v>3245</v>
      </c>
      <c r="AB336" s="40" t="s">
        <v>3246</v>
      </c>
      <c r="AC336" s="40" t="s">
        <v>3247</v>
      </c>
      <c r="AD336" s="40">
        <v>1.5</v>
      </c>
      <c r="AE336" s="40">
        <v>0</v>
      </c>
      <c r="AF336" s="40">
        <v>1.5</v>
      </c>
      <c r="AG336" s="40">
        <v>0</v>
      </c>
      <c r="AH336" s="40">
        <v>1.5</v>
      </c>
      <c r="AI336" s="40" t="s">
        <v>2507</v>
      </c>
      <c r="AJ336" s="40" t="s">
        <v>3248</v>
      </c>
      <c r="AK336" s="40">
        <v>0</v>
      </c>
      <c r="AL336" s="40">
        <v>303000000</v>
      </c>
      <c r="AM336" s="40" t="s">
        <v>3249</v>
      </c>
      <c r="AN336" s="40">
        <v>1</v>
      </c>
      <c r="AO336" s="40">
        <v>0</v>
      </c>
      <c r="AP336" s="40">
        <v>1</v>
      </c>
      <c r="AQ336" s="40">
        <v>0</v>
      </c>
      <c r="AR336" s="40">
        <v>1</v>
      </c>
      <c r="AS336" s="40" t="s">
        <v>3250</v>
      </c>
      <c r="AT336" s="40" t="s">
        <v>3251</v>
      </c>
      <c r="AU336" s="40"/>
      <c r="AV336" s="40">
        <v>1</v>
      </c>
      <c r="AW336" s="40">
        <v>0</v>
      </c>
      <c r="AX336" s="40">
        <v>0</v>
      </c>
      <c r="AY336" s="40">
        <v>0</v>
      </c>
      <c r="AZ336" s="42">
        <v>240000000</v>
      </c>
      <c r="BA336" s="43">
        <v>30200000</v>
      </c>
      <c r="BB336" s="43">
        <v>270200000</v>
      </c>
      <c r="BC336" s="42">
        <v>240000000</v>
      </c>
      <c r="BD336" s="110">
        <v>314629291</v>
      </c>
      <c r="BE336" s="1">
        <v>303000000</v>
      </c>
      <c r="BF336" s="1"/>
      <c r="BG336" s="44">
        <v>314629291</v>
      </c>
      <c r="BH336" s="44">
        <v>758700000</v>
      </c>
      <c r="BI336" s="44"/>
      <c r="BJ336" s="44">
        <v>180000000</v>
      </c>
      <c r="BK336" s="46">
        <v>0.75</v>
      </c>
      <c r="BL336" s="46">
        <v>0.125</v>
      </c>
      <c r="BM336" s="46">
        <v>1</v>
      </c>
      <c r="BN336" s="46">
        <v>0.375</v>
      </c>
      <c r="BO336" s="46">
        <v>1</v>
      </c>
      <c r="BP336" s="46">
        <v>0.25</v>
      </c>
      <c r="BQ336" s="46">
        <v>1</v>
      </c>
      <c r="BR336" s="46">
        <v>0.25</v>
      </c>
      <c r="BS336" s="46">
        <v>0</v>
      </c>
      <c r="BT336" s="46">
        <v>0</v>
      </c>
      <c r="BU336" s="46" t="s">
        <v>126</v>
      </c>
      <c r="BV336" s="46">
        <v>0.75</v>
      </c>
      <c r="BW336" s="46">
        <v>1</v>
      </c>
      <c r="BX336" s="46">
        <v>1</v>
      </c>
      <c r="BY336" s="46">
        <v>1</v>
      </c>
      <c r="BZ336" s="46">
        <v>0</v>
      </c>
      <c r="CA336" s="46" t="s">
        <v>126</v>
      </c>
      <c r="CB336" s="47">
        <v>0.224</v>
      </c>
      <c r="CC336" s="47">
        <v>0.16800000000000001</v>
      </c>
      <c r="CD336" s="47">
        <v>2.8000000000000001E-2</v>
      </c>
      <c r="CE336" s="47">
        <v>2.8000000000000001E-2</v>
      </c>
      <c r="CF336" s="47">
        <v>2.8000000000000001E-2</v>
      </c>
      <c r="CG336" s="47">
        <v>8.4000000000000005E-2</v>
      </c>
      <c r="CH336" s="47">
        <v>8.4000000000000005E-2</v>
      </c>
      <c r="CI336" s="47">
        <v>8.4000000000000005E-2</v>
      </c>
      <c r="CJ336" s="47">
        <v>5.6000000000000001E-2</v>
      </c>
      <c r="CK336" s="47">
        <v>5.6000000000000001E-2</v>
      </c>
      <c r="CL336" s="47">
        <v>5.6000000000000008E-2</v>
      </c>
      <c r="CM336" s="47">
        <v>5.6000000000000001E-2</v>
      </c>
      <c r="CN336" s="47">
        <v>0</v>
      </c>
      <c r="CO336" s="47">
        <v>0</v>
      </c>
      <c r="CP336" s="47">
        <v>0</v>
      </c>
      <c r="CQ336" s="47" t="s">
        <v>126</v>
      </c>
      <c r="CR336" s="47">
        <v>0</v>
      </c>
      <c r="CS336" s="45"/>
      <c r="CT336" s="45"/>
      <c r="CU336" s="45"/>
      <c r="CV336" s="45"/>
      <c r="CX336" s="48">
        <v>1.5</v>
      </c>
      <c r="CY336" s="1">
        <v>0</v>
      </c>
      <c r="CZ336">
        <v>0</v>
      </c>
    </row>
    <row r="337" spans="1:272" ht="30.75" hidden="1" customHeight="1" x14ac:dyDescent="0.25">
      <c r="A337" s="37" t="s">
        <v>2000</v>
      </c>
      <c r="B337" s="37" t="s">
        <v>2001</v>
      </c>
      <c r="C337" s="37" t="s">
        <v>3156</v>
      </c>
      <c r="D337" s="37" t="s">
        <v>3252</v>
      </c>
      <c r="E337" s="37" t="s">
        <v>3253</v>
      </c>
      <c r="F337" s="37" t="s">
        <v>3254</v>
      </c>
      <c r="G337" s="37" t="s">
        <v>3255</v>
      </c>
      <c r="H337" s="37" t="s">
        <v>3256</v>
      </c>
      <c r="I337" s="37"/>
      <c r="J337" s="37"/>
      <c r="K337" s="37" t="s">
        <v>3257</v>
      </c>
      <c r="L337" s="38" t="s">
        <v>3258</v>
      </c>
      <c r="M337" s="37" t="s">
        <v>3259</v>
      </c>
      <c r="N337" s="37" t="s">
        <v>118</v>
      </c>
      <c r="O337" s="37" t="s">
        <v>119</v>
      </c>
      <c r="P337" s="39">
        <v>0</v>
      </c>
      <c r="Q337" s="40">
        <v>1</v>
      </c>
      <c r="R337" s="40">
        <v>0.64989999999999992</v>
      </c>
      <c r="S337" s="40" t="s">
        <v>4581</v>
      </c>
      <c r="T337" s="40">
        <v>0.25</v>
      </c>
      <c r="U337" s="40">
        <v>0</v>
      </c>
      <c r="V337" s="40">
        <v>0.121</v>
      </c>
      <c r="W337" s="40">
        <v>0</v>
      </c>
      <c r="X337" s="40">
        <v>0.12</v>
      </c>
      <c r="Y337" s="40">
        <v>0</v>
      </c>
      <c r="Z337" s="40">
        <v>0.12</v>
      </c>
      <c r="AA337" s="40" t="s">
        <v>3260</v>
      </c>
      <c r="AB337" s="40" t="s">
        <v>3261</v>
      </c>
      <c r="AC337" s="40">
        <v>0</v>
      </c>
      <c r="AD337" s="40">
        <v>0.64800000000000002</v>
      </c>
      <c r="AE337" s="40">
        <v>0</v>
      </c>
      <c r="AF337" s="40">
        <v>0.34989999999999999</v>
      </c>
      <c r="AG337" s="40">
        <v>0</v>
      </c>
      <c r="AH337" s="40">
        <v>0.34989999999999999</v>
      </c>
      <c r="AI337" s="40" t="s">
        <v>3260</v>
      </c>
      <c r="AJ337" s="40" t="s">
        <v>3262</v>
      </c>
      <c r="AK337" s="40" t="s">
        <v>3263</v>
      </c>
      <c r="AL337" s="40">
        <v>119395686970</v>
      </c>
      <c r="AM337" s="40"/>
      <c r="AN337" s="40">
        <v>0.23</v>
      </c>
      <c r="AO337" s="40">
        <v>0</v>
      </c>
      <c r="AP337" s="47">
        <v>0.18</v>
      </c>
      <c r="AQ337" s="40">
        <v>0</v>
      </c>
      <c r="AR337" s="40">
        <v>0.18</v>
      </c>
      <c r="AS337" s="40"/>
      <c r="AT337" s="40"/>
      <c r="AU337" s="40"/>
      <c r="AV337" s="40">
        <v>0</v>
      </c>
      <c r="AW337" s="40">
        <v>0</v>
      </c>
      <c r="AX337" s="40">
        <v>0</v>
      </c>
      <c r="AY337" s="40">
        <v>0</v>
      </c>
      <c r="AZ337" s="63"/>
      <c r="BA337" s="43">
        <v>0</v>
      </c>
      <c r="BB337" s="43">
        <v>0</v>
      </c>
      <c r="BC337" s="63"/>
      <c r="BD337" s="110">
        <v>0</v>
      </c>
      <c r="BE337" s="44"/>
      <c r="BF337" s="45"/>
      <c r="BG337" s="44">
        <v>0</v>
      </c>
      <c r="BH337" s="44">
        <v>0</v>
      </c>
      <c r="BI337" s="44"/>
      <c r="BJ337" s="44">
        <v>0</v>
      </c>
      <c r="BK337" s="46">
        <v>0.64989999999999992</v>
      </c>
      <c r="BL337" s="46">
        <v>0.121</v>
      </c>
      <c r="BM337" s="46">
        <v>0.99170000000000003</v>
      </c>
      <c r="BN337" s="46">
        <v>0.64800000000000002</v>
      </c>
      <c r="BO337" s="46">
        <v>0.53996913580246908</v>
      </c>
      <c r="BP337" s="46">
        <v>0.23</v>
      </c>
      <c r="BQ337" s="46">
        <v>0.78260869565217384</v>
      </c>
      <c r="BR337" s="46">
        <v>0</v>
      </c>
      <c r="BS337" s="46">
        <v>0</v>
      </c>
      <c r="BT337" s="46">
        <v>0</v>
      </c>
      <c r="BU337" s="46" t="s">
        <v>126</v>
      </c>
      <c r="BV337" s="46">
        <v>0.64989999999999992</v>
      </c>
      <c r="BW337" s="46">
        <v>0.99170000000000003</v>
      </c>
      <c r="BX337" s="46">
        <v>0.53996913580246908</v>
      </c>
      <c r="BY337" s="46">
        <v>0.78260869565217384</v>
      </c>
      <c r="BZ337" s="46">
        <v>0</v>
      </c>
      <c r="CA337" s="46" t="s">
        <v>126</v>
      </c>
      <c r="CB337" s="47">
        <v>0.224</v>
      </c>
      <c r="CC337" s="47">
        <v>0.14557759999999997</v>
      </c>
      <c r="CD337" s="47">
        <v>2.7099999999999999E-2</v>
      </c>
      <c r="CE337" s="47">
        <v>2.69E-2</v>
      </c>
      <c r="CF337" s="47">
        <v>2.69E-2</v>
      </c>
      <c r="CG337" s="47">
        <v>0.1452</v>
      </c>
      <c r="CH337" s="47">
        <v>7.8403518518518511E-2</v>
      </c>
      <c r="CI337" s="47">
        <v>7.8357599999999999E-2</v>
      </c>
      <c r="CJ337" s="47">
        <v>5.1499999999999997E-2</v>
      </c>
      <c r="CK337" s="47">
        <v>4.0304347826086953E-2</v>
      </c>
      <c r="CL337" s="47">
        <v>4.0319999999999967E-2</v>
      </c>
      <c r="CM337" s="47">
        <v>0</v>
      </c>
      <c r="CN337" s="47">
        <v>0</v>
      </c>
      <c r="CO337" s="47">
        <v>0</v>
      </c>
      <c r="CP337" s="47">
        <v>0</v>
      </c>
      <c r="CQ337" s="47" t="s">
        <v>126</v>
      </c>
      <c r="CR337" s="47">
        <v>0</v>
      </c>
      <c r="CS337" s="45"/>
      <c r="CT337" s="45"/>
      <c r="CU337" s="45"/>
      <c r="CV337" s="45"/>
      <c r="CX337" s="48">
        <v>0.34699999999999998</v>
      </c>
      <c r="CY337" s="1">
        <v>46495039713</v>
      </c>
      <c r="CZ337" t="s">
        <v>4582</v>
      </c>
    </row>
    <row r="338" spans="1:272" ht="18" hidden="1" customHeight="1" x14ac:dyDescent="0.25">
      <c r="A338" s="37" t="s">
        <v>2664</v>
      </c>
      <c r="B338" s="37" t="s">
        <v>2665</v>
      </c>
      <c r="C338" s="37" t="s">
        <v>3156</v>
      </c>
      <c r="D338" s="37" t="s">
        <v>3252</v>
      </c>
      <c r="E338" s="37" t="s">
        <v>3253</v>
      </c>
      <c r="F338" s="37" t="s">
        <v>3254</v>
      </c>
      <c r="G338" s="37" t="s">
        <v>3255</v>
      </c>
      <c r="H338" s="37" t="s">
        <v>3264</v>
      </c>
      <c r="I338" s="37"/>
      <c r="J338" s="37"/>
      <c r="K338" s="37" t="s">
        <v>3265</v>
      </c>
      <c r="L338" s="37" t="s">
        <v>3266</v>
      </c>
      <c r="M338" s="37" t="s">
        <v>3267</v>
      </c>
      <c r="N338" s="37" t="s">
        <v>118</v>
      </c>
      <c r="O338" s="37" t="s">
        <v>135</v>
      </c>
      <c r="P338" s="39">
        <v>1</v>
      </c>
      <c r="Q338" s="40">
        <v>1</v>
      </c>
      <c r="R338" s="40">
        <v>0.33333333333333331</v>
      </c>
      <c r="S338" s="40" t="s">
        <v>4583</v>
      </c>
      <c r="T338" s="40">
        <v>0</v>
      </c>
      <c r="U338" s="40">
        <v>0</v>
      </c>
      <c r="V338" s="40">
        <v>0</v>
      </c>
      <c r="W338" s="40">
        <v>0</v>
      </c>
      <c r="X338" s="40">
        <v>0</v>
      </c>
      <c r="Y338" s="40">
        <v>0</v>
      </c>
      <c r="Z338" s="40">
        <v>0</v>
      </c>
      <c r="AA338" s="40"/>
      <c r="AB338" s="40"/>
      <c r="AC338" s="40"/>
      <c r="AD338" s="40">
        <v>0</v>
      </c>
      <c r="AE338" s="40">
        <v>1</v>
      </c>
      <c r="AF338" s="40">
        <v>0</v>
      </c>
      <c r="AG338" s="40">
        <v>1</v>
      </c>
      <c r="AH338" s="40">
        <v>1</v>
      </c>
      <c r="AI338" s="40" t="s">
        <v>3268</v>
      </c>
      <c r="AJ338" s="40" t="s">
        <v>3269</v>
      </c>
      <c r="AK338" s="40" t="s">
        <v>3270</v>
      </c>
      <c r="AL338" s="40">
        <v>0</v>
      </c>
      <c r="AM338" s="40">
        <v>0</v>
      </c>
      <c r="AN338" s="40">
        <v>0</v>
      </c>
      <c r="AO338" s="40">
        <v>1</v>
      </c>
      <c r="AP338" s="40" t="s">
        <v>126</v>
      </c>
      <c r="AQ338" s="40">
        <v>0</v>
      </c>
      <c r="AR338" s="40">
        <v>0</v>
      </c>
      <c r="AS338" s="40"/>
      <c r="AT338" s="40" t="s">
        <v>3271</v>
      </c>
      <c r="AU338" s="40"/>
      <c r="AV338" s="40">
        <v>0</v>
      </c>
      <c r="AW338" s="40">
        <v>1</v>
      </c>
      <c r="AX338" s="40">
        <v>0</v>
      </c>
      <c r="AY338" s="40">
        <v>0</v>
      </c>
      <c r="AZ338" s="63"/>
      <c r="BA338" s="43">
        <v>0</v>
      </c>
      <c r="BB338" s="43">
        <v>0</v>
      </c>
      <c r="BC338" s="63"/>
      <c r="BD338" s="110">
        <v>8437000000</v>
      </c>
      <c r="BE338" s="44">
        <v>0</v>
      </c>
      <c r="BF338" s="45"/>
      <c r="BG338" s="44">
        <v>8437000000</v>
      </c>
      <c r="BH338" s="44">
        <v>8690000000</v>
      </c>
      <c r="BI338" s="44"/>
      <c r="BJ338" s="44">
        <v>8690000000</v>
      </c>
      <c r="BK338" s="46">
        <v>0.33333333333333331</v>
      </c>
      <c r="BL338" s="46">
        <v>0</v>
      </c>
      <c r="BM338" s="46">
        <v>0</v>
      </c>
      <c r="BN338" s="46">
        <v>0.33300000000000002</v>
      </c>
      <c r="BO338" s="46">
        <v>1</v>
      </c>
      <c r="BP338" s="46">
        <v>0.33333333333333331</v>
      </c>
      <c r="BQ338" s="46">
        <v>0</v>
      </c>
      <c r="BR338" s="46">
        <v>0.33300000000000002</v>
      </c>
      <c r="BS338" s="46">
        <v>0</v>
      </c>
      <c r="BT338" s="46">
        <v>0</v>
      </c>
      <c r="BU338" s="46" t="s">
        <v>126</v>
      </c>
      <c r="BV338" s="46">
        <v>0.33333333333333331</v>
      </c>
      <c r="BW338" s="46">
        <v>0</v>
      </c>
      <c r="BX338" s="46">
        <v>1</v>
      </c>
      <c r="BY338" s="46">
        <v>0</v>
      </c>
      <c r="BZ338" s="46">
        <v>0</v>
      </c>
      <c r="CA338" s="46" t="s">
        <v>126</v>
      </c>
      <c r="CB338" s="47">
        <v>0.224</v>
      </c>
      <c r="CC338" s="47">
        <v>7.4666666666666659E-2</v>
      </c>
      <c r="CD338" s="47">
        <v>0</v>
      </c>
      <c r="CE338" s="47" t="s">
        <v>126</v>
      </c>
      <c r="CF338" s="47">
        <v>0</v>
      </c>
      <c r="CG338" s="47">
        <v>7.4700000000000003E-2</v>
      </c>
      <c r="CH338" s="47">
        <v>7.4700000000000003E-2</v>
      </c>
      <c r="CI338" s="47">
        <v>7.4666666666666659E-2</v>
      </c>
      <c r="CJ338" s="47">
        <v>7.4700000000000003E-2</v>
      </c>
      <c r="CK338" s="47">
        <v>0</v>
      </c>
      <c r="CL338" s="47">
        <v>0</v>
      </c>
      <c r="CM338" s="47">
        <v>7.46E-2</v>
      </c>
      <c r="CN338" s="47">
        <v>0</v>
      </c>
      <c r="CO338" s="47">
        <v>0</v>
      </c>
      <c r="CP338" s="47">
        <v>0</v>
      </c>
      <c r="CQ338" s="47" t="s">
        <v>126</v>
      </c>
      <c r="CR338" s="47">
        <v>0</v>
      </c>
      <c r="CS338" s="45">
        <v>0</v>
      </c>
      <c r="CT338" s="45">
        <v>1</v>
      </c>
      <c r="CU338" s="45">
        <v>1</v>
      </c>
      <c r="CV338" s="45">
        <v>1</v>
      </c>
      <c r="CW338">
        <v>3</v>
      </c>
      <c r="CX338" s="48">
        <v>0.33333333333333331</v>
      </c>
      <c r="CY338" s="1">
        <v>0</v>
      </c>
      <c r="CZ338">
        <v>0</v>
      </c>
    </row>
    <row r="339" spans="1:272" s="89" customFormat="1" ht="18" hidden="1" customHeight="1" x14ac:dyDescent="0.25">
      <c r="A339" s="80" t="s">
        <v>2664</v>
      </c>
      <c r="B339" s="80" t="s">
        <v>2665</v>
      </c>
      <c r="C339" s="80" t="s">
        <v>3156</v>
      </c>
      <c r="D339" s="80" t="s">
        <v>3252</v>
      </c>
      <c r="E339" s="80" t="s">
        <v>3253</v>
      </c>
      <c r="F339" s="80" t="s">
        <v>3254</v>
      </c>
      <c r="G339" s="80" t="s">
        <v>3255</v>
      </c>
      <c r="H339" s="80" t="s">
        <v>3272</v>
      </c>
      <c r="I339" s="80"/>
      <c r="J339" s="80"/>
      <c r="K339" s="80" t="s">
        <v>3273</v>
      </c>
      <c r="L339" s="80" t="s">
        <v>3274</v>
      </c>
      <c r="M339" s="80" t="s">
        <v>3275</v>
      </c>
      <c r="N339" s="80" t="s">
        <v>118</v>
      </c>
      <c r="O339" s="80" t="s">
        <v>119</v>
      </c>
      <c r="P339" s="81">
        <v>0</v>
      </c>
      <c r="Q339" s="82">
        <v>1</v>
      </c>
      <c r="R339" s="82">
        <v>1.35</v>
      </c>
      <c r="S339" s="82" t="s">
        <v>4584</v>
      </c>
      <c r="T339" s="82">
        <v>0.6</v>
      </c>
      <c r="U339" s="82">
        <v>0</v>
      </c>
      <c r="V339" s="82">
        <v>0.6</v>
      </c>
      <c r="W339" s="82">
        <v>0</v>
      </c>
      <c r="X339" s="82">
        <v>0.2</v>
      </c>
      <c r="Y339" s="82">
        <v>0</v>
      </c>
      <c r="Z339" s="82">
        <v>0.2</v>
      </c>
      <c r="AA339" s="82">
        <v>0</v>
      </c>
      <c r="AB339" s="82" t="s">
        <v>3276</v>
      </c>
      <c r="AC339" s="82">
        <v>0</v>
      </c>
      <c r="AD339" s="82">
        <v>0.8</v>
      </c>
      <c r="AE339" s="82">
        <v>0</v>
      </c>
      <c r="AF339" s="82">
        <v>0.8</v>
      </c>
      <c r="AG339" s="82">
        <v>0</v>
      </c>
      <c r="AH339" s="82">
        <v>0.8</v>
      </c>
      <c r="AI339" s="82" t="s">
        <v>3277</v>
      </c>
      <c r="AJ339" s="82" t="s">
        <v>3278</v>
      </c>
      <c r="AK339" s="82">
        <v>0</v>
      </c>
      <c r="AL339" s="82">
        <v>280000000</v>
      </c>
      <c r="AM339" s="82" t="s">
        <v>3279</v>
      </c>
      <c r="AN339" s="82">
        <v>0</v>
      </c>
      <c r="AO339" s="82">
        <v>1</v>
      </c>
      <c r="AP339" s="82">
        <v>0</v>
      </c>
      <c r="AQ339" s="82">
        <v>0.35</v>
      </c>
      <c r="AR339" s="82">
        <v>0.35</v>
      </c>
      <c r="AS339" s="82" t="s">
        <v>3280</v>
      </c>
      <c r="AT339" s="82" t="s">
        <v>3281</v>
      </c>
      <c r="AU339" s="82"/>
      <c r="AV339" s="82">
        <v>0</v>
      </c>
      <c r="AW339" s="82">
        <v>0</v>
      </c>
      <c r="AX339" s="82">
        <v>0</v>
      </c>
      <c r="AY339" s="82">
        <v>0</v>
      </c>
      <c r="AZ339" s="83">
        <v>60000000</v>
      </c>
      <c r="BA339" s="84">
        <v>0</v>
      </c>
      <c r="BB339" s="84">
        <v>60000000</v>
      </c>
      <c r="BC339" s="83">
        <v>60000000</v>
      </c>
      <c r="BD339" s="126">
        <v>40000000</v>
      </c>
      <c r="BE339" s="85">
        <v>280000000</v>
      </c>
      <c r="BF339" s="86"/>
      <c r="BG339" s="85">
        <v>40000000</v>
      </c>
      <c r="BH339" s="85">
        <v>0</v>
      </c>
      <c r="BI339" s="85"/>
      <c r="BJ339" s="85">
        <v>0</v>
      </c>
      <c r="BK339" s="87">
        <v>1.35</v>
      </c>
      <c r="BL339" s="87">
        <v>0.6</v>
      </c>
      <c r="BM339" s="87">
        <v>0.33329999999999999</v>
      </c>
      <c r="BN339" s="87">
        <v>0.8</v>
      </c>
      <c r="BO339" s="87">
        <v>1</v>
      </c>
      <c r="BP339" s="87">
        <v>1</v>
      </c>
      <c r="BQ339" s="87">
        <v>0.35</v>
      </c>
      <c r="BR339" s="87">
        <v>0</v>
      </c>
      <c r="BS339" s="87">
        <v>0</v>
      </c>
      <c r="BT339" s="87">
        <v>0</v>
      </c>
      <c r="BU339" s="87" t="s">
        <v>126</v>
      </c>
      <c r="BV339" s="87" t="s">
        <v>4283</v>
      </c>
      <c r="BW339" s="87">
        <v>0.33329999999999999</v>
      </c>
      <c r="BX339" s="87">
        <v>1</v>
      </c>
      <c r="BY339" s="87">
        <v>0.35</v>
      </c>
      <c r="BZ339" s="87">
        <v>0</v>
      </c>
      <c r="CA339" s="87" t="s">
        <v>126</v>
      </c>
      <c r="CB339" s="88">
        <v>0.224</v>
      </c>
      <c r="CC339" s="88">
        <v>0.224</v>
      </c>
      <c r="CD339" s="88">
        <v>4.48E-2</v>
      </c>
      <c r="CE339" s="88">
        <v>4.48E-2</v>
      </c>
      <c r="CF339" s="88">
        <v>4.48E-2</v>
      </c>
      <c r="CG339" s="88">
        <v>0.1792</v>
      </c>
      <c r="CH339" s="88">
        <v>0.1792</v>
      </c>
      <c r="CI339" s="88">
        <v>0.1792</v>
      </c>
      <c r="CJ339" s="88">
        <v>0.224</v>
      </c>
      <c r="CK339" s="88">
        <v>7.8399999999999997E-2</v>
      </c>
      <c r="CL339" s="88">
        <v>0</v>
      </c>
      <c r="CM339" s="88">
        <v>0</v>
      </c>
      <c r="CN339" s="88">
        <v>0</v>
      </c>
      <c r="CO339" s="88">
        <v>0</v>
      </c>
      <c r="CP339" s="88">
        <v>0</v>
      </c>
      <c r="CQ339" s="88" t="s">
        <v>126</v>
      </c>
      <c r="CR339" s="88">
        <v>0</v>
      </c>
      <c r="CS339" s="86"/>
      <c r="CT339" s="86"/>
      <c r="CU339" s="86"/>
      <c r="CV339" s="86"/>
      <c r="CX339" s="90">
        <v>0.55000000000000004</v>
      </c>
      <c r="CY339" s="91">
        <v>0</v>
      </c>
      <c r="CZ339" s="89">
        <v>0</v>
      </c>
    </row>
    <row r="340" spans="1:272" ht="18" hidden="1" customHeight="1" x14ac:dyDescent="0.25">
      <c r="A340" s="37" t="s">
        <v>2664</v>
      </c>
      <c r="B340" s="37" t="s">
        <v>2665</v>
      </c>
      <c r="C340" s="37" t="s">
        <v>3156</v>
      </c>
      <c r="D340" s="37" t="s">
        <v>3252</v>
      </c>
      <c r="E340" s="37" t="s">
        <v>3253</v>
      </c>
      <c r="F340" s="37" t="s">
        <v>3254</v>
      </c>
      <c r="G340" s="37" t="s">
        <v>3255</v>
      </c>
      <c r="H340" s="37" t="s">
        <v>3282</v>
      </c>
      <c r="I340" s="37"/>
      <c r="J340" s="37"/>
      <c r="K340" s="37" t="s">
        <v>3283</v>
      </c>
      <c r="L340" s="37" t="s">
        <v>3284</v>
      </c>
      <c r="M340" s="37" t="s">
        <v>3285</v>
      </c>
      <c r="N340" s="37" t="s">
        <v>118</v>
      </c>
      <c r="O340" s="37" t="s">
        <v>119</v>
      </c>
      <c r="P340" s="39">
        <v>0</v>
      </c>
      <c r="Q340" s="40">
        <v>1</v>
      </c>
      <c r="R340" s="40">
        <v>0.9</v>
      </c>
      <c r="S340" s="40" t="s">
        <v>4585</v>
      </c>
      <c r="T340" s="40">
        <v>0.25</v>
      </c>
      <c r="U340" s="40">
        <v>0</v>
      </c>
      <c r="V340" s="40">
        <v>0.25</v>
      </c>
      <c r="W340" s="40">
        <v>0</v>
      </c>
      <c r="X340" s="40">
        <v>0.25</v>
      </c>
      <c r="Y340" s="40">
        <v>0</v>
      </c>
      <c r="Z340" s="40">
        <v>0.25</v>
      </c>
      <c r="AA340" s="40">
        <v>0</v>
      </c>
      <c r="AB340" s="40"/>
      <c r="AC340" s="40">
        <v>0</v>
      </c>
      <c r="AD340" s="40">
        <v>0.5</v>
      </c>
      <c r="AE340" s="40">
        <v>0</v>
      </c>
      <c r="AF340" s="40">
        <v>0.5</v>
      </c>
      <c r="AG340" s="40">
        <v>0</v>
      </c>
      <c r="AH340" s="40">
        <v>0.5</v>
      </c>
      <c r="AI340" s="40" t="s">
        <v>3286</v>
      </c>
      <c r="AJ340" s="40" t="s">
        <v>3287</v>
      </c>
      <c r="AK340" s="40" t="s">
        <v>3288</v>
      </c>
      <c r="AL340" s="40">
        <v>7195286040</v>
      </c>
      <c r="AM340" s="40" t="s">
        <v>3289</v>
      </c>
      <c r="AN340" s="40">
        <v>0.25</v>
      </c>
      <c r="AO340" s="40">
        <v>0</v>
      </c>
      <c r="AP340" s="40">
        <v>0.15</v>
      </c>
      <c r="AQ340" s="40">
        <v>0</v>
      </c>
      <c r="AR340" s="40">
        <v>0.15</v>
      </c>
      <c r="AS340" s="40"/>
      <c r="AT340" s="40" t="s">
        <v>3290</v>
      </c>
      <c r="AU340" s="40"/>
      <c r="AV340" s="40">
        <v>0</v>
      </c>
      <c r="AW340" s="40">
        <v>0</v>
      </c>
      <c r="AX340" s="40">
        <v>0</v>
      </c>
      <c r="AY340" s="40">
        <v>0</v>
      </c>
      <c r="AZ340" s="42">
        <v>150461981</v>
      </c>
      <c r="BA340" s="43">
        <v>0</v>
      </c>
      <c r="BB340" s="43">
        <v>150461981</v>
      </c>
      <c r="BC340" s="42">
        <v>150461981</v>
      </c>
      <c r="BD340" s="110">
        <v>7407286040</v>
      </c>
      <c r="BE340" s="44">
        <v>7195286040</v>
      </c>
      <c r="BF340" s="45"/>
      <c r="BG340" s="44">
        <v>5873618867</v>
      </c>
      <c r="BH340" s="44">
        <v>1554415498</v>
      </c>
      <c r="BI340" s="44"/>
      <c r="BJ340" s="44">
        <v>1472639833</v>
      </c>
      <c r="BK340" s="46">
        <v>0.9</v>
      </c>
      <c r="BL340" s="46">
        <v>0.25</v>
      </c>
      <c r="BM340" s="46">
        <v>1</v>
      </c>
      <c r="BN340" s="46">
        <v>0.5</v>
      </c>
      <c r="BO340" s="46">
        <v>1</v>
      </c>
      <c r="BP340" s="46">
        <v>0.25</v>
      </c>
      <c r="BQ340" s="46">
        <v>0.6</v>
      </c>
      <c r="BR340" s="46">
        <v>0</v>
      </c>
      <c r="BS340" s="46">
        <v>0</v>
      </c>
      <c r="BT340" s="46">
        <v>0</v>
      </c>
      <c r="BU340" s="46" t="s">
        <v>126</v>
      </c>
      <c r="BV340" s="46">
        <v>0.9</v>
      </c>
      <c r="BW340" s="46">
        <v>1</v>
      </c>
      <c r="BX340" s="46">
        <v>1</v>
      </c>
      <c r="BY340" s="46">
        <v>0.6</v>
      </c>
      <c r="BZ340" s="46">
        <v>0</v>
      </c>
      <c r="CA340" s="46" t="s">
        <v>126</v>
      </c>
      <c r="CB340" s="47">
        <v>0.224</v>
      </c>
      <c r="CC340" s="47">
        <v>0.2016</v>
      </c>
      <c r="CD340" s="47">
        <v>5.6000000000000001E-2</v>
      </c>
      <c r="CE340" s="47">
        <v>5.6000000000000001E-2</v>
      </c>
      <c r="CF340" s="47">
        <v>5.6000000000000001E-2</v>
      </c>
      <c r="CG340" s="47">
        <v>0.112</v>
      </c>
      <c r="CH340" s="47">
        <v>0.112</v>
      </c>
      <c r="CI340" s="47">
        <v>0.11200000000000002</v>
      </c>
      <c r="CJ340" s="47">
        <v>5.6000000000000001E-2</v>
      </c>
      <c r="CK340" s="47">
        <v>3.3599999999999998E-2</v>
      </c>
      <c r="CL340" s="47">
        <v>3.3599999999999991E-2</v>
      </c>
      <c r="CM340" s="47">
        <v>0</v>
      </c>
      <c r="CN340" s="47">
        <v>0</v>
      </c>
      <c r="CO340" s="47">
        <v>0</v>
      </c>
      <c r="CP340" s="47">
        <v>0</v>
      </c>
      <c r="CQ340" s="47" t="s">
        <v>126</v>
      </c>
      <c r="CR340" s="47">
        <v>0</v>
      </c>
      <c r="CS340" s="45"/>
      <c r="CT340" s="45"/>
      <c r="CU340" s="45"/>
      <c r="CV340" s="45"/>
      <c r="CX340" s="48">
        <v>0.59000000000000008</v>
      </c>
      <c r="CY340" s="1">
        <v>0</v>
      </c>
      <c r="CZ340">
        <v>0</v>
      </c>
    </row>
    <row r="341" spans="1:272" ht="18" hidden="1" customHeight="1" x14ac:dyDescent="0.25">
      <c r="A341" s="37" t="s">
        <v>2664</v>
      </c>
      <c r="B341" s="37" t="s">
        <v>2665</v>
      </c>
      <c r="C341" s="37" t="s">
        <v>3156</v>
      </c>
      <c r="D341" s="37" t="s">
        <v>3252</v>
      </c>
      <c r="E341" s="37" t="s">
        <v>3291</v>
      </c>
      <c r="F341" s="37" t="s">
        <v>3292</v>
      </c>
      <c r="G341" s="37" t="s">
        <v>3293</v>
      </c>
      <c r="H341" s="37" t="s">
        <v>3294</v>
      </c>
      <c r="I341" s="37"/>
      <c r="J341" s="37"/>
      <c r="K341" s="37" t="s">
        <v>3295</v>
      </c>
      <c r="L341" s="37" t="s">
        <v>3296</v>
      </c>
      <c r="M341" s="37" t="s">
        <v>3297</v>
      </c>
      <c r="N341" s="37" t="s">
        <v>118</v>
      </c>
      <c r="O341" s="37" t="s">
        <v>119</v>
      </c>
      <c r="P341" s="39">
        <v>0</v>
      </c>
      <c r="Q341" s="40">
        <v>1</v>
      </c>
      <c r="R341" s="40">
        <v>0.75000000000000011</v>
      </c>
      <c r="S341" s="40" t="s">
        <v>4586</v>
      </c>
      <c r="T341" s="40">
        <v>0.2</v>
      </c>
      <c r="U341" s="40">
        <v>0</v>
      </c>
      <c r="V341" s="40">
        <v>0.2</v>
      </c>
      <c r="W341" s="40">
        <v>0</v>
      </c>
      <c r="X341" s="40">
        <v>0.2</v>
      </c>
      <c r="Y341" s="40">
        <v>0</v>
      </c>
      <c r="Z341" s="40">
        <v>0.2</v>
      </c>
      <c r="AA341" s="40">
        <v>0</v>
      </c>
      <c r="AB341" s="40" t="s">
        <v>3298</v>
      </c>
      <c r="AC341" s="40">
        <v>0</v>
      </c>
      <c r="AD341" s="40">
        <v>0.4</v>
      </c>
      <c r="AE341" s="40">
        <v>0</v>
      </c>
      <c r="AF341" s="40">
        <v>0.4</v>
      </c>
      <c r="AG341" s="40">
        <v>0</v>
      </c>
      <c r="AH341" s="40">
        <v>0.4</v>
      </c>
      <c r="AI341" s="40" t="s">
        <v>3299</v>
      </c>
      <c r="AJ341" s="40" t="s">
        <v>3300</v>
      </c>
      <c r="AK341" s="40" t="s">
        <v>3301</v>
      </c>
      <c r="AL341" s="40">
        <v>280000000</v>
      </c>
      <c r="AM341" s="40" t="s">
        <v>3279</v>
      </c>
      <c r="AN341" s="40">
        <v>0.2</v>
      </c>
      <c r="AO341" s="40">
        <v>0</v>
      </c>
      <c r="AP341" s="40">
        <v>0.15</v>
      </c>
      <c r="AQ341" s="40">
        <v>0</v>
      </c>
      <c r="AR341" s="40">
        <v>0.15</v>
      </c>
      <c r="AS341" s="40"/>
      <c r="AT341" s="40" t="s">
        <v>3302</v>
      </c>
      <c r="AU341" s="40"/>
      <c r="AV341" s="40">
        <v>0.2</v>
      </c>
      <c r="AW341" s="40">
        <v>0</v>
      </c>
      <c r="AX341" s="40">
        <v>0</v>
      </c>
      <c r="AY341" s="40">
        <v>0</v>
      </c>
      <c r="AZ341" s="42">
        <v>144000000</v>
      </c>
      <c r="BA341" s="43">
        <v>0</v>
      </c>
      <c r="BB341" s="43">
        <v>144000000</v>
      </c>
      <c r="BC341" s="42">
        <v>144000000</v>
      </c>
      <c r="BD341" s="110">
        <v>100000000</v>
      </c>
      <c r="BE341" s="44">
        <v>280000000</v>
      </c>
      <c r="BF341" s="45"/>
      <c r="BG341" s="44">
        <v>100000000</v>
      </c>
      <c r="BH341" s="44">
        <v>406858650</v>
      </c>
      <c r="BI341" s="44"/>
      <c r="BJ341" s="44">
        <v>187366666</v>
      </c>
      <c r="BK341" s="46">
        <v>0.75000000000000011</v>
      </c>
      <c r="BL341" s="46">
        <v>0.2</v>
      </c>
      <c r="BM341" s="46">
        <v>1</v>
      </c>
      <c r="BN341" s="46">
        <v>0.4</v>
      </c>
      <c r="BO341" s="46">
        <v>1</v>
      </c>
      <c r="BP341" s="46">
        <v>0.2</v>
      </c>
      <c r="BQ341" s="46">
        <v>0.74999999999999989</v>
      </c>
      <c r="BR341" s="46">
        <v>0.2</v>
      </c>
      <c r="BS341" s="46">
        <v>0</v>
      </c>
      <c r="BT341" s="46">
        <v>0</v>
      </c>
      <c r="BU341" s="46" t="s">
        <v>126</v>
      </c>
      <c r="BV341" s="46">
        <v>0.75000000000000011</v>
      </c>
      <c r="BW341" s="46">
        <v>1</v>
      </c>
      <c r="BX341" s="46">
        <v>1</v>
      </c>
      <c r="BY341" s="46">
        <v>0.74999999999999989</v>
      </c>
      <c r="BZ341" s="46">
        <v>0</v>
      </c>
      <c r="CA341" s="46" t="s">
        <v>126</v>
      </c>
      <c r="CB341" s="47">
        <v>0.224</v>
      </c>
      <c r="CC341" s="47">
        <v>0.16800000000000004</v>
      </c>
      <c r="CD341" s="47">
        <v>4.48E-2</v>
      </c>
      <c r="CE341" s="47">
        <v>4.48E-2</v>
      </c>
      <c r="CF341" s="47">
        <v>4.48E-2</v>
      </c>
      <c r="CG341" s="47">
        <v>8.9599999999999999E-2</v>
      </c>
      <c r="CH341" s="47">
        <v>8.9599999999999999E-2</v>
      </c>
      <c r="CI341" s="47">
        <v>8.9600000000000013E-2</v>
      </c>
      <c r="CJ341" s="47">
        <v>4.48E-2</v>
      </c>
      <c r="CK341" s="47">
        <v>3.3599999999999998E-2</v>
      </c>
      <c r="CL341" s="47">
        <v>3.3600000000000019E-2</v>
      </c>
      <c r="CM341" s="47">
        <v>4.4800000000000006E-2</v>
      </c>
      <c r="CN341" s="47">
        <v>0</v>
      </c>
      <c r="CO341" s="47">
        <v>0</v>
      </c>
      <c r="CP341" s="47">
        <v>0</v>
      </c>
      <c r="CQ341" s="47" t="s">
        <v>126</v>
      </c>
      <c r="CR341" s="47">
        <v>0</v>
      </c>
      <c r="CS341" s="45"/>
      <c r="CT341" s="45"/>
      <c r="CU341" s="45"/>
      <c r="CV341" s="45"/>
      <c r="CX341" s="48">
        <v>0.60000000000000009</v>
      </c>
      <c r="CY341" s="1">
        <v>0</v>
      </c>
      <c r="CZ341">
        <v>0</v>
      </c>
    </row>
    <row r="342" spans="1:272" ht="18" hidden="1" customHeight="1" x14ac:dyDescent="0.25">
      <c r="A342" s="37" t="s">
        <v>2664</v>
      </c>
      <c r="B342" s="37" t="s">
        <v>2665</v>
      </c>
      <c r="C342" s="37" t="s">
        <v>3156</v>
      </c>
      <c r="D342" s="37" t="s">
        <v>3252</v>
      </c>
      <c r="E342" s="37" t="s">
        <v>3291</v>
      </c>
      <c r="F342" s="37" t="s">
        <v>3292</v>
      </c>
      <c r="G342" s="37" t="s">
        <v>3293</v>
      </c>
      <c r="H342" s="37" t="s">
        <v>3303</v>
      </c>
      <c r="I342" s="37"/>
      <c r="J342" s="37"/>
      <c r="K342" s="37" t="s">
        <v>3304</v>
      </c>
      <c r="L342" s="37" t="s">
        <v>3305</v>
      </c>
      <c r="M342" s="37" t="s">
        <v>3306</v>
      </c>
      <c r="N342" s="37" t="s">
        <v>118</v>
      </c>
      <c r="O342" s="37" t="s">
        <v>119</v>
      </c>
      <c r="P342" s="39">
        <v>0</v>
      </c>
      <c r="Q342" s="40">
        <v>1</v>
      </c>
      <c r="R342" s="40">
        <v>0.6</v>
      </c>
      <c r="S342" s="40" t="s">
        <v>4587</v>
      </c>
      <c r="T342" s="40">
        <v>0</v>
      </c>
      <c r="U342" s="40">
        <v>0</v>
      </c>
      <c r="V342" s="40">
        <v>0</v>
      </c>
      <c r="W342" s="40">
        <v>0</v>
      </c>
      <c r="X342" s="40">
        <v>0</v>
      </c>
      <c r="Y342" s="40">
        <v>0</v>
      </c>
      <c r="Z342" s="40">
        <v>0</v>
      </c>
      <c r="AA342" s="40"/>
      <c r="AB342" s="40"/>
      <c r="AC342" s="40"/>
      <c r="AD342" s="40">
        <v>0.3</v>
      </c>
      <c r="AE342" s="40">
        <v>0</v>
      </c>
      <c r="AF342" s="40">
        <v>0.3</v>
      </c>
      <c r="AG342" s="40">
        <v>0</v>
      </c>
      <c r="AH342" s="40">
        <v>0.3</v>
      </c>
      <c r="AI342" s="40">
        <v>0</v>
      </c>
      <c r="AJ342" s="40" t="s">
        <v>3307</v>
      </c>
      <c r="AK342" s="40">
        <v>0</v>
      </c>
      <c r="AL342" s="40">
        <v>0</v>
      </c>
      <c r="AM342" s="40">
        <v>0</v>
      </c>
      <c r="AN342" s="40">
        <v>0.4</v>
      </c>
      <c r="AO342" s="40">
        <v>0</v>
      </c>
      <c r="AP342" s="40">
        <v>0.3</v>
      </c>
      <c r="AQ342" s="40">
        <v>0</v>
      </c>
      <c r="AR342" s="40">
        <v>0.3</v>
      </c>
      <c r="AS342" s="40" t="s">
        <v>3308</v>
      </c>
      <c r="AT342" s="40" t="s">
        <v>3309</v>
      </c>
      <c r="AU342" s="40"/>
      <c r="AV342" s="40">
        <v>0.3</v>
      </c>
      <c r="AW342" s="40">
        <v>0</v>
      </c>
      <c r="AX342" s="40">
        <v>0</v>
      </c>
      <c r="AY342" s="40">
        <v>0</v>
      </c>
      <c r="AZ342" s="63"/>
      <c r="BA342" s="43">
        <v>0</v>
      </c>
      <c r="BB342" s="43">
        <v>0</v>
      </c>
      <c r="BC342" s="63"/>
      <c r="BD342" s="110">
        <v>160000000</v>
      </c>
      <c r="BE342" s="44">
        <v>0</v>
      </c>
      <c r="BF342" s="45"/>
      <c r="BG342" s="44">
        <v>31600000</v>
      </c>
      <c r="BH342" s="44">
        <v>88000000</v>
      </c>
      <c r="BI342" s="44"/>
      <c r="BJ342" s="44">
        <v>64000000</v>
      </c>
      <c r="BK342" s="46">
        <v>0.6</v>
      </c>
      <c r="BL342" s="46">
        <v>0</v>
      </c>
      <c r="BM342" s="46" t="s">
        <v>126</v>
      </c>
      <c r="BN342" s="46">
        <v>0.3</v>
      </c>
      <c r="BO342" s="46">
        <v>1</v>
      </c>
      <c r="BP342" s="46">
        <v>0.4</v>
      </c>
      <c r="BQ342" s="46">
        <v>0.74999999999999989</v>
      </c>
      <c r="BR342" s="46">
        <v>0.3</v>
      </c>
      <c r="BS342" s="46">
        <v>0</v>
      </c>
      <c r="BT342" s="46">
        <v>0</v>
      </c>
      <c r="BU342" s="46" t="s">
        <v>126</v>
      </c>
      <c r="BV342" s="46">
        <v>0.6</v>
      </c>
      <c r="BW342" s="46" t="s">
        <v>126</v>
      </c>
      <c r="BX342" s="46">
        <v>1</v>
      </c>
      <c r="BY342" s="46">
        <v>0.74999999999999989</v>
      </c>
      <c r="BZ342" s="46">
        <v>0</v>
      </c>
      <c r="CA342" s="46" t="s">
        <v>126</v>
      </c>
      <c r="CB342" s="47">
        <v>0.224</v>
      </c>
      <c r="CC342" s="47">
        <v>0.13439999999999999</v>
      </c>
      <c r="CD342" s="47">
        <v>0</v>
      </c>
      <c r="CE342" s="47" t="s">
        <v>126</v>
      </c>
      <c r="CF342" s="47">
        <v>0</v>
      </c>
      <c r="CG342" s="47">
        <v>6.7199999999999996E-2</v>
      </c>
      <c r="CH342" s="47">
        <v>6.7199999999999996E-2</v>
      </c>
      <c r="CI342" s="47">
        <v>6.7199999999999996E-2</v>
      </c>
      <c r="CJ342" s="47">
        <v>8.9599999999999999E-2</v>
      </c>
      <c r="CK342" s="47">
        <v>6.7199999999999996E-2</v>
      </c>
      <c r="CL342" s="47">
        <v>6.7199999999999996E-2</v>
      </c>
      <c r="CM342" s="47">
        <v>6.7199999999999996E-2</v>
      </c>
      <c r="CN342" s="47">
        <v>0</v>
      </c>
      <c r="CO342" s="47">
        <v>0</v>
      </c>
      <c r="CP342" s="47">
        <v>0</v>
      </c>
      <c r="CQ342" s="47" t="s">
        <v>126</v>
      </c>
      <c r="CR342" s="47">
        <v>0</v>
      </c>
      <c r="CS342" s="45"/>
      <c r="CT342" s="45"/>
      <c r="CU342" s="45"/>
      <c r="CV342" s="45"/>
      <c r="CX342" s="48">
        <v>0.3</v>
      </c>
      <c r="CY342" s="1">
        <v>0</v>
      </c>
      <c r="CZ342">
        <v>0</v>
      </c>
    </row>
    <row r="343" spans="1:272" ht="18" hidden="1" customHeight="1" x14ac:dyDescent="0.25">
      <c r="A343" s="37" t="s">
        <v>580</v>
      </c>
      <c r="B343" s="37" t="s">
        <v>581</v>
      </c>
      <c r="C343" s="37" t="s">
        <v>3156</v>
      </c>
      <c r="D343" s="37" t="s">
        <v>3310</v>
      </c>
      <c r="E343" s="37" t="s">
        <v>3311</v>
      </c>
      <c r="F343" s="37" t="s">
        <v>3312</v>
      </c>
      <c r="G343" s="37" t="s">
        <v>3313</v>
      </c>
      <c r="H343" s="37" t="s">
        <v>3314</v>
      </c>
      <c r="I343" s="37"/>
      <c r="J343" s="37"/>
      <c r="K343" s="37" t="s">
        <v>3315</v>
      </c>
      <c r="L343" s="37" t="s">
        <v>3316</v>
      </c>
      <c r="M343" s="37" t="s">
        <v>3317</v>
      </c>
      <c r="N343" s="37" t="s">
        <v>118</v>
      </c>
      <c r="O343" s="37" t="s">
        <v>119</v>
      </c>
      <c r="P343" s="39">
        <v>0</v>
      </c>
      <c r="Q343" s="40">
        <v>10</v>
      </c>
      <c r="R343" s="40">
        <v>5</v>
      </c>
      <c r="S343" s="40" t="s">
        <v>4588</v>
      </c>
      <c r="T343" s="40">
        <v>2</v>
      </c>
      <c r="U343" s="40">
        <v>0</v>
      </c>
      <c r="V343" s="40">
        <v>2</v>
      </c>
      <c r="W343" s="40">
        <v>0</v>
      </c>
      <c r="X343" s="40">
        <v>2</v>
      </c>
      <c r="Y343" s="40">
        <v>0</v>
      </c>
      <c r="Z343" s="40">
        <v>2</v>
      </c>
      <c r="AA343" s="40">
        <v>0</v>
      </c>
      <c r="AB343" s="40"/>
      <c r="AC343" s="40">
        <v>0</v>
      </c>
      <c r="AD343" s="40">
        <v>3</v>
      </c>
      <c r="AE343" s="40">
        <v>0</v>
      </c>
      <c r="AF343" s="40">
        <v>3</v>
      </c>
      <c r="AG343" s="40" t="s">
        <v>588</v>
      </c>
      <c r="AH343" s="40">
        <v>3</v>
      </c>
      <c r="AI343" s="40" t="s">
        <v>3318</v>
      </c>
      <c r="AJ343" s="40" t="s">
        <v>3319</v>
      </c>
      <c r="AK343" s="40" t="s">
        <v>588</v>
      </c>
      <c r="AL343" s="40">
        <v>0</v>
      </c>
      <c r="AM343" s="40">
        <v>0</v>
      </c>
      <c r="AN343" s="40">
        <v>2</v>
      </c>
      <c r="AO343" s="40">
        <v>0</v>
      </c>
      <c r="AP343" s="40">
        <v>0</v>
      </c>
      <c r="AQ343" s="40">
        <v>0</v>
      </c>
      <c r="AR343" s="40">
        <v>0</v>
      </c>
      <c r="AS343" s="40"/>
      <c r="AT343" s="40"/>
      <c r="AU343" s="40"/>
      <c r="AV343" s="40">
        <v>3</v>
      </c>
      <c r="AW343" s="40">
        <v>0</v>
      </c>
      <c r="AX343" s="40">
        <v>0</v>
      </c>
      <c r="AY343" s="40">
        <v>0</v>
      </c>
      <c r="AZ343" s="63"/>
      <c r="BA343" s="43">
        <v>0</v>
      </c>
      <c r="BB343" s="43">
        <v>0</v>
      </c>
      <c r="BC343" s="63"/>
      <c r="BD343" s="110">
        <v>0</v>
      </c>
      <c r="BE343" s="44">
        <v>0</v>
      </c>
      <c r="BF343" s="45"/>
      <c r="BG343" s="44">
        <v>0</v>
      </c>
      <c r="BH343" s="44">
        <v>0</v>
      </c>
      <c r="BI343" s="44"/>
      <c r="BJ343" s="44">
        <v>0</v>
      </c>
      <c r="BK343" s="46">
        <v>0.5</v>
      </c>
      <c r="BL343" s="46">
        <v>0.2</v>
      </c>
      <c r="BM343" s="46">
        <v>1</v>
      </c>
      <c r="BN343" s="46">
        <v>0.3</v>
      </c>
      <c r="BO343" s="46">
        <v>1</v>
      </c>
      <c r="BP343" s="46">
        <v>0.2</v>
      </c>
      <c r="BQ343" s="46">
        <v>0</v>
      </c>
      <c r="BR343" s="46">
        <v>0.3</v>
      </c>
      <c r="BS343" s="46">
        <v>0</v>
      </c>
      <c r="BT343" s="46">
        <v>0</v>
      </c>
      <c r="BU343" s="46" t="s">
        <v>126</v>
      </c>
      <c r="BV343" s="46">
        <v>0.5</v>
      </c>
      <c r="BW343" s="46">
        <v>1</v>
      </c>
      <c r="BX343" s="46">
        <v>1</v>
      </c>
      <c r="BY343" s="46">
        <v>0</v>
      </c>
      <c r="BZ343" s="46">
        <v>0</v>
      </c>
      <c r="CA343" s="46" t="s">
        <v>126</v>
      </c>
      <c r="CB343" s="47">
        <v>0.224</v>
      </c>
      <c r="CC343" s="47">
        <v>0.112</v>
      </c>
      <c r="CD343" s="47">
        <v>4.48E-2</v>
      </c>
      <c r="CE343" s="47">
        <v>4.48E-2</v>
      </c>
      <c r="CF343" s="47">
        <v>4.48E-2</v>
      </c>
      <c r="CG343" s="47">
        <v>6.7199999999999996E-2</v>
      </c>
      <c r="CH343" s="47">
        <v>6.7199999999999996E-2</v>
      </c>
      <c r="CI343" s="47">
        <v>6.720000000000001E-2</v>
      </c>
      <c r="CJ343" s="47">
        <v>4.48E-2</v>
      </c>
      <c r="CK343" s="47">
        <v>0</v>
      </c>
      <c r="CL343" s="47">
        <v>0</v>
      </c>
      <c r="CM343" s="47">
        <v>6.720000000000001E-2</v>
      </c>
      <c r="CN343" s="47">
        <v>0</v>
      </c>
      <c r="CO343" s="47">
        <v>0</v>
      </c>
      <c r="CP343" s="47">
        <v>0</v>
      </c>
      <c r="CQ343" s="47" t="s">
        <v>126</v>
      </c>
      <c r="CR343" s="47">
        <v>0</v>
      </c>
      <c r="CS343" s="45"/>
      <c r="CT343" s="45"/>
      <c r="CU343" s="45"/>
      <c r="CV343" s="45"/>
      <c r="CX343" s="48">
        <v>2</v>
      </c>
      <c r="CY343" s="1">
        <v>0</v>
      </c>
      <c r="CZ343">
        <v>0</v>
      </c>
    </row>
    <row r="344" spans="1:272" s="123" customFormat="1" ht="18" customHeight="1" x14ac:dyDescent="0.25">
      <c r="A344" s="113" t="s">
        <v>522</v>
      </c>
      <c r="B344" s="113" t="s">
        <v>523</v>
      </c>
      <c r="C344" s="113" t="s">
        <v>3156</v>
      </c>
      <c r="D344" s="113" t="s">
        <v>3310</v>
      </c>
      <c r="E344" s="113" t="s">
        <v>3311</v>
      </c>
      <c r="F344" s="113" t="s">
        <v>3312</v>
      </c>
      <c r="G344" s="113" t="s">
        <v>3313</v>
      </c>
      <c r="H344" s="113" t="s">
        <v>3320</v>
      </c>
      <c r="I344" s="113" t="s">
        <v>248</v>
      </c>
      <c r="J344" s="113"/>
      <c r="K344" s="113" t="s">
        <v>3321</v>
      </c>
      <c r="L344" s="113" t="s">
        <v>3322</v>
      </c>
      <c r="M344" s="113" t="s">
        <v>3323</v>
      </c>
      <c r="N344" s="113" t="s">
        <v>118</v>
      </c>
      <c r="O344" s="113" t="s">
        <v>119</v>
      </c>
      <c r="P344" s="114">
        <v>0</v>
      </c>
      <c r="Q344" s="115">
        <v>1</v>
      </c>
      <c r="R344" s="40">
        <v>0.51</v>
      </c>
      <c r="S344" s="115" t="s">
        <v>4589</v>
      </c>
      <c r="T344" s="115">
        <v>0.08</v>
      </c>
      <c r="U344" s="115">
        <v>0</v>
      </c>
      <c r="V344" s="115">
        <v>0.08</v>
      </c>
      <c r="W344" s="115">
        <v>0</v>
      </c>
      <c r="X344" s="115">
        <v>0.08</v>
      </c>
      <c r="Y344" s="115">
        <v>0</v>
      </c>
      <c r="Z344" s="115">
        <v>0.08</v>
      </c>
      <c r="AA344" s="115" t="s">
        <v>3324</v>
      </c>
      <c r="AB344" s="115" t="s">
        <v>3325</v>
      </c>
      <c r="AC344" s="115">
        <v>0</v>
      </c>
      <c r="AD344" s="115">
        <v>0.3</v>
      </c>
      <c r="AE344" s="115">
        <v>0</v>
      </c>
      <c r="AF344" s="115">
        <v>0.3</v>
      </c>
      <c r="AG344" s="115">
        <v>0</v>
      </c>
      <c r="AH344" s="115">
        <v>0.3</v>
      </c>
      <c r="AI344" s="115" t="s">
        <v>3326</v>
      </c>
      <c r="AJ344" s="115" t="s">
        <v>3327</v>
      </c>
      <c r="AK344" s="115">
        <v>0</v>
      </c>
      <c r="AL344" s="115"/>
      <c r="AM344" s="115"/>
      <c r="AN344" s="40">
        <v>0.3</v>
      </c>
      <c r="AO344" s="40">
        <v>0</v>
      </c>
      <c r="AP344" s="115">
        <v>0.13</v>
      </c>
      <c r="AQ344" s="115">
        <v>0</v>
      </c>
      <c r="AR344" s="40">
        <v>0.13</v>
      </c>
      <c r="AS344" s="115" t="s">
        <v>3328</v>
      </c>
      <c r="AT344" s="115" t="s">
        <v>3329</v>
      </c>
      <c r="AU344" s="115"/>
      <c r="AV344" s="115">
        <v>0.32</v>
      </c>
      <c r="AW344" s="115">
        <v>0</v>
      </c>
      <c r="AX344" s="115">
        <v>0</v>
      </c>
      <c r="AY344" s="115">
        <v>0</v>
      </c>
      <c r="AZ344" s="116">
        <v>18972206777</v>
      </c>
      <c r="BA344" s="43">
        <v>0</v>
      </c>
      <c r="BB344" s="117">
        <v>18972206777</v>
      </c>
      <c r="BC344" s="116">
        <v>18972206777</v>
      </c>
      <c r="BD344" s="110">
        <v>33075935621</v>
      </c>
      <c r="BE344" s="118"/>
      <c r="BF344" s="119"/>
      <c r="BG344" s="44">
        <v>33075935621</v>
      </c>
      <c r="BH344" s="44">
        <v>75443000000</v>
      </c>
      <c r="BI344" s="44"/>
      <c r="BJ344" s="44">
        <v>75443000000</v>
      </c>
      <c r="BK344" s="120">
        <v>0.51</v>
      </c>
      <c r="BL344" s="120">
        <v>0.08</v>
      </c>
      <c r="BM344" s="120">
        <v>1</v>
      </c>
      <c r="BN344" s="46">
        <v>0.3</v>
      </c>
      <c r="BO344" s="46">
        <v>1</v>
      </c>
      <c r="BP344" s="46">
        <v>0.3</v>
      </c>
      <c r="BQ344" s="46">
        <v>0.43333333333333335</v>
      </c>
      <c r="BR344" s="46">
        <v>0.32</v>
      </c>
      <c r="BS344" s="46">
        <v>0</v>
      </c>
      <c r="BT344" s="120">
        <v>0</v>
      </c>
      <c r="BU344" s="120" t="s">
        <v>126</v>
      </c>
      <c r="BV344" s="120">
        <v>0.51</v>
      </c>
      <c r="BW344" s="120">
        <v>1</v>
      </c>
      <c r="BX344" s="120">
        <v>1</v>
      </c>
      <c r="BY344" s="120">
        <v>0.43333333333333335</v>
      </c>
      <c r="BZ344" s="120">
        <v>0</v>
      </c>
      <c r="CA344" s="120" t="s">
        <v>126</v>
      </c>
      <c r="CB344" s="121">
        <v>0.224</v>
      </c>
      <c r="CC344" s="47">
        <v>0.11424000000000001</v>
      </c>
      <c r="CD344" s="121">
        <v>1.7899999999999999E-2</v>
      </c>
      <c r="CE344" s="121">
        <v>1.7899999999999999E-2</v>
      </c>
      <c r="CF344" s="121">
        <v>1.7899999999999999E-2</v>
      </c>
      <c r="CG344" s="47">
        <v>6.7199999999999996E-2</v>
      </c>
      <c r="CH344" s="47">
        <v>6.7199999999999996E-2</v>
      </c>
      <c r="CI344" s="47">
        <v>6.7220000000000002E-2</v>
      </c>
      <c r="CJ344" s="47">
        <v>6.7199999999999996E-2</v>
      </c>
      <c r="CK344" s="47">
        <v>2.912E-2</v>
      </c>
      <c r="CL344" s="47">
        <v>2.9120000000000007E-2</v>
      </c>
      <c r="CM344" s="47">
        <v>7.1680000000000008E-2</v>
      </c>
      <c r="CN344" s="47">
        <v>0</v>
      </c>
      <c r="CO344" s="47">
        <v>0</v>
      </c>
      <c r="CP344" s="121">
        <v>0</v>
      </c>
      <c r="CQ344" s="121" t="s">
        <v>126</v>
      </c>
      <c r="CR344" s="121">
        <v>0</v>
      </c>
      <c r="CS344" s="119"/>
      <c r="CT344" s="119"/>
      <c r="CU344" s="119"/>
      <c r="CV344" s="119"/>
      <c r="CW344" s="2"/>
      <c r="CX344" s="48">
        <v>0.3</v>
      </c>
      <c r="CY344" s="12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c r="IL344" s="2"/>
      <c r="IM344" s="2"/>
      <c r="IN344" s="2"/>
      <c r="IO344" s="2"/>
      <c r="IP344" s="2"/>
      <c r="IQ344" s="2"/>
      <c r="IR344" s="2"/>
      <c r="IS344" s="2"/>
      <c r="IT344" s="2"/>
      <c r="IU344" s="2"/>
      <c r="IV344" s="2"/>
      <c r="IW344" s="2"/>
      <c r="IX344" s="2"/>
      <c r="IY344" s="2"/>
      <c r="IZ344" s="2"/>
      <c r="JA344" s="2"/>
      <c r="JB344" s="2"/>
      <c r="JC344" s="2"/>
      <c r="JD344" s="2"/>
      <c r="JE344" s="2"/>
      <c r="JF344" s="2"/>
      <c r="JG344" s="2"/>
      <c r="JH344" s="2"/>
      <c r="JI344" s="2"/>
      <c r="JJ344" s="2"/>
      <c r="JK344" s="2"/>
      <c r="JL344" s="2"/>
    </row>
    <row r="345" spans="1:272" s="123" customFormat="1" ht="18" customHeight="1" x14ac:dyDescent="0.25">
      <c r="A345" s="113" t="s">
        <v>522</v>
      </c>
      <c r="B345" s="113" t="s">
        <v>523</v>
      </c>
      <c r="C345" s="113" t="s">
        <v>3156</v>
      </c>
      <c r="D345" s="113" t="s">
        <v>3310</v>
      </c>
      <c r="E345" s="113" t="s">
        <v>3311</v>
      </c>
      <c r="F345" s="113" t="s">
        <v>3312</v>
      </c>
      <c r="G345" s="113" t="s">
        <v>3313</v>
      </c>
      <c r="H345" s="113" t="s">
        <v>3330</v>
      </c>
      <c r="I345" s="113" t="s">
        <v>248</v>
      </c>
      <c r="J345" s="113"/>
      <c r="K345" s="113" t="s">
        <v>3331</v>
      </c>
      <c r="L345" s="113" t="s">
        <v>3332</v>
      </c>
      <c r="M345" s="113" t="s">
        <v>3333</v>
      </c>
      <c r="N345" s="113" t="s">
        <v>118</v>
      </c>
      <c r="O345" s="113" t="s">
        <v>119</v>
      </c>
      <c r="P345" s="114">
        <v>0</v>
      </c>
      <c r="Q345" s="115">
        <v>1</v>
      </c>
      <c r="R345" s="40">
        <v>0.54</v>
      </c>
      <c r="S345" s="115" t="s">
        <v>4590</v>
      </c>
      <c r="T345" s="115">
        <v>0.06</v>
      </c>
      <c r="U345" s="115">
        <v>0</v>
      </c>
      <c r="V345" s="115">
        <v>0.06</v>
      </c>
      <c r="W345" s="115">
        <v>0</v>
      </c>
      <c r="X345" s="115">
        <v>0.09</v>
      </c>
      <c r="Y345" s="115">
        <v>0</v>
      </c>
      <c r="Z345" s="115">
        <v>0.09</v>
      </c>
      <c r="AA345" s="115" t="s">
        <v>3334</v>
      </c>
      <c r="AB345" s="115" t="s">
        <v>3335</v>
      </c>
      <c r="AC345" s="115">
        <v>0</v>
      </c>
      <c r="AD345" s="115">
        <v>0.3</v>
      </c>
      <c r="AE345" s="115">
        <v>0</v>
      </c>
      <c r="AF345" s="115">
        <v>0.3</v>
      </c>
      <c r="AG345" s="115">
        <v>0</v>
      </c>
      <c r="AH345" s="115">
        <v>0.3</v>
      </c>
      <c r="AI345" s="115" t="s">
        <v>3336</v>
      </c>
      <c r="AJ345" s="115" t="s">
        <v>3337</v>
      </c>
      <c r="AK345" s="115">
        <v>0</v>
      </c>
      <c r="AL345" s="115"/>
      <c r="AM345" s="115"/>
      <c r="AN345" s="40">
        <v>0.3</v>
      </c>
      <c r="AO345" s="40">
        <v>0</v>
      </c>
      <c r="AP345" s="115">
        <v>0.15</v>
      </c>
      <c r="AQ345" s="115">
        <v>0</v>
      </c>
      <c r="AR345" s="40">
        <v>0.15</v>
      </c>
      <c r="AS345" s="115" t="s">
        <v>3338</v>
      </c>
      <c r="AT345" s="115" t="s">
        <v>3339</v>
      </c>
      <c r="AU345" s="115"/>
      <c r="AV345" s="115">
        <v>0.34</v>
      </c>
      <c r="AW345" s="115">
        <v>0</v>
      </c>
      <c r="AX345" s="115">
        <v>0</v>
      </c>
      <c r="AY345" s="115">
        <v>0</v>
      </c>
      <c r="AZ345" s="116">
        <v>19961575096</v>
      </c>
      <c r="BA345" s="43">
        <v>0</v>
      </c>
      <c r="BB345" s="117">
        <v>19961575096</v>
      </c>
      <c r="BC345" s="116">
        <v>19961575096</v>
      </c>
      <c r="BD345" s="110">
        <v>20560422348</v>
      </c>
      <c r="BE345" s="118"/>
      <c r="BF345" s="119"/>
      <c r="BG345" s="44">
        <v>20560422348</v>
      </c>
      <c r="BH345" s="44">
        <v>35932392019</v>
      </c>
      <c r="BI345" s="44"/>
      <c r="BJ345" s="44">
        <v>21177235019</v>
      </c>
      <c r="BK345" s="120">
        <v>0.54</v>
      </c>
      <c r="BL345" s="120">
        <v>0.06</v>
      </c>
      <c r="BM345" s="120">
        <v>1.5</v>
      </c>
      <c r="BN345" s="46">
        <v>0.3</v>
      </c>
      <c r="BO345" s="46">
        <v>1</v>
      </c>
      <c r="BP345" s="46">
        <v>0.3</v>
      </c>
      <c r="BQ345" s="46">
        <v>0.5</v>
      </c>
      <c r="BR345" s="46">
        <v>0.34</v>
      </c>
      <c r="BS345" s="46">
        <v>0</v>
      </c>
      <c r="BT345" s="120">
        <v>0</v>
      </c>
      <c r="BU345" s="120" t="s">
        <v>126</v>
      </c>
      <c r="BV345" s="120">
        <v>0.54</v>
      </c>
      <c r="BW345" s="120">
        <v>1</v>
      </c>
      <c r="BX345" s="120">
        <v>1</v>
      </c>
      <c r="BY345" s="120">
        <v>0.5</v>
      </c>
      <c r="BZ345" s="120">
        <v>0</v>
      </c>
      <c r="CA345" s="120" t="s">
        <v>126</v>
      </c>
      <c r="CB345" s="121">
        <v>0.224</v>
      </c>
      <c r="CC345" s="47">
        <v>0.12096000000000001</v>
      </c>
      <c r="CD345" s="121">
        <v>1.34E-2</v>
      </c>
      <c r="CE345" s="121">
        <v>1.34E-2</v>
      </c>
      <c r="CF345" s="121">
        <v>2.0199999999999999E-2</v>
      </c>
      <c r="CG345" s="47">
        <v>6.7199999999999996E-2</v>
      </c>
      <c r="CH345" s="47">
        <v>6.7199999999999996E-2</v>
      </c>
      <c r="CI345" s="47">
        <v>6.7160000000000011E-2</v>
      </c>
      <c r="CJ345" s="47">
        <v>6.7199999999999996E-2</v>
      </c>
      <c r="CK345" s="47">
        <v>3.3599999999999998E-2</v>
      </c>
      <c r="CL345" s="47">
        <v>3.3600000000000005E-2</v>
      </c>
      <c r="CM345" s="47">
        <v>7.6160000000000005E-2</v>
      </c>
      <c r="CN345" s="47">
        <v>0</v>
      </c>
      <c r="CO345" s="47">
        <v>0</v>
      </c>
      <c r="CP345" s="121">
        <v>0</v>
      </c>
      <c r="CQ345" s="121" t="s">
        <v>126</v>
      </c>
      <c r="CR345" s="121">
        <v>0</v>
      </c>
      <c r="CS345" s="119"/>
      <c r="CT345" s="119"/>
      <c r="CU345" s="119"/>
      <c r="CV345" s="119"/>
      <c r="CW345" s="2"/>
      <c r="CX345" s="48">
        <v>0.31</v>
      </c>
      <c r="CY345" s="12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c r="IL345" s="2"/>
      <c r="IM345" s="2"/>
      <c r="IN345" s="2"/>
      <c r="IO345" s="2"/>
      <c r="IP345" s="2"/>
      <c r="IQ345" s="2"/>
      <c r="IR345" s="2"/>
      <c r="IS345" s="2"/>
      <c r="IT345" s="2"/>
      <c r="IU345" s="2"/>
      <c r="IV345" s="2"/>
      <c r="IW345" s="2"/>
      <c r="IX345" s="2"/>
      <c r="IY345" s="2"/>
      <c r="IZ345" s="2"/>
      <c r="JA345" s="2"/>
      <c r="JB345" s="2"/>
      <c r="JC345" s="2"/>
      <c r="JD345" s="2"/>
      <c r="JE345" s="2"/>
      <c r="JF345" s="2"/>
      <c r="JG345" s="2"/>
      <c r="JH345" s="2"/>
      <c r="JI345" s="2"/>
      <c r="JJ345" s="2"/>
      <c r="JK345" s="2"/>
      <c r="JL345" s="2"/>
    </row>
    <row r="346" spans="1:272" s="123" customFormat="1" ht="18" customHeight="1" x14ac:dyDescent="0.25">
      <c r="A346" s="113" t="s">
        <v>522</v>
      </c>
      <c r="B346" s="113" t="s">
        <v>523</v>
      </c>
      <c r="C346" s="113" t="s">
        <v>3156</v>
      </c>
      <c r="D346" s="113" t="s">
        <v>3310</v>
      </c>
      <c r="E346" s="113" t="s">
        <v>3311</v>
      </c>
      <c r="F346" s="113" t="s">
        <v>3312</v>
      </c>
      <c r="G346" s="113" t="s">
        <v>3313</v>
      </c>
      <c r="H346" s="113" t="s">
        <v>3340</v>
      </c>
      <c r="I346" s="113" t="s">
        <v>248</v>
      </c>
      <c r="J346" s="113"/>
      <c r="K346" s="113" t="s">
        <v>3341</v>
      </c>
      <c r="L346" s="113" t="s">
        <v>3342</v>
      </c>
      <c r="M346" s="113" t="s">
        <v>3343</v>
      </c>
      <c r="N346" s="113" t="s">
        <v>118</v>
      </c>
      <c r="O346" s="113" t="s">
        <v>119</v>
      </c>
      <c r="P346" s="114">
        <v>0</v>
      </c>
      <c r="Q346" s="115">
        <v>1</v>
      </c>
      <c r="R346" s="40">
        <v>0.4</v>
      </c>
      <c r="S346" s="115" t="s">
        <v>4591</v>
      </c>
      <c r="T346" s="115">
        <v>0.05</v>
      </c>
      <c r="U346" s="115">
        <v>0</v>
      </c>
      <c r="V346" s="115">
        <v>0</v>
      </c>
      <c r="W346" s="115">
        <v>0</v>
      </c>
      <c r="X346" s="115">
        <v>0</v>
      </c>
      <c r="Y346" s="115">
        <v>0</v>
      </c>
      <c r="Z346" s="115">
        <v>0</v>
      </c>
      <c r="AA346" s="115"/>
      <c r="AB346" s="115"/>
      <c r="AC346" s="115"/>
      <c r="AD346" s="115">
        <v>0.25</v>
      </c>
      <c r="AE346" s="115">
        <v>0</v>
      </c>
      <c r="AF346" s="115">
        <v>0.25</v>
      </c>
      <c r="AG346" s="115">
        <v>0</v>
      </c>
      <c r="AH346" s="115">
        <v>0.25</v>
      </c>
      <c r="AI346" s="115" t="s">
        <v>3344</v>
      </c>
      <c r="AJ346" s="115" t="s">
        <v>3345</v>
      </c>
      <c r="AK346" s="115" t="s">
        <v>3346</v>
      </c>
      <c r="AL346" s="115"/>
      <c r="AM346" s="115"/>
      <c r="AN346" s="40">
        <v>0.35</v>
      </c>
      <c r="AO346" s="40">
        <v>0</v>
      </c>
      <c r="AP346" s="115">
        <v>0.15</v>
      </c>
      <c r="AQ346" s="115">
        <v>0</v>
      </c>
      <c r="AR346" s="40">
        <v>0.15</v>
      </c>
      <c r="AS346" s="115"/>
      <c r="AT346" s="115"/>
      <c r="AU346" s="115"/>
      <c r="AV346" s="115">
        <v>0.4</v>
      </c>
      <c r="AW346" s="115">
        <v>0</v>
      </c>
      <c r="AX346" s="115">
        <v>0</v>
      </c>
      <c r="AY346" s="115">
        <v>0</v>
      </c>
      <c r="AZ346" s="124"/>
      <c r="BA346" s="43">
        <v>0</v>
      </c>
      <c r="BB346" s="117">
        <v>0</v>
      </c>
      <c r="BC346" s="124"/>
      <c r="BD346" s="110">
        <v>4200000000</v>
      </c>
      <c r="BE346" s="118"/>
      <c r="BF346" s="119"/>
      <c r="BG346" s="44">
        <v>4200000000</v>
      </c>
      <c r="BH346" s="44">
        <v>0</v>
      </c>
      <c r="BI346" s="44"/>
      <c r="BJ346" s="44">
        <v>0</v>
      </c>
      <c r="BK346" s="120">
        <v>0.4</v>
      </c>
      <c r="BL346" s="120">
        <v>0</v>
      </c>
      <c r="BM346" s="120" t="s">
        <v>126</v>
      </c>
      <c r="BN346" s="46">
        <v>0.25</v>
      </c>
      <c r="BO346" s="46">
        <v>1</v>
      </c>
      <c r="BP346" s="46">
        <v>0.35</v>
      </c>
      <c r="BQ346" s="46">
        <v>0.4285714285714286</v>
      </c>
      <c r="BR346" s="46">
        <v>0.4</v>
      </c>
      <c r="BS346" s="46">
        <v>0</v>
      </c>
      <c r="BT346" s="120">
        <v>0</v>
      </c>
      <c r="BU346" s="120" t="s">
        <v>126</v>
      </c>
      <c r="BV346" s="120">
        <v>0.4</v>
      </c>
      <c r="BW346" s="120" t="s">
        <v>126</v>
      </c>
      <c r="BX346" s="120">
        <v>1</v>
      </c>
      <c r="BY346" s="120">
        <v>0.4285714285714286</v>
      </c>
      <c r="BZ346" s="120">
        <v>0</v>
      </c>
      <c r="CA346" s="120" t="s">
        <v>126</v>
      </c>
      <c r="CB346" s="121">
        <v>0.224</v>
      </c>
      <c r="CC346" s="47">
        <v>8.9600000000000013E-2</v>
      </c>
      <c r="CD346" s="121">
        <v>0</v>
      </c>
      <c r="CE346" s="121" t="s">
        <v>126</v>
      </c>
      <c r="CF346" s="121">
        <v>0</v>
      </c>
      <c r="CG346" s="47">
        <v>5.6000000000000001E-2</v>
      </c>
      <c r="CH346" s="47">
        <v>5.6000000000000001E-2</v>
      </c>
      <c r="CI346" s="47">
        <v>5.6000000000000001E-2</v>
      </c>
      <c r="CJ346" s="47">
        <v>7.8399999999999997E-2</v>
      </c>
      <c r="CK346" s="47">
        <v>3.3600000000000005E-2</v>
      </c>
      <c r="CL346" s="47">
        <v>3.3600000000000012E-2</v>
      </c>
      <c r="CM346" s="47">
        <v>8.9600000000000013E-2</v>
      </c>
      <c r="CN346" s="47">
        <v>0</v>
      </c>
      <c r="CO346" s="47">
        <v>0</v>
      </c>
      <c r="CP346" s="121">
        <v>0</v>
      </c>
      <c r="CQ346" s="121" t="s">
        <v>126</v>
      </c>
      <c r="CR346" s="121">
        <v>0</v>
      </c>
      <c r="CS346" s="119"/>
      <c r="CT346" s="119"/>
      <c r="CU346" s="119"/>
      <c r="CV346" s="119"/>
      <c r="CW346" s="2"/>
      <c r="CX346" s="48">
        <v>0.14000000000000001</v>
      </c>
      <c r="CY346" s="12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c r="HV346" s="2"/>
      <c r="HW346" s="2"/>
      <c r="HX346" s="2"/>
      <c r="HY346" s="2"/>
      <c r="HZ346" s="2"/>
      <c r="IA346" s="2"/>
      <c r="IB346" s="2"/>
      <c r="IC346" s="2"/>
      <c r="ID346" s="2"/>
      <c r="IE346" s="2"/>
      <c r="IF346" s="2"/>
      <c r="IG346" s="2"/>
      <c r="IH346" s="2"/>
      <c r="II346" s="2"/>
      <c r="IJ346" s="2"/>
      <c r="IK346" s="2"/>
      <c r="IL346" s="2"/>
      <c r="IM346" s="2"/>
      <c r="IN346" s="2"/>
      <c r="IO346" s="2"/>
      <c r="IP346" s="2"/>
      <c r="IQ346" s="2"/>
      <c r="IR346" s="2"/>
      <c r="IS346" s="2"/>
      <c r="IT346" s="2"/>
      <c r="IU346" s="2"/>
      <c r="IV346" s="2"/>
      <c r="IW346" s="2"/>
      <c r="IX346" s="2"/>
      <c r="IY346" s="2"/>
      <c r="IZ346" s="2"/>
      <c r="JA346" s="2"/>
      <c r="JB346" s="2"/>
      <c r="JC346" s="2"/>
      <c r="JD346" s="2"/>
      <c r="JE346" s="2"/>
      <c r="JF346" s="2"/>
      <c r="JG346" s="2"/>
      <c r="JH346" s="2"/>
      <c r="JI346" s="2"/>
      <c r="JJ346" s="2"/>
      <c r="JK346" s="2"/>
      <c r="JL346" s="2"/>
    </row>
    <row r="347" spans="1:272" s="123" customFormat="1" ht="18" customHeight="1" x14ac:dyDescent="0.25">
      <c r="A347" s="113" t="s">
        <v>522</v>
      </c>
      <c r="B347" s="113" t="s">
        <v>523</v>
      </c>
      <c r="C347" s="113" t="s">
        <v>3156</v>
      </c>
      <c r="D347" s="113" t="s">
        <v>3310</v>
      </c>
      <c r="E347" s="113" t="s">
        <v>3311</v>
      </c>
      <c r="F347" s="113" t="s">
        <v>3312</v>
      </c>
      <c r="G347" s="113" t="s">
        <v>3313</v>
      </c>
      <c r="H347" s="113" t="s">
        <v>3347</v>
      </c>
      <c r="I347" s="113" t="s">
        <v>248</v>
      </c>
      <c r="J347" s="113"/>
      <c r="K347" s="113" t="s">
        <v>3348</v>
      </c>
      <c r="L347" s="113" t="s">
        <v>3349</v>
      </c>
      <c r="M347" s="113" t="s">
        <v>3343</v>
      </c>
      <c r="N347" s="113" t="s">
        <v>118</v>
      </c>
      <c r="O347" s="113" t="s">
        <v>119</v>
      </c>
      <c r="P347" s="114">
        <v>0</v>
      </c>
      <c r="Q347" s="115">
        <v>1</v>
      </c>
      <c r="R347" s="40">
        <v>0.45</v>
      </c>
      <c r="S347" s="115" t="s">
        <v>4592</v>
      </c>
      <c r="T347" s="115">
        <v>0.08</v>
      </c>
      <c r="U347" s="115">
        <v>0</v>
      </c>
      <c r="V347" s="115">
        <v>0.08</v>
      </c>
      <c r="W347" s="115">
        <v>0</v>
      </c>
      <c r="X347" s="115">
        <v>0</v>
      </c>
      <c r="Y347" s="115">
        <v>0</v>
      </c>
      <c r="Z347" s="115">
        <v>0</v>
      </c>
      <c r="AA347" s="115"/>
      <c r="AB347" s="115"/>
      <c r="AC347" s="115"/>
      <c r="AD347" s="115">
        <v>0.38</v>
      </c>
      <c r="AE347" s="115">
        <v>0</v>
      </c>
      <c r="AF347" s="115">
        <v>0.38</v>
      </c>
      <c r="AG347" s="115">
        <v>0</v>
      </c>
      <c r="AH347" s="115">
        <v>0.38</v>
      </c>
      <c r="AI347" s="115" t="s">
        <v>3350</v>
      </c>
      <c r="AJ347" s="127" t="s">
        <v>3351</v>
      </c>
      <c r="AK347" s="115" t="s">
        <v>3352</v>
      </c>
      <c r="AL347" s="115"/>
      <c r="AM347" s="115"/>
      <c r="AN347" s="40">
        <v>0.3</v>
      </c>
      <c r="AO347" s="40">
        <v>0</v>
      </c>
      <c r="AP347" s="115">
        <v>7.0000000000000007E-2</v>
      </c>
      <c r="AQ347" s="115">
        <v>0</v>
      </c>
      <c r="AR347" s="40">
        <v>7.0000000000000007E-2</v>
      </c>
      <c r="AS347" s="115"/>
      <c r="AT347" s="115"/>
      <c r="AU347" s="115"/>
      <c r="AV347" s="115">
        <v>0.32</v>
      </c>
      <c r="AW347" s="115">
        <v>0</v>
      </c>
      <c r="AX347" s="115">
        <v>0</v>
      </c>
      <c r="AY347" s="115">
        <v>0</v>
      </c>
      <c r="AZ347" s="124"/>
      <c r="BA347" s="43">
        <v>0</v>
      </c>
      <c r="BB347" s="117">
        <v>0</v>
      </c>
      <c r="BC347" s="124"/>
      <c r="BD347" s="110">
        <v>0</v>
      </c>
      <c r="BE347" s="118"/>
      <c r="BF347" s="119"/>
      <c r="BG347" s="44">
        <v>0</v>
      </c>
      <c r="BH347" s="44">
        <v>0</v>
      </c>
      <c r="BI347" s="44"/>
      <c r="BJ347" s="44">
        <v>0</v>
      </c>
      <c r="BK347" s="120">
        <v>0.45</v>
      </c>
      <c r="BL347" s="120">
        <v>0.08</v>
      </c>
      <c r="BM347" s="120">
        <v>0</v>
      </c>
      <c r="BN347" s="46">
        <v>0.38</v>
      </c>
      <c r="BO347" s="46">
        <v>1</v>
      </c>
      <c r="BP347" s="46">
        <v>0.3</v>
      </c>
      <c r="BQ347" s="46">
        <v>0.23333333333333336</v>
      </c>
      <c r="BR347" s="46">
        <v>0.32</v>
      </c>
      <c r="BS347" s="46">
        <v>0</v>
      </c>
      <c r="BT347" s="120">
        <v>0</v>
      </c>
      <c r="BU347" s="120" t="s">
        <v>126</v>
      </c>
      <c r="BV347" s="120">
        <v>0.45</v>
      </c>
      <c r="BW347" s="120">
        <v>0</v>
      </c>
      <c r="BX347" s="120">
        <v>1</v>
      </c>
      <c r="BY347" s="120">
        <v>0.23333333333333336</v>
      </c>
      <c r="BZ347" s="120">
        <v>0</v>
      </c>
      <c r="CA347" s="120" t="s">
        <v>126</v>
      </c>
      <c r="CB347" s="121">
        <v>0.224</v>
      </c>
      <c r="CC347" s="47">
        <v>0.1008</v>
      </c>
      <c r="CD347" s="121">
        <v>1.7899999999999999E-2</v>
      </c>
      <c r="CE347" s="121">
        <v>0</v>
      </c>
      <c r="CF347" s="121">
        <v>0</v>
      </c>
      <c r="CG347" s="47">
        <v>8.5099999999999995E-2</v>
      </c>
      <c r="CH347" s="47">
        <v>8.5099999999999995E-2</v>
      </c>
      <c r="CI347" s="47">
        <v>8.5120000000000001E-2</v>
      </c>
      <c r="CJ347" s="47">
        <v>6.7199999999999996E-2</v>
      </c>
      <c r="CK347" s="47">
        <v>1.5679999999999999E-2</v>
      </c>
      <c r="CL347" s="47">
        <v>1.5679999999999999E-2</v>
      </c>
      <c r="CM347" s="47">
        <v>7.1680000000000008E-2</v>
      </c>
      <c r="CN347" s="47">
        <v>0</v>
      </c>
      <c r="CO347" s="47">
        <v>0</v>
      </c>
      <c r="CP347" s="121">
        <v>0</v>
      </c>
      <c r="CQ347" s="121" t="s">
        <v>126</v>
      </c>
      <c r="CR347" s="121">
        <v>0</v>
      </c>
      <c r="CS347" s="119"/>
      <c r="CT347" s="119"/>
      <c r="CU347" s="119"/>
      <c r="CV347" s="119"/>
      <c r="CW347" s="2"/>
      <c r="CX347" s="48">
        <v>0.28000000000000003</v>
      </c>
      <c r="CY347" s="12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c r="IL347" s="2"/>
      <c r="IM347" s="2"/>
      <c r="IN347" s="2"/>
      <c r="IO347" s="2"/>
      <c r="IP347" s="2"/>
      <c r="IQ347" s="2"/>
      <c r="IR347" s="2"/>
      <c r="IS347" s="2"/>
      <c r="IT347" s="2"/>
      <c r="IU347" s="2"/>
      <c r="IV347" s="2"/>
      <c r="IW347" s="2"/>
      <c r="IX347" s="2"/>
      <c r="IY347" s="2"/>
      <c r="IZ347" s="2"/>
      <c r="JA347" s="2"/>
      <c r="JB347" s="2"/>
      <c r="JC347" s="2"/>
      <c r="JD347" s="2"/>
      <c r="JE347" s="2"/>
      <c r="JF347" s="2"/>
      <c r="JG347" s="2"/>
      <c r="JH347" s="2"/>
      <c r="JI347" s="2"/>
      <c r="JJ347" s="2"/>
      <c r="JK347" s="2"/>
      <c r="JL347" s="2"/>
    </row>
    <row r="348" spans="1:272" s="123" customFormat="1" ht="18" customHeight="1" x14ac:dyDescent="0.25">
      <c r="A348" s="113" t="s">
        <v>522</v>
      </c>
      <c r="B348" s="113" t="s">
        <v>523</v>
      </c>
      <c r="C348" s="113" t="s">
        <v>3156</v>
      </c>
      <c r="D348" s="113" t="s">
        <v>3310</v>
      </c>
      <c r="E348" s="113" t="s">
        <v>3311</v>
      </c>
      <c r="F348" s="113" t="s">
        <v>3312</v>
      </c>
      <c r="G348" s="113" t="s">
        <v>3313</v>
      </c>
      <c r="H348" s="113" t="s">
        <v>3353</v>
      </c>
      <c r="I348" s="113" t="s">
        <v>248</v>
      </c>
      <c r="J348" s="113"/>
      <c r="K348" s="113" t="s">
        <v>3354</v>
      </c>
      <c r="L348" s="113" t="s">
        <v>3355</v>
      </c>
      <c r="M348" s="113" t="s">
        <v>3356</v>
      </c>
      <c r="N348" s="113" t="s">
        <v>118</v>
      </c>
      <c r="O348" s="113" t="s">
        <v>135</v>
      </c>
      <c r="P348" s="114">
        <v>1</v>
      </c>
      <c r="Q348" s="115">
        <v>1</v>
      </c>
      <c r="R348" s="40">
        <v>0.8833333333333333</v>
      </c>
      <c r="S348" s="115" t="s">
        <v>4593</v>
      </c>
      <c r="T348" s="115">
        <v>0</v>
      </c>
      <c r="U348" s="115">
        <v>1</v>
      </c>
      <c r="V348" s="115">
        <v>0</v>
      </c>
      <c r="W348" s="115">
        <v>1</v>
      </c>
      <c r="X348" s="115" t="s">
        <v>126</v>
      </c>
      <c r="Y348" s="115">
        <v>1</v>
      </c>
      <c r="Z348" s="115">
        <v>1</v>
      </c>
      <c r="AA348" s="115" t="s">
        <v>3357</v>
      </c>
      <c r="AB348" s="115" t="s">
        <v>3358</v>
      </c>
      <c r="AC348" s="115">
        <v>0</v>
      </c>
      <c r="AD348" s="115">
        <v>0</v>
      </c>
      <c r="AE348" s="115">
        <v>1</v>
      </c>
      <c r="AF348" s="115">
        <v>0</v>
      </c>
      <c r="AG348" s="115">
        <v>1</v>
      </c>
      <c r="AH348" s="115">
        <v>1</v>
      </c>
      <c r="AI348" s="115" t="s">
        <v>3359</v>
      </c>
      <c r="AJ348" s="115" t="s">
        <v>3360</v>
      </c>
      <c r="AK348" s="115">
        <v>0</v>
      </c>
      <c r="AL348" s="115"/>
      <c r="AM348" s="115"/>
      <c r="AN348" s="40">
        <v>0</v>
      </c>
      <c r="AO348" s="40">
        <v>1</v>
      </c>
      <c r="AP348" s="115" t="s">
        <v>126</v>
      </c>
      <c r="AQ348" s="115">
        <v>0.65</v>
      </c>
      <c r="AR348" s="40">
        <v>0.65</v>
      </c>
      <c r="AS348" s="115" t="s">
        <v>3361</v>
      </c>
      <c r="AT348" s="115" t="s">
        <v>3362</v>
      </c>
      <c r="AU348" s="115"/>
      <c r="AV348" s="115">
        <v>0</v>
      </c>
      <c r="AW348" s="115">
        <v>1</v>
      </c>
      <c r="AX348" s="115">
        <v>0</v>
      </c>
      <c r="AY348" s="115">
        <v>0</v>
      </c>
      <c r="AZ348" s="124"/>
      <c r="BA348" s="43">
        <v>0</v>
      </c>
      <c r="BB348" s="117">
        <v>0</v>
      </c>
      <c r="BC348" s="124"/>
      <c r="BD348" s="110">
        <v>9000000000</v>
      </c>
      <c r="BE348" s="118"/>
      <c r="BF348" s="119"/>
      <c r="BG348" s="44">
        <v>9000000000</v>
      </c>
      <c r="BH348" s="44">
        <v>9640000000</v>
      </c>
      <c r="BI348" s="44"/>
      <c r="BJ348" s="44">
        <v>9640000000</v>
      </c>
      <c r="BK348" s="46">
        <v>0.66249999999999998</v>
      </c>
      <c r="BL348" s="46">
        <v>0.25</v>
      </c>
      <c r="BM348" s="120">
        <v>1</v>
      </c>
      <c r="BN348" s="46">
        <v>0.25</v>
      </c>
      <c r="BO348" s="46">
        <v>1</v>
      </c>
      <c r="BP348" s="46">
        <v>0.25</v>
      </c>
      <c r="BQ348" s="46">
        <v>0.65</v>
      </c>
      <c r="BR348" s="46">
        <v>0.25</v>
      </c>
      <c r="BS348" s="46">
        <v>0</v>
      </c>
      <c r="BT348" s="120">
        <v>0</v>
      </c>
      <c r="BU348" s="120" t="s">
        <v>126</v>
      </c>
      <c r="BV348" s="46">
        <v>0.66249999999999998</v>
      </c>
      <c r="BW348" s="120">
        <v>1</v>
      </c>
      <c r="BX348" s="120">
        <v>1</v>
      </c>
      <c r="BY348" s="46">
        <v>0.65</v>
      </c>
      <c r="BZ348" s="120">
        <v>0</v>
      </c>
      <c r="CA348" s="120" t="s">
        <v>126</v>
      </c>
      <c r="CB348" s="121">
        <v>0.224</v>
      </c>
      <c r="CC348" s="121">
        <v>0.1484</v>
      </c>
      <c r="CD348" s="121">
        <v>5.6000000000000001E-2</v>
      </c>
      <c r="CE348" s="121">
        <v>5.6000000000000001E-2</v>
      </c>
      <c r="CF348" s="121">
        <v>5.6000000000000001E-2</v>
      </c>
      <c r="CG348" s="121">
        <v>5.6000000000000001E-2</v>
      </c>
      <c r="CH348" s="47">
        <v>5.6000000000000001E-2</v>
      </c>
      <c r="CI348" s="47">
        <v>5.6000000000000001E-2</v>
      </c>
      <c r="CJ348" s="121">
        <v>5.6000000000000001E-2</v>
      </c>
      <c r="CK348" s="121">
        <v>3.6400000000000002E-2</v>
      </c>
      <c r="CL348" s="121">
        <v>3.6400000000000009E-2</v>
      </c>
      <c r="CM348" s="121">
        <v>5.6000000000000001E-2</v>
      </c>
      <c r="CN348" s="121">
        <v>0</v>
      </c>
      <c r="CO348" s="121">
        <v>0</v>
      </c>
      <c r="CP348" s="121">
        <v>0</v>
      </c>
      <c r="CQ348" s="121" t="s">
        <v>126</v>
      </c>
      <c r="CR348" s="121">
        <v>0</v>
      </c>
      <c r="CS348" s="45">
        <v>1</v>
      </c>
      <c r="CT348" s="45">
        <v>1</v>
      </c>
      <c r="CU348" s="45">
        <v>1</v>
      </c>
      <c r="CV348" s="45">
        <v>1</v>
      </c>
      <c r="CW348">
        <v>4</v>
      </c>
      <c r="CX348" s="48">
        <v>0.8833333333333333</v>
      </c>
      <c r="CY348" s="12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c r="HU348" s="2"/>
      <c r="HV348" s="2"/>
      <c r="HW348" s="2"/>
      <c r="HX348" s="2"/>
      <c r="HY348" s="2"/>
      <c r="HZ348" s="2"/>
      <c r="IA348" s="2"/>
      <c r="IB348" s="2"/>
      <c r="IC348" s="2"/>
      <c r="ID348" s="2"/>
      <c r="IE348" s="2"/>
      <c r="IF348" s="2"/>
      <c r="IG348" s="2"/>
      <c r="IH348" s="2"/>
      <c r="II348" s="2"/>
      <c r="IJ348" s="2"/>
      <c r="IK348" s="2"/>
      <c r="IL348" s="2"/>
      <c r="IM348" s="2"/>
      <c r="IN348" s="2"/>
      <c r="IO348" s="2"/>
      <c r="IP348" s="2"/>
      <c r="IQ348" s="2"/>
      <c r="IR348" s="2"/>
      <c r="IS348" s="2"/>
      <c r="IT348" s="2"/>
      <c r="IU348" s="2"/>
      <c r="IV348" s="2"/>
      <c r="IW348" s="2"/>
      <c r="IX348" s="2"/>
      <c r="IY348" s="2"/>
      <c r="IZ348" s="2"/>
      <c r="JA348" s="2"/>
      <c r="JB348" s="2"/>
      <c r="JC348" s="2"/>
      <c r="JD348" s="2"/>
      <c r="JE348" s="2"/>
      <c r="JF348" s="2"/>
      <c r="JG348" s="2"/>
      <c r="JH348" s="2"/>
      <c r="JI348" s="2"/>
      <c r="JJ348" s="2"/>
      <c r="JK348" s="2"/>
      <c r="JL348" s="2"/>
    </row>
    <row r="349" spans="1:272" s="123" customFormat="1" ht="18" customHeight="1" x14ac:dyDescent="0.25">
      <c r="A349" s="113" t="s">
        <v>522</v>
      </c>
      <c r="B349" s="113" t="s">
        <v>523</v>
      </c>
      <c r="C349" s="113" t="s">
        <v>3156</v>
      </c>
      <c r="D349" s="113" t="s">
        <v>3310</v>
      </c>
      <c r="E349" s="113" t="s">
        <v>3311</v>
      </c>
      <c r="F349" s="113" t="s">
        <v>3312</v>
      </c>
      <c r="G349" s="113" t="s">
        <v>3313</v>
      </c>
      <c r="H349" s="113" t="s">
        <v>3363</v>
      </c>
      <c r="I349" s="113" t="s">
        <v>248</v>
      </c>
      <c r="J349" s="113"/>
      <c r="K349" s="113" t="s">
        <v>3364</v>
      </c>
      <c r="L349" s="113" t="s">
        <v>3365</v>
      </c>
      <c r="M349" s="113" t="s">
        <v>3366</v>
      </c>
      <c r="N349" s="113" t="s">
        <v>118</v>
      </c>
      <c r="O349" s="113" t="s">
        <v>119</v>
      </c>
      <c r="P349" s="114">
        <v>0</v>
      </c>
      <c r="Q349" s="115">
        <v>1</v>
      </c>
      <c r="R349" s="40">
        <v>0.32</v>
      </c>
      <c r="S349" s="115" t="s">
        <v>4594</v>
      </c>
      <c r="T349" s="115">
        <v>7.0000000000000007E-2</v>
      </c>
      <c r="U349" s="115">
        <v>0</v>
      </c>
      <c r="V349" s="115">
        <v>0</v>
      </c>
      <c r="W349" s="115">
        <v>0</v>
      </c>
      <c r="X349" s="115">
        <v>0</v>
      </c>
      <c r="Y349" s="115">
        <v>0</v>
      </c>
      <c r="Z349" s="115">
        <v>0</v>
      </c>
      <c r="AA349" s="115"/>
      <c r="AB349" s="115"/>
      <c r="AC349" s="115"/>
      <c r="AD349" s="115">
        <v>0.32</v>
      </c>
      <c r="AE349" s="115">
        <v>0</v>
      </c>
      <c r="AF349" s="115">
        <v>0.32</v>
      </c>
      <c r="AG349" s="115">
        <v>0</v>
      </c>
      <c r="AH349" s="115">
        <v>0.32</v>
      </c>
      <c r="AI349" s="115" t="s">
        <v>3367</v>
      </c>
      <c r="AJ349" s="115" t="s">
        <v>3368</v>
      </c>
      <c r="AK349" s="115">
        <v>0</v>
      </c>
      <c r="AL349" s="115"/>
      <c r="AM349" s="115"/>
      <c r="AN349" s="40">
        <v>0.35</v>
      </c>
      <c r="AO349" s="40">
        <v>0</v>
      </c>
      <c r="AP349" s="115">
        <v>0</v>
      </c>
      <c r="AQ349" s="115">
        <v>0</v>
      </c>
      <c r="AR349" s="40">
        <v>0</v>
      </c>
      <c r="AS349" s="115"/>
      <c r="AT349" s="115"/>
      <c r="AU349" s="115"/>
      <c r="AV349" s="115">
        <v>0.33</v>
      </c>
      <c r="AW349" s="115">
        <v>0</v>
      </c>
      <c r="AX349" s="115">
        <v>0</v>
      </c>
      <c r="AY349" s="115">
        <v>0</v>
      </c>
      <c r="AZ349" s="124"/>
      <c r="BA349" s="43">
        <v>0</v>
      </c>
      <c r="BB349" s="117">
        <v>0</v>
      </c>
      <c r="BC349" s="124"/>
      <c r="BD349" s="110">
        <v>0</v>
      </c>
      <c r="BE349" s="118"/>
      <c r="BF349" s="119"/>
      <c r="BG349" s="44">
        <v>0</v>
      </c>
      <c r="BH349" s="44">
        <v>0</v>
      </c>
      <c r="BI349" s="44"/>
      <c r="BJ349" s="44">
        <v>0</v>
      </c>
      <c r="BK349" s="120">
        <v>0.32</v>
      </c>
      <c r="BL349" s="120">
        <v>0</v>
      </c>
      <c r="BM349" s="120" t="s">
        <v>126</v>
      </c>
      <c r="BN349" s="46">
        <v>0.32</v>
      </c>
      <c r="BO349" s="46">
        <v>1</v>
      </c>
      <c r="BP349" s="46">
        <v>0.35</v>
      </c>
      <c r="BQ349" s="46">
        <v>0</v>
      </c>
      <c r="BR349" s="46">
        <v>0.33</v>
      </c>
      <c r="BS349" s="46">
        <v>0</v>
      </c>
      <c r="BT349" s="120">
        <v>0</v>
      </c>
      <c r="BU349" s="120" t="s">
        <v>126</v>
      </c>
      <c r="BV349" s="120">
        <v>0.32</v>
      </c>
      <c r="BW349" s="120" t="s">
        <v>126</v>
      </c>
      <c r="BX349" s="120">
        <v>1</v>
      </c>
      <c r="BY349" s="120">
        <v>0</v>
      </c>
      <c r="BZ349" s="120">
        <v>0</v>
      </c>
      <c r="CA349" s="120" t="s">
        <v>126</v>
      </c>
      <c r="CB349" s="121">
        <v>0.224</v>
      </c>
      <c r="CC349" s="47">
        <v>7.1680000000000008E-2</v>
      </c>
      <c r="CD349" s="121">
        <v>0</v>
      </c>
      <c r="CE349" s="121" t="s">
        <v>126</v>
      </c>
      <c r="CF349" s="121">
        <v>0</v>
      </c>
      <c r="CG349" s="47">
        <v>7.17E-2</v>
      </c>
      <c r="CH349" s="47">
        <v>7.17E-2</v>
      </c>
      <c r="CI349" s="47">
        <v>7.1680000000000008E-2</v>
      </c>
      <c r="CJ349" s="47">
        <v>7.8399999999999997E-2</v>
      </c>
      <c r="CK349" s="47">
        <v>0</v>
      </c>
      <c r="CL349" s="47">
        <v>0</v>
      </c>
      <c r="CM349" s="47">
        <v>7.392E-2</v>
      </c>
      <c r="CN349" s="47">
        <v>0</v>
      </c>
      <c r="CO349" s="47">
        <v>0</v>
      </c>
      <c r="CP349" s="121">
        <v>0</v>
      </c>
      <c r="CQ349" s="121" t="s">
        <v>126</v>
      </c>
      <c r="CR349" s="121">
        <v>0</v>
      </c>
      <c r="CS349" s="119"/>
      <c r="CT349" s="119"/>
      <c r="CU349" s="119"/>
      <c r="CV349" s="119"/>
      <c r="CW349" s="2"/>
      <c r="CX349" s="48">
        <v>0.24</v>
      </c>
      <c r="CY349" s="12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2"/>
      <c r="HU349" s="2"/>
      <c r="HV349" s="2"/>
      <c r="HW349" s="2"/>
      <c r="HX349" s="2"/>
      <c r="HY349" s="2"/>
      <c r="HZ349" s="2"/>
      <c r="IA349" s="2"/>
      <c r="IB349" s="2"/>
      <c r="IC349" s="2"/>
      <c r="ID349" s="2"/>
      <c r="IE349" s="2"/>
      <c r="IF349" s="2"/>
      <c r="IG349" s="2"/>
      <c r="IH349" s="2"/>
      <c r="II349" s="2"/>
      <c r="IJ349" s="2"/>
      <c r="IK349" s="2"/>
      <c r="IL349" s="2"/>
      <c r="IM349" s="2"/>
      <c r="IN349" s="2"/>
      <c r="IO349" s="2"/>
      <c r="IP349" s="2"/>
      <c r="IQ349" s="2"/>
      <c r="IR349" s="2"/>
      <c r="IS349" s="2"/>
      <c r="IT349" s="2"/>
      <c r="IU349" s="2"/>
      <c r="IV349" s="2"/>
      <c r="IW349" s="2"/>
      <c r="IX349" s="2"/>
      <c r="IY349" s="2"/>
      <c r="IZ349" s="2"/>
      <c r="JA349" s="2"/>
      <c r="JB349" s="2"/>
      <c r="JC349" s="2"/>
      <c r="JD349" s="2"/>
      <c r="JE349" s="2"/>
      <c r="JF349" s="2"/>
      <c r="JG349" s="2"/>
      <c r="JH349" s="2"/>
      <c r="JI349" s="2"/>
      <c r="JJ349" s="2"/>
      <c r="JK349" s="2"/>
      <c r="JL349" s="2"/>
    </row>
    <row r="350" spans="1:272" s="123" customFormat="1" ht="18" customHeight="1" x14ac:dyDescent="0.25">
      <c r="A350" s="113" t="s">
        <v>522</v>
      </c>
      <c r="B350" s="113" t="s">
        <v>523</v>
      </c>
      <c r="C350" s="113" t="s">
        <v>3156</v>
      </c>
      <c r="D350" s="113" t="s">
        <v>3310</v>
      </c>
      <c r="E350" s="113" t="s">
        <v>3311</v>
      </c>
      <c r="F350" s="113" t="s">
        <v>3312</v>
      </c>
      <c r="G350" s="113" t="s">
        <v>3313</v>
      </c>
      <c r="H350" s="113" t="s">
        <v>3369</v>
      </c>
      <c r="I350" s="113" t="s">
        <v>248</v>
      </c>
      <c r="J350" s="113"/>
      <c r="K350" s="113" t="s">
        <v>3370</v>
      </c>
      <c r="L350" s="113" t="s">
        <v>3371</v>
      </c>
      <c r="M350" s="113" t="s">
        <v>3372</v>
      </c>
      <c r="N350" s="113" t="s">
        <v>118</v>
      </c>
      <c r="O350" s="113" t="s">
        <v>119</v>
      </c>
      <c r="P350" s="114">
        <v>1</v>
      </c>
      <c r="Q350" s="115">
        <v>1</v>
      </c>
      <c r="R350" s="40">
        <v>0.55000000000000004</v>
      </c>
      <c r="S350" s="115" t="s">
        <v>4595</v>
      </c>
      <c r="T350" s="115">
        <v>0.08</v>
      </c>
      <c r="U350" s="115">
        <v>0</v>
      </c>
      <c r="V350" s="115">
        <v>0.08</v>
      </c>
      <c r="W350" s="115">
        <v>0</v>
      </c>
      <c r="X350" s="115">
        <v>0</v>
      </c>
      <c r="Y350" s="115">
        <v>0</v>
      </c>
      <c r="Z350" s="115">
        <v>0</v>
      </c>
      <c r="AA350" s="115">
        <v>0</v>
      </c>
      <c r="AB350" s="115"/>
      <c r="AC350" s="115">
        <v>0</v>
      </c>
      <c r="AD350" s="115">
        <v>0.38</v>
      </c>
      <c r="AE350" s="115">
        <v>0</v>
      </c>
      <c r="AF350" s="115">
        <v>0.38</v>
      </c>
      <c r="AG350" s="115">
        <v>0</v>
      </c>
      <c r="AH350" s="115">
        <v>0.38</v>
      </c>
      <c r="AI350" s="115" t="s">
        <v>3373</v>
      </c>
      <c r="AJ350" s="115" t="s">
        <v>3374</v>
      </c>
      <c r="AK350" s="115">
        <v>0</v>
      </c>
      <c r="AL350" s="115"/>
      <c r="AM350" s="115"/>
      <c r="AN350" s="40">
        <v>0.3</v>
      </c>
      <c r="AO350" s="40">
        <v>0</v>
      </c>
      <c r="AP350" s="115">
        <v>0.17</v>
      </c>
      <c r="AQ350" s="115">
        <v>0</v>
      </c>
      <c r="AR350" s="40">
        <v>0.17</v>
      </c>
      <c r="AS350" s="115" t="s">
        <v>3375</v>
      </c>
      <c r="AT350" s="115" t="s">
        <v>3376</v>
      </c>
      <c r="AU350" s="115"/>
      <c r="AV350" s="115">
        <v>0.32</v>
      </c>
      <c r="AW350" s="115">
        <v>0</v>
      </c>
      <c r="AX350" s="115">
        <v>0</v>
      </c>
      <c r="AY350" s="115">
        <v>0</v>
      </c>
      <c r="AZ350" s="124"/>
      <c r="BA350" s="43">
        <v>0</v>
      </c>
      <c r="BB350" s="117">
        <v>0</v>
      </c>
      <c r="BC350" s="124"/>
      <c r="BD350" s="110">
        <v>9854749059</v>
      </c>
      <c r="BE350" s="118"/>
      <c r="BF350" s="119"/>
      <c r="BG350" s="44">
        <v>8295702964</v>
      </c>
      <c r="BH350" s="44">
        <v>7149391914</v>
      </c>
      <c r="BI350" s="44"/>
      <c r="BJ350" s="44">
        <v>4217171198</v>
      </c>
      <c r="BK350" s="120">
        <v>0.55000000000000004</v>
      </c>
      <c r="BL350" s="120">
        <v>0.08</v>
      </c>
      <c r="BM350" s="120">
        <v>0</v>
      </c>
      <c r="BN350" s="46">
        <v>0.38</v>
      </c>
      <c r="BO350" s="46">
        <v>1</v>
      </c>
      <c r="BP350" s="46">
        <v>0.3</v>
      </c>
      <c r="BQ350" s="46">
        <v>0.56666666666666676</v>
      </c>
      <c r="BR350" s="46">
        <v>0.32</v>
      </c>
      <c r="BS350" s="46">
        <v>0</v>
      </c>
      <c r="BT350" s="120">
        <v>0</v>
      </c>
      <c r="BU350" s="120" t="s">
        <v>126</v>
      </c>
      <c r="BV350" s="120">
        <v>0.55000000000000004</v>
      </c>
      <c r="BW350" s="120">
        <v>0</v>
      </c>
      <c r="BX350" s="120">
        <v>1</v>
      </c>
      <c r="BY350" s="120">
        <v>0.56666666666666676</v>
      </c>
      <c r="BZ350" s="120">
        <v>0</v>
      </c>
      <c r="CA350" s="120" t="s">
        <v>126</v>
      </c>
      <c r="CB350" s="121">
        <v>0.224</v>
      </c>
      <c r="CC350" s="47">
        <v>0.12320000000000002</v>
      </c>
      <c r="CD350" s="121">
        <v>1.7899999999999999E-2</v>
      </c>
      <c r="CE350" s="121">
        <v>0</v>
      </c>
      <c r="CF350" s="121">
        <v>0</v>
      </c>
      <c r="CG350" s="47">
        <v>8.5099999999999995E-2</v>
      </c>
      <c r="CH350" s="47">
        <v>8.5099999999999995E-2</v>
      </c>
      <c r="CI350" s="47">
        <v>8.5120000000000001E-2</v>
      </c>
      <c r="CJ350" s="47">
        <v>6.7199999999999996E-2</v>
      </c>
      <c r="CK350" s="47">
        <v>3.8080000000000003E-2</v>
      </c>
      <c r="CL350" s="47">
        <v>3.8080000000000017E-2</v>
      </c>
      <c r="CM350" s="47">
        <v>7.1680000000000008E-2</v>
      </c>
      <c r="CN350" s="47">
        <v>0</v>
      </c>
      <c r="CO350" s="47">
        <v>0</v>
      </c>
      <c r="CP350" s="121">
        <v>0</v>
      </c>
      <c r="CQ350" s="121" t="s">
        <v>126</v>
      </c>
      <c r="CR350" s="121">
        <v>0</v>
      </c>
      <c r="CS350" s="119"/>
      <c r="CT350" s="119"/>
      <c r="CU350" s="119"/>
      <c r="CV350" s="119"/>
      <c r="CW350" s="2"/>
      <c r="CX350" s="48">
        <v>0.28000000000000003</v>
      </c>
      <c r="CY350" s="12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c r="HV350" s="2"/>
      <c r="HW350" s="2"/>
      <c r="HX350" s="2"/>
      <c r="HY350" s="2"/>
      <c r="HZ350" s="2"/>
      <c r="IA350" s="2"/>
      <c r="IB350" s="2"/>
      <c r="IC350" s="2"/>
      <c r="ID350" s="2"/>
      <c r="IE350" s="2"/>
      <c r="IF350" s="2"/>
      <c r="IG350" s="2"/>
      <c r="IH350" s="2"/>
      <c r="II350" s="2"/>
      <c r="IJ350" s="2"/>
      <c r="IK350" s="2"/>
      <c r="IL350" s="2"/>
      <c r="IM350" s="2"/>
      <c r="IN350" s="2"/>
      <c r="IO350" s="2"/>
      <c r="IP350" s="2"/>
      <c r="IQ350" s="2"/>
      <c r="IR350" s="2"/>
      <c r="IS350" s="2"/>
      <c r="IT350" s="2"/>
      <c r="IU350" s="2"/>
      <c r="IV350" s="2"/>
      <c r="IW350" s="2"/>
      <c r="IX350" s="2"/>
      <c r="IY350" s="2"/>
      <c r="IZ350" s="2"/>
      <c r="JA350" s="2"/>
      <c r="JB350" s="2"/>
      <c r="JC350" s="2"/>
      <c r="JD350" s="2"/>
      <c r="JE350" s="2"/>
      <c r="JF350" s="2"/>
      <c r="JG350" s="2"/>
      <c r="JH350" s="2"/>
      <c r="JI350" s="2"/>
      <c r="JJ350" s="2"/>
      <c r="JK350" s="2"/>
      <c r="JL350" s="2"/>
    </row>
    <row r="351" spans="1:272" ht="18" hidden="1" customHeight="1" x14ac:dyDescent="0.25">
      <c r="A351" s="37" t="s">
        <v>1423</v>
      </c>
      <c r="B351" s="37" t="s">
        <v>1424</v>
      </c>
      <c r="C351" s="37" t="s">
        <v>3156</v>
      </c>
      <c r="D351" s="37" t="s">
        <v>3310</v>
      </c>
      <c r="E351" s="37" t="s">
        <v>3377</v>
      </c>
      <c r="F351" s="37" t="s">
        <v>3378</v>
      </c>
      <c r="G351" s="37" t="s">
        <v>3379</v>
      </c>
      <c r="H351" s="37" t="s">
        <v>3380</v>
      </c>
      <c r="I351" s="37"/>
      <c r="J351" s="37"/>
      <c r="K351" s="37" t="s">
        <v>3381</v>
      </c>
      <c r="L351" s="37" t="s">
        <v>3382</v>
      </c>
      <c r="M351" s="37" t="s">
        <v>3383</v>
      </c>
      <c r="N351" s="37" t="s">
        <v>118</v>
      </c>
      <c r="O351" s="37" t="s">
        <v>119</v>
      </c>
      <c r="P351" s="39">
        <v>1</v>
      </c>
      <c r="Q351" s="40">
        <v>1</v>
      </c>
      <c r="R351" s="40">
        <v>0.58200000000000007</v>
      </c>
      <c r="S351" s="40" t="s">
        <v>4596</v>
      </c>
      <c r="T351" s="40">
        <v>0</v>
      </c>
      <c r="U351" s="40">
        <v>0</v>
      </c>
      <c r="V351" s="40">
        <v>0.1</v>
      </c>
      <c r="W351" s="40">
        <v>0</v>
      </c>
      <c r="X351" s="40">
        <v>0.1</v>
      </c>
      <c r="Y351" s="40">
        <v>0</v>
      </c>
      <c r="Z351" s="40">
        <v>0.1</v>
      </c>
      <c r="AA351" s="40" t="s">
        <v>1080</v>
      </c>
      <c r="AB351" s="40" t="s">
        <v>3384</v>
      </c>
      <c r="AC351" s="40">
        <v>0</v>
      </c>
      <c r="AD351" s="40">
        <v>0.3</v>
      </c>
      <c r="AE351" s="40">
        <v>0</v>
      </c>
      <c r="AF351" s="40">
        <v>0.3</v>
      </c>
      <c r="AG351" s="40">
        <v>0</v>
      </c>
      <c r="AH351" s="40">
        <v>0.3</v>
      </c>
      <c r="AI351" s="40" t="s">
        <v>1821</v>
      </c>
      <c r="AJ351" s="40" t="s">
        <v>3385</v>
      </c>
      <c r="AK351" s="40" t="s">
        <v>588</v>
      </c>
      <c r="AL351" s="40"/>
      <c r="AM351" s="40"/>
      <c r="AN351" s="40">
        <v>0.4</v>
      </c>
      <c r="AO351" s="40">
        <v>0</v>
      </c>
      <c r="AP351" s="40">
        <v>0.182</v>
      </c>
      <c r="AQ351" s="40">
        <v>0</v>
      </c>
      <c r="AR351" s="40">
        <v>0.182</v>
      </c>
      <c r="AS351" s="40" t="s">
        <v>3386</v>
      </c>
      <c r="AT351" s="40" t="s">
        <v>3387</v>
      </c>
      <c r="AU351" s="40"/>
      <c r="AV351" s="40">
        <v>0.2</v>
      </c>
      <c r="AW351" s="40">
        <v>0</v>
      </c>
      <c r="AX351" s="40">
        <v>0</v>
      </c>
      <c r="AY351" s="40">
        <v>0</v>
      </c>
      <c r="AZ351" s="63"/>
      <c r="BA351" s="43">
        <v>0</v>
      </c>
      <c r="BB351" s="43">
        <v>0</v>
      </c>
      <c r="BC351" s="63"/>
      <c r="BD351" s="110">
        <v>1289830963</v>
      </c>
      <c r="BE351" s="44"/>
      <c r="BF351" s="45"/>
      <c r="BG351" s="44">
        <v>1013441523</v>
      </c>
      <c r="BH351" s="44">
        <v>930853252</v>
      </c>
      <c r="BI351" s="44"/>
      <c r="BJ351" s="44">
        <v>930853252</v>
      </c>
      <c r="BK351" s="46">
        <v>0.58200000000000007</v>
      </c>
      <c r="BL351" s="46">
        <v>0.1</v>
      </c>
      <c r="BM351" s="46">
        <v>1</v>
      </c>
      <c r="BN351" s="46">
        <v>0.3</v>
      </c>
      <c r="BO351" s="46">
        <v>1</v>
      </c>
      <c r="BP351" s="46">
        <v>0.4</v>
      </c>
      <c r="BQ351" s="46">
        <v>0.45499999999999996</v>
      </c>
      <c r="BR351" s="46">
        <v>0.2</v>
      </c>
      <c r="BS351" s="46">
        <v>0</v>
      </c>
      <c r="BT351" s="46">
        <v>0</v>
      </c>
      <c r="BU351" s="46" t="s">
        <v>126</v>
      </c>
      <c r="BV351" s="46">
        <v>0.58200000000000007</v>
      </c>
      <c r="BW351" s="46">
        <v>1</v>
      </c>
      <c r="BX351" s="46">
        <v>1</v>
      </c>
      <c r="BY351" s="46">
        <v>0.45499999999999996</v>
      </c>
      <c r="BZ351" s="46">
        <v>0</v>
      </c>
      <c r="CA351" s="46" t="s">
        <v>126</v>
      </c>
      <c r="CB351" s="47">
        <v>0.224</v>
      </c>
      <c r="CC351" s="47">
        <v>0.13036800000000001</v>
      </c>
      <c r="CD351" s="47">
        <v>2.24E-2</v>
      </c>
      <c r="CE351" s="47">
        <v>2.24E-2</v>
      </c>
      <c r="CF351" s="47">
        <v>2.24E-2</v>
      </c>
      <c r="CG351" s="47">
        <v>6.7199999999999996E-2</v>
      </c>
      <c r="CH351" s="47">
        <v>6.7199999999999996E-2</v>
      </c>
      <c r="CI351" s="47">
        <v>6.720000000000001E-2</v>
      </c>
      <c r="CJ351" s="47">
        <v>8.9599999999999999E-2</v>
      </c>
      <c r="CK351" s="47">
        <v>4.0767999999999999E-2</v>
      </c>
      <c r="CL351" s="47">
        <v>4.0767999999999999E-2</v>
      </c>
      <c r="CM351" s="47">
        <v>4.4800000000000006E-2</v>
      </c>
      <c r="CN351" s="47">
        <v>0</v>
      </c>
      <c r="CO351" s="47">
        <v>0</v>
      </c>
      <c r="CP351" s="47">
        <v>0</v>
      </c>
      <c r="CQ351" s="47" t="s">
        <v>126</v>
      </c>
      <c r="CR351" s="47">
        <v>0</v>
      </c>
      <c r="CS351" s="45"/>
      <c r="CT351" s="45"/>
      <c r="CU351" s="45"/>
      <c r="CV351" s="45"/>
      <c r="CX351" s="48">
        <v>0.27</v>
      </c>
      <c r="CY351" s="1">
        <v>0</v>
      </c>
      <c r="CZ351">
        <v>0</v>
      </c>
      <c r="DA351" s="62" t="s">
        <v>143</v>
      </c>
    </row>
    <row r="352" spans="1:272" ht="18" hidden="1" customHeight="1" x14ac:dyDescent="0.25">
      <c r="A352" s="37" t="s">
        <v>1423</v>
      </c>
      <c r="B352" s="37" t="s">
        <v>1424</v>
      </c>
      <c r="C352" s="37" t="s">
        <v>3156</v>
      </c>
      <c r="D352" s="37" t="s">
        <v>3310</v>
      </c>
      <c r="E352" s="37" t="s">
        <v>3377</v>
      </c>
      <c r="F352" s="37" t="s">
        <v>3378</v>
      </c>
      <c r="G352" s="37" t="s">
        <v>3379</v>
      </c>
      <c r="H352" s="37" t="s">
        <v>3388</v>
      </c>
      <c r="I352" s="37"/>
      <c r="J352" s="37"/>
      <c r="K352" s="37" t="s">
        <v>3389</v>
      </c>
      <c r="L352" s="128" t="s">
        <v>3390</v>
      </c>
      <c r="M352" s="128" t="s">
        <v>3391</v>
      </c>
      <c r="N352" s="128" t="s">
        <v>118</v>
      </c>
      <c r="O352" s="128" t="s">
        <v>119</v>
      </c>
      <c r="P352" s="128">
        <v>0</v>
      </c>
      <c r="Q352" s="128">
        <v>1</v>
      </c>
      <c r="R352" s="40">
        <v>0.60799999999999998</v>
      </c>
      <c r="S352" s="40" t="s">
        <v>4597</v>
      </c>
      <c r="T352" s="128">
        <v>0</v>
      </c>
      <c r="U352" s="128">
        <v>0</v>
      </c>
      <c r="V352" s="128">
        <v>0.2</v>
      </c>
      <c r="W352" s="128">
        <v>0</v>
      </c>
      <c r="X352" s="128">
        <v>0.15</v>
      </c>
      <c r="Y352" s="128">
        <v>0</v>
      </c>
      <c r="Z352" s="128">
        <v>0.15</v>
      </c>
      <c r="AA352" s="128">
        <v>0</v>
      </c>
      <c r="AB352" s="129" t="s">
        <v>3392</v>
      </c>
      <c r="AC352" s="128">
        <v>0</v>
      </c>
      <c r="AD352" s="128">
        <v>0.4</v>
      </c>
      <c r="AE352" s="128">
        <v>0</v>
      </c>
      <c r="AF352" s="128" t="s">
        <v>3393</v>
      </c>
      <c r="AG352" s="128">
        <v>0</v>
      </c>
      <c r="AH352" s="128" t="s">
        <v>3393</v>
      </c>
      <c r="AI352" s="128" t="s">
        <v>3394</v>
      </c>
      <c r="AJ352" s="128" t="s">
        <v>3395</v>
      </c>
      <c r="AK352" s="128">
        <v>0</v>
      </c>
      <c r="AL352" s="128"/>
      <c r="AM352" s="128"/>
      <c r="AN352" s="40">
        <v>0.3</v>
      </c>
      <c r="AO352" s="40">
        <v>0</v>
      </c>
      <c r="AP352" s="40">
        <v>7.8E-2</v>
      </c>
      <c r="AQ352" s="40">
        <v>0</v>
      </c>
      <c r="AR352" s="40">
        <v>7.8E-2</v>
      </c>
      <c r="AS352" s="40" t="s">
        <v>3396</v>
      </c>
      <c r="AT352" s="40" t="s">
        <v>3397</v>
      </c>
      <c r="AU352" s="40"/>
      <c r="AV352" s="40">
        <v>0.1</v>
      </c>
      <c r="AW352" s="40">
        <v>0</v>
      </c>
      <c r="AX352" s="40">
        <v>0</v>
      </c>
      <c r="AY352" s="40">
        <v>0</v>
      </c>
      <c r="AZ352" s="42">
        <v>314840952</v>
      </c>
      <c r="BA352" s="43">
        <v>0</v>
      </c>
      <c r="BB352" s="43">
        <v>314840952</v>
      </c>
      <c r="BC352" s="42">
        <v>43236852</v>
      </c>
      <c r="BD352" s="110">
        <v>852700000</v>
      </c>
      <c r="BE352" s="44"/>
      <c r="BF352" s="45"/>
      <c r="BG352" s="44">
        <v>368423685</v>
      </c>
      <c r="BH352" s="44">
        <v>343538622</v>
      </c>
      <c r="BI352" s="44"/>
      <c r="BJ352" s="44">
        <v>341396559</v>
      </c>
      <c r="BK352" s="46">
        <v>0.60799999999999998</v>
      </c>
      <c r="BL352" s="46">
        <v>0.2</v>
      </c>
      <c r="BM352" s="46">
        <v>0.75</v>
      </c>
      <c r="BN352" s="46">
        <v>0.4</v>
      </c>
      <c r="BO352" s="46">
        <v>0.95</v>
      </c>
      <c r="BP352" s="46">
        <v>0.3</v>
      </c>
      <c r="BQ352" s="46">
        <v>0.26</v>
      </c>
      <c r="BR352" s="46">
        <v>0.1</v>
      </c>
      <c r="BS352" s="46">
        <v>0</v>
      </c>
      <c r="BT352" s="46">
        <v>0</v>
      </c>
      <c r="BU352" s="46" t="s">
        <v>126</v>
      </c>
      <c r="BV352" s="46">
        <v>0.60799999999999998</v>
      </c>
      <c r="BW352" s="46">
        <v>0.75</v>
      </c>
      <c r="BX352" s="46">
        <v>0.95</v>
      </c>
      <c r="BY352" s="46">
        <v>0.26</v>
      </c>
      <c r="BZ352" s="46">
        <v>0</v>
      </c>
      <c r="CA352" s="46" t="s">
        <v>126</v>
      </c>
      <c r="CB352" s="47">
        <v>0.224</v>
      </c>
      <c r="CC352" s="47">
        <v>0.13619200000000001</v>
      </c>
      <c r="CD352" s="47">
        <v>4.48E-2</v>
      </c>
      <c r="CE352" s="47">
        <v>3.3599999999999998E-2</v>
      </c>
      <c r="CF352" s="47">
        <v>3.3599999999999998E-2</v>
      </c>
      <c r="CG352" s="47">
        <v>8.9599999999999999E-2</v>
      </c>
      <c r="CH352" s="47">
        <v>8.5120000000000001E-2</v>
      </c>
      <c r="CI352" s="47">
        <v>8.5120000000000001E-2</v>
      </c>
      <c r="CJ352" s="47">
        <v>6.7199999999999996E-2</v>
      </c>
      <c r="CK352" s="47">
        <v>1.7471999999999998E-2</v>
      </c>
      <c r="CL352" s="47">
        <v>1.7472000000000015E-2</v>
      </c>
      <c r="CM352" s="47">
        <v>2.2400000000000003E-2</v>
      </c>
      <c r="CN352" s="47">
        <v>0</v>
      </c>
      <c r="CO352" s="47">
        <v>0</v>
      </c>
      <c r="CP352" s="47">
        <v>0</v>
      </c>
      <c r="CQ352" s="47" t="s">
        <v>126</v>
      </c>
      <c r="CR352" s="47">
        <v>0</v>
      </c>
      <c r="CS352" s="45"/>
      <c r="CT352" s="45"/>
      <c r="CU352" s="45"/>
      <c r="CV352" s="45"/>
      <c r="CX352" s="48">
        <v>0.25</v>
      </c>
      <c r="CY352" s="1">
        <v>0</v>
      </c>
      <c r="CZ352">
        <v>0</v>
      </c>
      <c r="DA352" s="62" t="s">
        <v>143</v>
      </c>
    </row>
    <row r="353" spans="1:104" ht="30.75" hidden="1" customHeight="1" x14ac:dyDescent="0.25">
      <c r="A353" s="37" t="s">
        <v>2000</v>
      </c>
      <c r="B353" s="37" t="s">
        <v>2001</v>
      </c>
      <c r="C353" s="37" t="s">
        <v>3156</v>
      </c>
      <c r="D353" s="37" t="s">
        <v>3310</v>
      </c>
      <c r="E353" s="37" t="s">
        <v>3398</v>
      </c>
      <c r="F353" s="37" t="s">
        <v>3399</v>
      </c>
      <c r="G353" s="37" t="s">
        <v>3400</v>
      </c>
      <c r="H353" s="37" t="s">
        <v>3401</v>
      </c>
      <c r="I353" s="37"/>
      <c r="J353" s="37"/>
      <c r="K353" s="37" t="s">
        <v>3402</v>
      </c>
      <c r="L353" s="38" t="s">
        <v>3403</v>
      </c>
      <c r="M353" s="37" t="s">
        <v>3404</v>
      </c>
      <c r="N353" s="37" t="s">
        <v>118</v>
      </c>
      <c r="O353" s="37" t="s">
        <v>119</v>
      </c>
      <c r="P353" s="39">
        <v>0</v>
      </c>
      <c r="Q353" s="40">
        <v>1</v>
      </c>
      <c r="R353" s="40">
        <v>0.19</v>
      </c>
      <c r="S353" s="40" t="s">
        <v>4598</v>
      </c>
      <c r="T353" s="40">
        <v>0.25</v>
      </c>
      <c r="U353" s="40">
        <v>0</v>
      </c>
      <c r="V353" s="40">
        <v>0</v>
      </c>
      <c r="W353" s="40">
        <v>0</v>
      </c>
      <c r="X353" s="40">
        <v>0</v>
      </c>
      <c r="Y353" s="40">
        <v>0</v>
      </c>
      <c r="Z353" s="40">
        <v>0</v>
      </c>
      <c r="AA353" s="40"/>
      <c r="AB353" s="40"/>
      <c r="AC353" s="40"/>
      <c r="AD353" s="40">
        <v>0.05</v>
      </c>
      <c r="AE353" s="40">
        <v>0</v>
      </c>
      <c r="AF353" s="40">
        <v>0.05</v>
      </c>
      <c r="AG353" s="40" t="s">
        <v>588</v>
      </c>
      <c r="AH353" s="40">
        <v>0.05</v>
      </c>
      <c r="AI353" s="40" t="s">
        <v>3405</v>
      </c>
      <c r="AJ353" s="40" t="s">
        <v>3406</v>
      </c>
      <c r="AK353" s="40" t="s">
        <v>3407</v>
      </c>
      <c r="AL353" s="40">
        <v>0</v>
      </c>
      <c r="AM353" s="40"/>
      <c r="AN353" s="40">
        <v>0.95</v>
      </c>
      <c r="AO353" s="40">
        <v>0</v>
      </c>
      <c r="AP353" s="40">
        <v>0.14000000000000001</v>
      </c>
      <c r="AQ353" s="40">
        <v>0</v>
      </c>
      <c r="AR353" s="40">
        <v>0.14000000000000001</v>
      </c>
      <c r="AS353" s="40"/>
      <c r="AT353" s="40"/>
      <c r="AU353" s="40"/>
      <c r="AV353" s="40">
        <v>0</v>
      </c>
      <c r="AW353" s="40">
        <v>0</v>
      </c>
      <c r="AX353" s="40">
        <v>0</v>
      </c>
      <c r="AY353" s="40">
        <v>0</v>
      </c>
      <c r="AZ353" s="63"/>
      <c r="BA353" s="43">
        <v>0</v>
      </c>
      <c r="BB353" s="43">
        <v>0</v>
      </c>
      <c r="BC353" s="63"/>
      <c r="BD353" s="110">
        <v>1000000</v>
      </c>
      <c r="BE353" s="44"/>
      <c r="BF353" s="45"/>
      <c r="BG353" s="44">
        <v>1000000</v>
      </c>
      <c r="BH353" s="44">
        <v>0</v>
      </c>
      <c r="BI353" s="44"/>
      <c r="BJ353" s="44">
        <v>0</v>
      </c>
      <c r="BK353" s="46">
        <v>0.19</v>
      </c>
      <c r="BL353" s="46">
        <v>0</v>
      </c>
      <c r="BM353" s="46" t="s">
        <v>126</v>
      </c>
      <c r="BN353" s="46">
        <v>0.05</v>
      </c>
      <c r="BO353" s="46">
        <v>1</v>
      </c>
      <c r="BP353" s="46">
        <v>0.95</v>
      </c>
      <c r="BQ353" s="46">
        <v>0.14736842105263159</v>
      </c>
      <c r="BR353" s="46">
        <v>0</v>
      </c>
      <c r="BS353" s="46">
        <v>0</v>
      </c>
      <c r="BT353" s="46">
        <v>0</v>
      </c>
      <c r="BU353" s="46" t="s">
        <v>126</v>
      </c>
      <c r="BV353" s="46">
        <v>0.19</v>
      </c>
      <c r="BW353" s="46" t="s">
        <v>126</v>
      </c>
      <c r="BX353" s="46">
        <v>1</v>
      </c>
      <c r="BY353" s="46">
        <v>0.14736842105263159</v>
      </c>
      <c r="BZ353" s="46">
        <v>0</v>
      </c>
      <c r="CA353" s="46" t="s">
        <v>126</v>
      </c>
      <c r="CB353" s="47">
        <v>0.224</v>
      </c>
      <c r="CC353" s="47">
        <v>4.2560000000000001E-2</v>
      </c>
      <c r="CD353" s="47">
        <v>0</v>
      </c>
      <c r="CE353" s="47" t="s">
        <v>126</v>
      </c>
      <c r="CF353" s="47">
        <v>0</v>
      </c>
      <c r="CG353" s="47">
        <v>1.12E-2</v>
      </c>
      <c r="CH353" s="47">
        <v>1.12E-2</v>
      </c>
      <c r="CI353" s="47">
        <v>1.1200000000000002E-2</v>
      </c>
      <c r="CJ353" s="47">
        <v>0.21279999999999999</v>
      </c>
      <c r="CK353" s="47">
        <v>3.1359999999999999E-2</v>
      </c>
      <c r="CL353" s="47">
        <v>3.1359999999999999E-2</v>
      </c>
      <c r="CM353" s="47">
        <v>0</v>
      </c>
      <c r="CN353" s="47">
        <v>0</v>
      </c>
      <c r="CO353" s="47">
        <v>0</v>
      </c>
      <c r="CP353" s="47">
        <v>0</v>
      </c>
      <c r="CQ353" s="47" t="s">
        <v>126</v>
      </c>
      <c r="CR353" s="47">
        <v>0</v>
      </c>
      <c r="CS353" s="45"/>
      <c r="CT353" s="45"/>
      <c r="CU353" s="45"/>
      <c r="CV353" s="45"/>
      <c r="CX353" s="48">
        <v>0.05</v>
      </c>
      <c r="CY353" s="1">
        <v>0</v>
      </c>
      <c r="CZ353">
        <v>0</v>
      </c>
    </row>
    <row r="354" spans="1:104" ht="30.75" hidden="1" customHeight="1" x14ac:dyDescent="0.25">
      <c r="A354" s="37" t="s">
        <v>2000</v>
      </c>
      <c r="B354" s="37" t="s">
        <v>2001</v>
      </c>
      <c r="C354" s="37" t="s">
        <v>3156</v>
      </c>
      <c r="D354" s="37" t="s">
        <v>3310</v>
      </c>
      <c r="E354" s="37" t="s">
        <v>3398</v>
      </c>
      <c r="F354" s="37" t="s">
        <v>3408</v>
      </c>
      <c r="G354" s="37" t="s">
        <v>3409</v>
      </c>
      <c r="H354" s="37" t="s">
        <v>3410</v>
      </c>
      <c r="I354" s="37"/>
      <c r="J354" s="37"/>
      <c r="K354" s="37" t="s">
        <v>3411</v>
      </c>
      <c r="L354" s="38" t="s">
        <v>3412</v>
      </c>
      <c r="M354" s="37" t="s">
        <v>3413</v>
      </c>
      <c r="N354" s="37" t="s">
        <v>118</v>
      </c>
      <c r="O354" s="37" t="s">
        <v>119</v>
      </c>
      <c r="P354" s="39">
        <v>0</v>
      </c>
      <c r="Q354" s="40">
        <v>11</v>
      </c>
      <c r="R354" s="40">
        <v>0</v>
      </c>
      <c r="S354" s="40">
        <v>0</v>
      </c>
      <c r="T354" s="40">
        <v>3</v>
      </c>
      <c r="U354" s="40">
        <v>0</v>
      </c>
      <c r="V354" s="40">
        <v>0</v>
      </c>
      <c r="W354" s="40">
        <v>0</v>
      </c>
      <c r="X354" s="40">
        <v>0</v>
      </c>
      <c r="Y354" s="40">
        <v>0</v>
      </c>
      <c r="Z354" s="40">
        <v>0</v>
      </c>
      <c r="AA354" s="40"/>
      <c r="AB354" s="40"/>
      <c r="AC354" s="40"/>
      <c r="AD354" s="40">
        <v>0</v>
      </c>
      <c r="AE354" s="40">
        <v>0</v>
      </c>
      <c r="AF354" s="40">
        <v>0</v>
      </c>
      <c r="AG354" s="40" t="s">
        <v>588</v>
      </c>
      <c r="AH354" s="40">
        <v>0</v>
      </c>
      <c r="AI354" s="40" t="s">
        <v>588</v>
      </c>
      <c r="AJ354" s="40" t="s">
        <v>3414</v>
      </c>
      <c r="AK354" s="40" t="s">
        <v>3415</v>
      </c>
      <c r="AL354" s="40">
        <v>0</v>
      </c>
      <c r="AM354" s="40"/>
      <c r="AN354" s="40">
        <v>5</v>
      </c>
      <c r="AO354" s="40">
        <v>0</v>
      </c>
      <c r="AP354" s="40">
        <v>0</v>
      </c>
      <c r="AQ354" s="40">
        <v>0</v>
      </c>
      <c r="AR354" s="40">
        <v>0</v>
      </c>
      <c r="AS354" s="40"/>
      <c r="AT354" s="40"/>
      <c r="AU354" s="40"/>
      <c r="AV354" s="40">
        <v>6</v>
      </c>
      <c r="AW354" s="40">
        <v>0</v>
      </c>
      <c r="AX354" s="40">
        <v>0</v>
      </c>
      <c r="AY354" s="40">
        <v>0</v>
      </c>
      <c r="AZ354" s="63"/>
      <c r="BA354" s="43">
        <v>0</v>
      </c>
      <c r="BB354" s="43">
        <v>0</v>
      </c>
      <c r="BC354" s="63"/>
      <c r="BD354" s="110">
        <v>0</v>
      </c>
      <c r="BE354" s="44"/>
      <c r="BF354" s="45"/>
      <c r="BG354" s="44">
        <v>0</v>
      </c>
      <c r="BH354" s="44">
        <v>0</v>
      </c>
      <c r="BI354" s="44"/>
      <c r="BJ354" s="44">
        <v>0</v>
      </c>
      <c r="BK354" s="46">
        <v>0</v>
      </c>
      <c r="BL354" s="46">
        <v>0</v>
      </c>
      <c r="BM354" s="46" t="s">
        <v>126</v>
      </c>
      <c r="BN354" s="46">
        <v>0</v>
      </c>
      <c r="BO354" s="46" t="s">
        <v>126</v>
      </c>
      <c r="BP354" s="46">
        <v>0.45454545454545453</v>
      </c>
      <c r="BQ354" s="46">
        <v>0</v>
      </c>
      <c r="BR354" s="46">
        <v>0.54545454545454541</v>
      </c>
      <c r="BS354" s="46">
        <v>0</v>
      </c>
      <c r="BT354" s="46">
        <v>0</v>
      </c>
      <c r="BU354" s="46" t="s">
        <v>126</v>
      </c>
      <c r="BV354" s="46">
        <v>0</v>
      </c>
      <c r="BW354" s="46" t="s">
        <v>126</v>
      </c>
      <c r="BX354" s="46" t="s">
        <v>126</v>
      </c>
      <c r="BY354" s="46">
        <v>0</v>
      </c>
      <c r="BZ354" s="46">
        <v>0</v>
      </c>
      <c r="CA354" s="46" t="s">
        <v>126</v>
      </c>
      <c r="CB354" s="47">
        <v>0.224</v>
      </c>
      <c r="CC354" s="47">
        <v>0</v>
      </c>
      <c r="CD354" s="47">
        <v>0</v>
      </c>
      <c r="CE354" s="47" t="s">
        <v>126</v>
      </c>
      <c r="CF354" s="47">
        <v>0</v>
      </c>
      <c r="CG354" s="47">
        <v>0</v>
      </c>
      <c r="CH354" s="47" t="s">
        <v>126</v>
      </c>
      <c r="CI354" s="47">
        <v>0</v>
      </c>
      <c r="CJ354" s="47">
        <v>0.1018</v>
      </c>
      <c r="CK354" s="47">
        <v>0</v>
      </c>
      <c r="CL354" s="47">
        <v>0</v>
      </c>
      <c r="CM354" s="47">
        <v>0.12218181818181818</v>
      </c>
      <c r="CN354" s="47">
        <v>0</v>
      </c>
      <c r="CO354" s="47">
        <v>0</v>
      </c>
      <c r="CP354" s="47">
        <v>0</v>
      </c>
      <c r="CQ354" s="47" t="s">
        <v>126</v>
      </c>
      <c r="CR354" s="47">
        <v>0</v>
      </c>
      <c r="CS354" s="45"/>
      <c r="CT354" s="45"/>
      <c r="CU354" s="45"/>
      <c r="CV354" s="45"/>
      <c r="CX354" s="48">
        <v>0</v>
      </c>
      <c r="CY354" s="1">
        <v>0</v>
      </c>
      <c r="CZ354">
        <v>0</v>
      </c>
    </row>
    <row r="355" spans="1:104" ht="30.75" hidden="1" customHeight="1" x14ac:dyDescent="0.25">
      <c r="A355" s="37" t="s">
        <v>2000</v>
      </c>
      <c r="B355" s="37" t="s">
        <v>2001</v>
      </c>
      <c r="C355" s="37" t="s">
        <v>3156</v>
      </c>
      <c r="D355" s="37" t="s">
        <v>3310</v>
      </c>
      <c r="E355" s="37" t="s">
        <v>3398</v>
      </c>
      <c r="F355" s="37" t="s">
        <v>3416</v>
      </c>
      <c r="G355" s="37" t="s">
        <v>3417</v>
      </c>
      <c r="H355" s="37" t="s">
        <v>3418</v>
      </c>
      <c r="I355" s="37"/>
      <c r="J355" s="37"/>
      <c r="K355" s="37" t="s">
        <v>3419</v>
      </c>
      <c r="L355" s="38" t="s">
        <v>3420</v>
      </c>
      <c r="M355" s="37" t="s">
        <v>3421</v>
      </c>
      <c r="N355" s="37" t="s">
        <v>118</v>
      </c>
      <c r="O355" s="37" t="s">
        <v>119</v>
      </c>
      <c r="P355" s="39">
        <v>615986</v>
      </c>
      <c r="Q355" s="40">
        <v>68000</v>
      </c>
      <c r="R355" s="40">
        <v>38401</v>
      </c>
      <c r="S355" s="40" t="s">
        <v>4599</v>
      </c>
      <c r="T355" s="40">
        <v>15000</v>
      </c>
      <c r="U355" s="40">
        <v>0</v>
      </c>
      <c r="V355" s="40">
        <v>10460</v>
      </c>
      <c r="W355" s="40">
        <v>0</v>
      </c>
      <c r="X355" s="40">
        <v>10460</v>
      </c>
      <c r="Y355" s="40">
        <v>0</v>
      </c>
      <c r="Z355" s="40">
        <v>10460</v>
      </c>
      <c r="AA355" s="40" t="s">
        <v>3422</v>
      </c>
      <c r="AB355" s="40" t="s">
        <v>3423</v>
      </c>
      <c r="AC355" s="40">
        <v>0</v>
      </c>
      <c r="AD355" s="40">
        <v>19000</v>
      </c>
      <c r="AE355" s="40">
        <v>0</v>
      </c>
      <c r="AF355" s="40">
        <v>10698</v>
      </c>
      <c r="AG355" s="40" t="s">
        <v>588</v>
      </c>
      <c r="AH355" s="40">
        <v>10698</v>
      </c>
      <c r="AI355" s="40" t="s">
        <v>3421</v>
      </c>
      <c r="AJ355" s="40" t="s">
        <v>3424</v>
      </c>
      <c r="AK355" s="40" t="s">
        <v>3425</v>
      </c>
      <c r="AL355" s="40">
        <v>0</v>
      </c>
      <c r="AM355" s="40"/>
      <c r="AN355" s="40">
        <v>19000</v>
      </c>
      <c r="AO355" s="40">
        <v>0</v>
      </c>
      <c r="AP355" s="40">
        <v>17243</v>
      </c>
      <c r="AQ355" s="40">
        <v>0</v>
      </c>
      <c r="AR355" s="40">
        <v>17243</v>
      </c>
      <c r="AS355" s="40"/>
      <c r="AT355" s="40"/>
      <c r="AU355" s="40"/>
      <c r="AV355" s="40">
        <v>19540</v>
      </c>
      <c r="AW355" s="40">
        <v>0</v>
      </c>
      <c r="AX355" s="40">
        <v>0</v>
      </c>
      <c r="AY355" s="40">
        <v>0</v>
      </c>
      <c r="AZ355" s="63"/>
      <c r="BA355" s="43">
        <v>0</v>
      </c>
      <c r="BB355" s="43">
        <v>0</v>
      </c>
      <c r="BC355" s="63"/>
      <c r="BD355" s="110">
        <v>0</v>
      </c>
      <c r="BE355" s="44"/>
      <c r="BF355" s="45"/>
      <c r="BG355" s="44">
        <v>0</v>
      </c>
      <c r="BH355" s="44">
        <v>0</v>
      </c>
      <c r="BI355" s="44"/>
      <c r="BJ355" s="44">
        <v>0</v>
      </c>
      <c r="BK355" s="46">
        <v>0.56472058823529414</v>
      </c>
      <c r="BL355" s="46">
        <v>0.15379999999999999</v>
      </c>
      <c r="BM355" s="46">
        <v>1</v>
      </c>
      <c r="BN355" s="46">
        <v>0.27941176470588236</v>
      </c>
      <c r="BO355" s="46">
        <v>0.56305263157894736</v>
      </c>
      <c r="BP355" s="46">
        <v>0.27941176470588236</v>
      </c>
      <c r="BQ355" s="46">
        <v>0.90752631578947374</v>
      </c>
      <c r="BR355" s="46">
        <v>0.28735294117647059</v>
      </c>
      <c r="BS355" s="46">
        <v>0</v>
      </c>
      <c r="BT355" s="46">
        <v>0</v>
      </c>
      <c r="BU355" s="46" t="s">
        <v>126</v>
      </c>
      <c r="BV355" s="46">
        <v>0.56472058823529414</v>
      </c>
      <c r="BW355" s="46">
        <v>1</v>
      </c>
      <c r="BX355" s="46">
        <v>0.56305263157894736</v>
      </c>
      <c r="BY355" s="46">
        <v>0.90752631578947374</v>
      </c>
      <c r="BZ355" s="46">
        <v>0</v>
      </c>
      <c r="CA355" s="46" t="s">
        <v>126</v>
      </c>
      <c r="CB355" s="47">
        <v>0.224</v>
      </c>
      <c r="CC355" s="47">
        <v>0.12649741176470589</v>
      </c>
      <c r="CD355" s="47">
        <v>3.4500000000000003E-2</v>
      </c>
      <c r="CE355" s="47">
        <v>3.4500000000000003E-2</v>
      </c>
      <c r="CF355" s="47">
        <v>3.4500000000000003E-2</v>
      </c>
      <c r="CG355" s="47">
        <v>6.2600000000000003E-2</v>
      </c>
      <c r="CH355" s="47">
        <v>3.5247094736842108E-2</v>
      </c>
      <c r="CI355" s="47">
        <v>3.5196941176470584E-2</v>
      </c>
      <c r="CJ355" s="47">
        <v>6.2600000000000003E-2</v>
      </c>
      <c r="CK355" s="47">
        <v>5.6811147368421057E-2</v>
      </c>
      <c r="CL355" s="47">
        <v>5.6800470588235299E-2</v>
      </c>
      <c r="CM355" s="47">
        <v>6.4367058823529416E-2</v>
      </c>
      <c r="CN355" s="47">
        <v>0</v>
      </c>
      <c r="CO355" s="47">
        <v>0</v>
      </c>
      <c r="CP355" s="47">
        <v>0</v>
      </c>
      <c r="CQ355" s="47" t="s">
        <v>126</v>
      </c>
      <c r="CR355" s="47">
        <v>0</v>
      </c>
      <c r="CS355" s="45"/>
      <c r="CT355" s="45"/>
      <c r="CU355" s="45"/>
      <c r="CV355" s="45"/>
      <c r="CX355" s="48">
        <v>13640</v>
      </c>
      <c r="CY355" s="1">
        <v>0</v>
      </c>
      <c r="CZ355">
        <v>0</v>
      </c>
    </row>
    <row r="356" spans="1:104" ht="30.75" hidden="1" customHeight="1" x14ac:dyDescent="0.25">
      <c r="A356" s="37" t="s">
        <v>2000</v>
      </c>
      <c r="B356" s="37" t="s">
        <v>2001</v>
      </c>
      <c r="C356" s="37" t="s">
        <v>3156</v>
      </c>
      <c r="D356" s="37" t="s">
        <v>3310</v>
      </c>
      <c r="E356" s="37" t="s">
        <v>3398</v>
      </c>
      <c r="F356" s="37" t="s">
        <v>3416</v>
      </c>
      <c r="G356" s="37" t="s">
        <v>3417</v>
      </c>
      <c r="H356" s="37" t="s">
        <v>3426</v>
      </c>
      <c r="I356" s="37"/>
      <c r="J356" s="37"/>
      <c r="K356" s="37" t="s">
        <v>3427</v>
      </c>
      <c r="L356" s="38" t="s">
        <v>3428</v>
      </c>
      <c r="M356" s="37" t="s">
        <v>3429</v>
      </c>
      <c r="N356" s="37" t="s">
        <v>118</v>
      </c>
      <c r="O356" s="37" t="s">
        <v>119</v>
      </c>
      <c r="P356" s="39">
        <v>608518</v>
      </c>
      <c r="Q356" s="40">
        <v>68000</v>
      </c>
      <c r="R356" s="40">
        <v>38401</v>
      </c>
      <c r="S356" s="40" t="s">
        <v>4600</v>
      </c>
      <c r="T356" s="40">
        <v>15000</v>
      </c>
      <c r="U356" s="40">
        <v>0</v>
      </c>
      <c r="V356" s="40">
        <v>9628</v>
      </c>
      <c r="W356" s="40">
        <v>0</v>
      </c>
      <c r="X356" s="40">
        <v>9628</v>
      </c>
      <c r="Y356" s="40">
        <v>0</v>
      </c>
      <c r="Z356" s="40">
        <v>9628</v>
      </c>
      <c r="AA356" s="40" t="s">
        <v>3430</v>
      </c>
      <c r="AB356" s="40" t="s">
        <v>3431</v>
      </c>
      <c r="AC356" s="40">
        <v>0</v>
      </c>
      <c r="AD356" s="40">
        <v>19300</v>
      </c>
      <c r="AE356" s="40">
        <v>0</v>
      </c>
      <c r="AF356" s="40">
        <v>10577</v>
      </c>
      <c r="AG356" s="40" t="s">
        <v>588</v>
      </c>
      <c r="AH356" s="40">
        <v>10577</v>
      </c>
      <c r="AI356" s="40" t="s">
        <v>3429</v>
      </c>
      <c r="AJ356" s="40" t="s">
        <v>3432</v>
      </c>
      <c r="AK356" s="40" t="s">
        <v>3425</v>
      </c>
      <c r="AL356" s="40">
        <v>239583225</v>
      </c>
      <c r="AM356" s="40"/>
      <c r="AN356" s="40">
        <v>19300</v>
      </c>
      <c r="AO356" s="40">
        <v>0</v>
      </c>
      <c r="AP356" s="40">
        <v>18196</v>
      </c>
      <c r="AQ356" s="40">
        <v>0</v>
      </c>
      <c r="AR356" s="40">
        <v>18196</v>
      </c>
      <c r="AS356" s="40"/>
      <c r="AT356" s="40"/>
      <c r="AU356" s="40"/>
      <c r="AV356" s="40">
        <v>19771</v>
      </c>
      <c r="AW356" s="40">
        <v>0</v>
      </c>
      <c r="AX356" s="40">
        <v>0</v>
      </c>
      <c r="AY356" s="40">
        <v>0</v>
      </c>
      <c r="AZ356" s="63"/>
      <c r="BA356" s="43">
        <v>0</v>
      </c>
      <c r="BB356" s="43">
        <v>0</v>
      </c>
      <c r="BC356" s="63"/>
      <c r="BD356" s="110">
        <v>0</v>
      </c>
      <c r="BE356" s="44"/>
      <c r="BF356" s="45"/>
      <c r="BG356" s="44">
        <v>0</v>
      </c>
      <c r="BH356" s="44">
        <v>0</v>
      </c>
      <c r="BI356" s="44"/>
      <c r="BJ356" s="44">
        <v>0</v>
      </c>
      <c r="BK356" s="46">
        <v>0.56472058823529414</v>
      </c>
      <c r="BL356" s="46">
        <v>0.1416</v>
      </c>
      <c r="BM356" s="46">
        <v>1</v>
      </c>
      <c r="BN356" s="46">
        <v>0.2838235294117647</v>
      </c>
      <c r="BO356" s="46">
        <v>0.54803108808290157</v>
      </c>
      <c r="BP356" s="46">
        <v>0.2838235294117647</v>
      </c>
      <c r="BQ356" s="46">
        <v>0.94279792746113988</v>
      </c>
      <c r="BR356" s="46">
        <v>0.29075000000000001</v>
      </c>
      <c r="BS356" s="46">
        <v>0</v>
      </c>
      <c r="BT356" s="46">
        <v>0</v>
      </c>
      <c r="BU356" s="46" t="s">
        <v>126</v>
      </c>
      <c r="BV356" s="46">
        <v>0.56472058823529414</v>
      </c>
      <c r="BW356" s="46">
        <v>1</v>
      </c>
      <c r="BX356" s="46">
        <v>0.54803108808290157</v>
      </c>
      <c r="BY356" s="46">
        <v>0.94279792746113988</v>
      </c>
      <c r="BZ356" s="46">
        <v>0</v>
      </c>
      <c r="CA356" s="46" t="s">
        <v>126</v>
      </c>
      <c r="CB356" s="47">
        <v>0.224</v>
      </c>
      <c r="CC356" s="47">
        <v>0.12649741176470589</v>
      </c>
      <c r="CD356" s="47">
        <v>3.1699999999999999E-2</v>
      </c>
      <c r="CE356" s="47">
        <v>3.1699999999999999E-2</v>
      </c>
      <c r="CF356" s="47">
        <v>3.1699999999999999E-2</v>
      </c>
      <c r="CG356" s="47">
        <v>6.3600000000000004E-2</v>
      </c>
      <c r="CH356" s="47">
        <v>3.4854777202072543E-2</v>
      </c>
      <c r="CI356" s="47">
        <v>3.4857647058823528E-2</v>
      </c>
      <c r="CJ356" s="47">
        <v>6.3600000000000004E-2</v>
      </c>
      <c r="CK356" s="47">
        <v>5.9961948186528502E-2</v>
      </c>
      <c r="CL356" s="47">
        <v>5.9939764705882352E-2</v>
      </c>
      <c r="CM356" s="47">
        <v>6.5127999999999991E-2</v>
      </c>
      <c r="CN356" s="47">
        <v>0</v>
      </c>
      <c r="CO356" s="47">
        <v>0</v>
      </c>
      <c r="CP356" s="47">
        <v>0</v>
      </c>
      <c r="CQ356" s="47" t="s">
        <v>126</v>
      </c>
      <c r="CR356" s="47">
        <v>0</v>
      </c>
      <c r="CS356" s="45"/>
      <c r="CT356" s="45"/>
      <c r="CU356" s="45"/>
      <c r="CV356" s="45"/>
      <c r="CX356" s="48">
        <v>12687</v>
      </c>
      <c r="CY356" s="1">
        <v>0</v>
      </c>
      <c r="CZ356">
        <v>0</v>
      </c>
    </row>
    <row r="357" spans="1:104" ht="18" hidden="1" customHeight="1" x14ac:dyDescent="0.25">
      <c r="A357" s="37" t="s">
        <v>600</v>
      </c>
      <c r="B357" s="37" t="s">
        <v>601</v>
      </c>
      <c r="C357" s="37" t="s">
        <v>3156</v>
      </c>
      <c r="D357" s="37" t="s">
        <v>3433</v>
      </c>
      <c r="E357" s="37" t="s">
        <v>3434</v>
      </c>
      <c r="F357" s="37" t="s">
        <v>3435</v>
      </c>
      <c r="G357" s="37" t="s">
        <v>3436</v>
      </c>
      <c r="H357" s="37" t="s">
        <v>3437</v>
      </c>
      <c r="I357" s="37" t="s">
        <v>248</v>
      </c>
      <c r="J357" s="37"/>
      <c r="K357" s="37" t="s">
        <v>3438</v>
      </c>
      <c r="L357" s="37" t="s">
        <v>3439</v>
      </c>
      <c r="M357" s="37" t="s">
        <v>3440</v>
      </c>
      <c r="N357" s="37" t="s">
        <v>118</v>
      </c>
      <c r="O357" s="37" t="s">
        <v>119</v>
      </c>
      <c r="P357" s="39">
        <v>0</v>
      </c>
      <c r="Q357" s="40">
        <v>2</v>
      </c>
      <c r="R357" s="40">
        <v>2</v>
      </c>
      <c r="S357" s="40" t="s">
        <v>4601</v>
      </c>
      <c r="T357" s="40">
        <v>0</v>
      </c>
      <c r="U357" s="40">
        <v>0</v>
      </c>
      <c r="V357" s="40">
        <v>0</v>
      </c>
      <c r="W357" s="40">
        <v>0</v>
      </c>
      <c r="X357" s="40">
        <v>0</v>
      </c>
      <c r="Y357" s="40">
        <v>0</v>
      </c>
      <c r="Z357" s="40">
        <v>0</v>
      </c>
      <c r="AA357" s="40"/>
      <c r="AB357" s="40"/>
      <c r="AC357" s="40"/>
      <c r="AD357" s="40">
        <v>1</v>
      </c>
      <c r="AE357" s="40">
        <v>0</v>
      </c>
      <c r="AF357" s="40">
        <v>2</v>
      </c>
      <c r="AG357" s="40">
        <v>0</v>
      </c>
      <c r="AH357" s="40">
        <v>2</v>
      </c>
      <c r="AI357" s="40">
        <v>0</v>
      </c>
      <c r="AJ357" s="40" t="s">
        <v>3441</v>
      </c>
      <c r="AK357" s="40" t="s">
        <v>3442</v>
      </c>
      <c r="AL357" s="40">
        <v>19996909</v>
      </c>
      <c r="AM357" s="40" t="s">
        <v>3443</v>
      </c>
      <c r="AN357" s="40">
        <v>1</v>
      </c>
      <c r="AO357" s="40">
        <v>0</v>
      </c>
      <c r="AP357" s="40">
        <v>0</v>
      </c>
      <c r="AQ357" s="40">
        <v>0</v>
      </c>
      <c r="AR357" s="40">
        <v>0</v>
      </c>
      <c r="AS357" s="40"/>
      <c r="AT357" s="40"/>
      <c r="AU357" s="40"/>
      <c r="AV357" s="40">
        <v>0</v>
      </c>
      <c r="AW357" s="40">
        <v>0</v>
      </c>
      <c r="AX357" s="40">
        <v>0</v>
      </c>
      <c r="AY357" s="40">
        <v>0</v>
      </c>
      <c r="AZ357" s="63"/>
      <c r="BA357" s="43">
        <v>0</v>
      </c>
      <c r="BB357" s="43">
        <v>0</v>
      </c>
      <c r="BC357" s="63"/>
      <c r="BD357" s="110">
        <v>550000000</v>
      </c>
      <c r="BE357" s="44">
        <v>19996909</v>
      </c>
      <c r="BF357" s="45"/>
      <c r="BG357" s="44">
        <v>387888054</v>
      </c>
      <c r="BH357" s="44">
        <v>0</v>
      </c>
      <c r="BI357" s="44"/>
      <c r="BJ357" s="44">
        <v>0</v>
      </c>
      <c r="BK357" s="46">
        <v>1</v>
      </c>
      <c r="BL357" s="46">
        <v>0</v>
      </c>
      <c r="BM357" s="46" t="s">
        <v>126</v>
      </c>
      <c r="BN357" s="46">
        <v>0.5</v>
      </c>
      <c r="BO357" s="46">
        <v>2</v>
      </c>
      <c r="BP357" s="46">
        <v>0.5</v>
      </c>
      <c r="BQ357" s="46">
        <v>0</v>
      </c>
      <c r="BR357" s="46">
        <v>0</v>
      </c>
      <c r="BS357" s="46">
        <v>0</v>
      </c>
      <c r="BT357" s="46">
        <v>0</v>
      </c>
      <c r="BU357" s="46" t="s">
        <v>126</v>
      </c>
      <c r="BV357" s="46">
        <v>1</v>
      </c>
      <c r="BW357" s="46" t="s">
        <v>126</v>
      </c>
      <c r="BX357" s="46" t="s">
        <v>4283</v>
      </c>
      <c r="BY357" s="46">
        <v>0</v>
      </c>
      <c r="BZ357" s="46">
        <v>0</v>
      </c>
      <c r="CA357" s="46" t="s">
        <v>126</v>
      </c>
      <c r="CB357" s="47">
        <v>0.224</v>
      </c>
      <c r="CC357" s="47">
        <v>0.224</v>
      </c>
      <c r="CD357" s="47">
        <v>0</v>
      </c>
      <c r="CE357" s="47" t="s">
        <v>126</v>
      </c>
      <c r="CF357" s="47">
        <v>0</v>
      </c>
      <c r="CG357" s="47">
        <v>0.112</v>
      </c>
      <c r="CH357" s="47">
        <v>0.112</v>
      </c>
      <c r="CI357" s="47">
        <v>0.224</v>
      </c>
      <c r="CJ357" s="47">
        <v>0.112</v>
      </c>
      <c r="CK357" s="47">
        <v>0</v>
      </c>
      <c r="CL357" s="47">
        <v>0</v>
      </c>
      <c r="CM357" s="47">
        <v>0</v>
      </c>
      <c r="CN357" s="47">
        <v>0</v>
      </c>
      <c r="CO357" s="47">
        <v>0</v>
      </c>
      <c r="CP357" s="47">
        <v>0</v>
      </c>
      <c r="CQ357" s="47" t="s">
        <v>126</v>
      </c>
      <c r="CR357" s="47">
        <v>0</v>
      </c>
      <c r="CS357" s="45"/>
      <c r="CT357" s="45"/>
      <c r="CU357" s="45"/>
      <c r="CV357" s="45"/>
      <c r="CX357" s="48">
        <v>0</v>
      </c>
      <c r="CY357" s="130">
        <v>0</v>
      </c>
      <c r="CZ357" t="s">
        <v>3443</v>
      </c>
    </row>
    <row r="358" spans="1:104" ht="18" hidden="1" customHeight="1" x14ac:dyDescent="0.25">
      <c r="A358" s="37" t="s">
        <v>600</v>
      </c>
      <c r="B358" s="37" t="s">
        <v>601</v>
      </c>
      <c r="C358" s="37" t="s">
        <v>3156</v>
      </c>
      <c r="D358" s="37" t="s">
        <v>3433</v>
      </c>
      <c r="E358" s="37" t="s">
        <v>3434</v>
      </c>
      <c r="F358" s="37" t="s">
        <v>3444</v>
      </c>
      <c r="G358" s="37" t="s">
        <v>3445</v>
      </c>
      <c r="H358" s="37" t="s">
        <v>3446</v>
      </c>
      <c r="I358" s="37" t="s">
        <v>248</v>
      </c>
      <c r="J358" s="37"/>
      <c r="K358" s="37" t="s">
        <v>3447</v>
      </c>
      <c r="L358" s="37" t="s">
        <v>3448</v>
      </c>
      <c r="M358" s="37" t="s">
        <v>3449</v>
      </c>
      <c r="N358" s="37" t="s">
        <v>118</v>
      </c>
      <c r="O358" s="37" t="s">
        <v>119</v>
      </c>
      <c r="P358" s="39">
        <v>0</v>
      </c>
      <c r="Q358" s="40">
        <v>2</v>
      </c>
      <c r="R358" s="40">
        <v>0</v>
      </c>
      <c r="S358" s="40" t="s">
        <v>4602</v>
      </c>
      <c r="T358" s="40">
        <v>0</v>
      </c>
      <c r="U358" s="40">
        <v>0</v>
      </c>
      <c r="V358" s="40">
        <v>0</v>
      </c>
      <c r="W358" s="40">
        <v>0</v>
      </c>
      <c r="X358" s="40">
        <v>0</v>
      </c>
      <c r="Y358" s="40">
        <v>0</v>
      </c>
      <c r="Z358" s="40">
        <v>0</v>
      </c>
      <c r="AA358" s="40"/>
      <c r="AB358" s="40"/>
      <c r="AC358" s="40"/>
      <c r="AD358" s="40">
        <v>0</v>
      </c>
      <c r="AE358" s="40">
        <v>0</v>
      </c>
      <c r="AF358" s="40">
        <v>0</v>
      </c>
      <c r="AG358" s="40">
        <v>0</v>
      </c>
      <c r="AH358" s="40">
        <v>0</v>
      </c>
      <c r="AI358" s="40">
        <v>0</v>
      </c>
      <c r="AJ358" s="40">
        <v>0</v>
      </c>
      <c r="AK358" s="40">
        <v>0</v>
      </c>
      <c r="AL358" s="40">
        <v>0</v>
      </c>
      <c r="AM358" s="40">
        <v>0</v>
      </c>
      <c r="AN358" s="40">
        <v>1</v>
      </c>
      <c r="AO358" s="40">
        <v>0</v>
      </c>
      <c r="AP358" s="40">
        <v>0</v>
      </c>
      <c r="AQ358" s="40">
        <v>0</v>
      </c>
      <c r="AR358" s="40">
        <v>0</v>
      </c>
      <c r="AS358" s="40"/>
      <c r="AT358" s="40" t="s">
        <v>3450</v>
      </c>
      <c r="AU358" s="40" t="s">
        <v>3451</v>
      </c>
      <c r="AV358" s="40">
        <v>1</v>
      </c>
      <c r="AW358" s="40">
        <v>0</v>
      </c>
      <c r="AX358" s="40">
        <v>0</v>
      </c>
      <c r="AY358" s="40">
        <v>0</v>
      </c>
      <c r="AZ358" s="63"/>
      <c r="BA358" s="43">
        <v>0</v>
      </c>
      <c r="BB358" s="43">
        <v>0</v>
      </c>
      <c r="BC358" s="63"/>
      <c r="BD358" s="110">
        <v>0</v>
      </c>
      <c r="BE358" s="44">
        <v>0</v>
      </c>
      <c r="BF358" s="45"/>
      <c r="BG358" s="44">
        <v>0</v>
      </c>
      <c r="BH358" s="44">
        <v>200000000</v>
      </c>
      <c r="BI358" s="44"/>
      <c r="BJ358" s="44">
        <v>0</v>
      </c>
      <c r="BK358" s="46">
        <v>0</v>
      </c>
      <c r="BL358" s="46">
        <v>0</v>
      </c>
      <c r="BM358" s="46" t="s">
        <v>126</v>
      </c>
      <c r="BN358" s="46">
        <v>0</v>
      </c>
      <c r="BO358" s="46" t="s">
        <v>126</v>
      </c>
      <c r="BP358" s="46">
        <v>0.5</v>
      </c>
      <c r="BQ358" s="46">
        <v>0</v>
      </c>
      <c r="BR358" s="46">
        <v>0.5</v>
      </c>
      <c r="BS358" s="46">
        <v>0</v>
      </c>
      <c r="BT358" s="46">
        <v>0</v>
      </c>
      <c r="BU358" s="46" t="s">
        <v>126</v>
      </c>
      <c r="BV358" s="46">
        <v>0</v>
      </c>
      <c r="BW358" s="46" t="s">
        <v>126</v>
      </c>
      <c r="BX358" s="46" t="s">
        <v>126</v>
      </c>
      <c r="BY358" s="46">
        <v>0</v>
      </c>
      <c r="BZ358" s="46">
        <v>0</v>
      </c>
      <c r="CA358" s="46" t="s">
        <v>126</v>
      </c>
      <c r="CB358" s="47">
        <v>0.224</v>
      </c>
      <c r="CC358" s="47">
        <v>0</v>
      </c>
      <c r="CD358" s="47">
        <v>0</v>
      </c>
      <c r="CE358" s="47" t="s">
        <v>126</v>
      </c>
      <c r="CF358" s="47">
        <v>0</v>
      </c>
      <c r="CG358" s="47">
        <v>0</v>
      </c>
      <c r="CH358" s="47" t="s">
        <v>126</v>
      </c>
      <c r="CI358" s="47">
        <v>0</v>
      </c>
      <c r="CJ358" s="47">
        <v>0.112</v>
      </c>
      <c r="CK358" s="47">
        <v>0</v>
      </c>
      <c r="CL358" s="47">
        <v>0</v>
      </c>
      <c r="CM358" s="47">
        <v>0.112</v>
      </c>
      <c r="CN358" s="47">
        <v>0</v>
      </c>
      <c r="CO358" s="47">
        <v>0</v>
      </c>
      <c r="CP358" s="47">
        <v>0</v>
      </c>
      <c r="CQ358" s="47" t="s">
        <v>126</v>
      </c>
      <c r="CR358" s="47">
        <v>0</v>
      </c>
      <c r="CS358" s="45"/>
      <c r="CT358" s="45"/>
      <c r="CU358" s="45"/>
      <c r="CV358" s="45"/>
      <c r="CX358" s="48">
        <v>0</v>
      </c>
      <c r="CY358" s="130">
        <v>0</v>
      </c>
      <c r="CZ358">
        <v>0</v>
      </c>
    </row>
    <row r="359" spans="1:104" ht="18" hidden="1" customHeight="1" x14ac:dyDescent="0.25">
      <c r="A359" s="37" t="s">
        <v>3182</v>
      </c>
      <c r="B359" s="37" t="s">
        <v>3183</v>
      </c>
      <c r="C359" s="37" t="s">
        <v>3156</v>
      </c>
      <c r="D359" s="37" t="s">
        <v>3433</v>
      </c>
      <c r="E359" s="37" t="s">
        <v>3452</v>
      </c>
      <c r="F359" s="37" t="s">
        <v>3453</v>
      </c>
      <c r="G359" s="37" t="s">
        <v>3454</v>
      </c>
      <c r="H359" s="37" t="s">
        <v>3455</v>
      </c>
      <c r="I359" s="37"/>
      <c r="J359" s="37"/>
      <c r="K359" s="37" t="s">
        <v>3456</v>
      </c>
      <c r="L359" s="37" t="s">
        <v>3457</v>
      </c>
      <c r="M359" s="37" t="s">
        <v>3458</v>
      </c>
      <c r="N359" s="37" t="s">
        <v>134</v>
      </c>
      <c r="O359" s="37" t="s">
        <v>135</v>
      </c>
      <c r="P359" s="39">
        <v>0</v>
      </c>
      <c r="Q359" s="40">
        <v>100</v>
      </c>
      <c r="R359" s="40">
        <v>85.266666666666666</v>
      </c>
      <c r="S359" s="40" t="s">
        <v>4603</v>
      </c>
      <c r="T359" s="40">
        <v>0</v>
      </c>
      <c r="U359" s="40">
        <v>100</v>
      </c>
      <c r="V359" s="40">
        <v>0</v>
      </c>
      <c r="W359" s="40">
        <v>100</v>
      </c>
      <c r="X359" s="40" t="s">
        <v>126</v>
      </c>
      <c r="Y359" s="40">
        <v>100</v>
      </c>
      <c r="Z359" s="40">
        <v>100</v>
      </c>
      <c r="AA359" s="40">
        <v>0</v>
      </c>
      <c r="AB359" s="40" t="s">
        <v>3459</v>
      </c>
      <c r="AC359" s="40">
        <v>0</v>
      </c>
      <c r="AD359" s="40">
        <v>0</v>
      </c>
      <c r="AE359" s="40">
        <v>100</v>
      </c>
      <c r="AF359" s="40">
        <v>0</v>
      </c>
      <c r="AG359" s="40">
        <v>100</v>
      </c>
      <c r="AH359" s="40">
        <v>100</v>
      </c>
      <c r="AI359" s="40">
        <v>0</v>
      </c>
      <c r="AJ359" s="40" t="s">
        <v>3460</v>
      </c>
      <c r="AK359" s="40" t="s">
        <v>280</v>
      </c>
      <c r="AL359" s="40">
        <v>120000000</v>
      </c>
      <c r="AM359" s="40" t="s">
        <v>3461</v>
      </c>
      <c r="AN359" s="40">
        <v>0</v>
      </c>
      <c r="AO359" s="40">
        <v>100</v>
      </c>
      <c r="AP359" s="40" t="s">
        <v>126</v>
      </c>
      <c r="AQ359" s="40">
        <v>55.8</v>
      </c>
      <c r="AR359" s="40">
        <v>55.8</v>
      </c>
      <c r="AS359" s="40"/>
      <c r="AT359" s="40" t="s">
        <v>3462</v>
      </c>
      <c r="AU359" s="40"/>
      <c r="AV359" s="40">
        <v>0</v>
      </c>
      <c r="AW359" s="40">
        <v>100</v>
      </c>
      <c r="AX359" s="40">
        <v>0</v>
      </c>
      <c r="AY359" s="40">
        <v>0</v>
      </c>
      <c r="AZ359" s="42">
        <v>28363806</v>
      </c>
      <c r="BA359" s="43">
        <v>0</v>
      </c>
      <c r="BB359" s="43">
        <v>28363806</v>
      </c>
      <c r="BC359" s="42">
        <v>25666666</v>
      </c>
      <c r="BD359" s="110">
        <v>132899832</v>
      </c>
      <c r="BE359" s="44">
        <v>120000000</v>
      </c>
      <c r="BF359" s="45"/>
      <c r="BG359" s="44">
        <v>132690666</v>
      </c>
      <c r="BH359" s="44">
        <v>174900000</v>
      </c>
      <c r="BI359" s="44"/>
      <c r="BJ359" s="44">
        <v>120800000</v>
      </c>
      <c r="BK359" s="46">
        <v>0.63949999999999996</v>
      </c>
      <c r="BL359" s="46">
        <v>0.25</v>
      </c>
      <c r="BM359" s="46">
        <v>1</v>
      </c>
      <c r="BN359" s="46">
        <v>0.25</v>
      </c>
      <c r="BO359" s="46">
        <v>1</v>
      </c>
      <c r="BP359" s="46">
        <v>0.25</v>
      </c>
      <c r="BQ359" s="46">
        <v>0.55799999999999994</v>
      </c>
      <c r="BR359" s="46">
        <v>0.25</v>
      </c>
      <c r="BS359" s="46">
        <v>0</v>
      </c>
      <c r="BT359" s="46">
        <v>0</v>
      </c>
      <c r="BU359" s="46" t="s">
        <v>126</v>
      </c>
      <c r="BV359" s="46">
        <v>0.63949999999999996</v>
      </c>
      <c r="BW359" s="46">
        <v>1</v>
      </c>
      <c r="BX359" s="46">
        <v>1</v>
      </c>
      <c r="BY359" s="46">
        <v>0.55799999999999994</v>
      </c>
      <c r="BZ359" s="46">
        <v>0</v>
      </c>
      <c r="CA359" s="46" t="s">
        <v>126</v>
      </c>
      <c r="CB359" s="47">
        <v>0.224</v>
      </c>
      <c r="CC359" s="47">
        <v>0.14324799999999999</v>
      </c>
      <c r="CD359" s="47">
        <v>5.6000000000000001E-2</v>
      </c>
      <c r="CE359" s="47">
        <v>5.6000000000000001E-2</v>
      </c>
      <c r="CF359" s="47">
        <v>5.6000000000000001E-2</v>
      </c>
      <c r="CG359" s="47">
        <v>5.6000000000000001E-2</v>
      </c>
      <c r="CH359" s="47">
        <v>5.6000000000000001E-2</v>
      </c>
      <c r="CI359" s="47">
        <v>5.6000000000000001E-2</v>
      </c>
      <c r="CJ359" s="47">
        <v>5.6000000000000001E-2</v>
      </c>
      <c r="CK359" s="47">
        <v>3.1247999999999998E-2</v>
      </c>
      <c r="CL359" s="47">
        <v>3.1247999999999991E-2</v>
      </c>
      <c r="CM359" s="47">
        <v>5.6000000000000001E-2</v>
      </c>
      <c r="CN359" s="47">
        <v>0</v>
      </c>
      <c r="CO359" s="47">
        <v>0</v>
      </c>
      <c r="CP359" s="47">
        <v>0</v>
      </c>
      <c r="CQ359" s="47" t="s">
        <v>126</v>
      </c>
      <c r="CR359" s="47">
        <v>0</v>
      </c>
      <c r="CS359" s="45">
        <v>1</v>
      </c>
      <c r="CT359" s="45">
        <v>1</v>
      </c>
      <c r="CU359" s="45">
        <v>1</v>
      </c>
      <c r="CV359" s="45">
        <v>1</v>
      </c>
      <c r="CW359">
        <v>4</v>
      </c>
      <c r="CX359" s="48">
        <v>85.266666666666666</v>
      </c>
      <c r="CY359" s="130">
        <v>0</v>
      </c>
      <c r="CZ359" t="s">
        <v>3461</v>
      </c>
    </row>
    <row r="360" spans="1:104" ht="18" hidden="1" customHeight="1" x14ac:dyDescent="0.25">
      <c r="A360" s="37" t="s">
        <v>3463</v>
      </c>
      <c r="B360" s="37" t="s">
        <v>3464</v>
      </c>
      <c r="C360" s="37" t="s">
        <v>3156</v>
      </c>
      <c r="D360" s="37" t="s">
        <v>3433</v>
      </c>
      <c r="E360" s="37" t="s">
        <v>3452</v>
      </c>
      <c r="F360" s="37" t="s">
        <v>3453</v>
      </c>
      <c r="G360" s="37" t="s">
        <v>3454</v>
      </c>
      <c r="H360" s="37" t="s">
        <v>3465</v>
      </c>
      <c r="I360" s="37"/>
      <c r="J360" s="37"/>
      <c r="K360" s="37" t="s">
        <v>3466</v>
      </c>
      <c r="L360" s="37" t="s">
        <v>3467</v>
      </c>
      <c r="M360" s="37" t="s">
        <v>3468</v>
      </c>
      <c r="N360" s="37" t="s">
        <v>118</v>
      </c>
      <c r="O360" s="37" t="s">
        <v>135</v>
      </c>
      <c r="P360" s="39">
        <v>0</v>
      </c>
      <c r="Q360" s="40">
        <v>180</v>
      </c>
      <c r="R360" s="40">
        <v>100</v>
      </c>
      <c r="S360" s="40" t="s">
        <v>4604</v>
      </c>
      <c r="T360" s="40">
        <v>0</v>
      </c>
      <c r="U360" s="40">
        <v>0</v>
      </c>
      <c r="V360" s="40">
        <v>0</v>
      </c>
      <c r="W360" s="40">
        <v>0</v>
      </c>
      <c r="X360" s="40">
        <v>0</v>
      </c>
      <c r="Y360" s="40">
        <v>0</v>
      </c>
      <c r="Z360" s="40">
        <v>0</v>
      </c>
      <c r="AA360" s="40"/>
      <c r="AB360" s="40"/>
      <c r="AC360" s="40"/>
      <c r="AD360" s="40">
        <v>0</v>
      </c>
      <c r="AE360" s="40">
        <v>180</v>
      </c>
      <c r="AF360" s="40">
        <v>180</v>
      </c>
      <c r="AG360" s="40">
        <v>180</v>
      </c>
      <c r="AH360" s="40">
        <v>180</v>
      </c>
      <c r="AI360" s="40" t="s">
        <v>3469</v>
      </c>
      <c r="AJ360" s="40" t="s">
        <v>3470</v>
      </c>
      <c r="AK360" s="40" t="s">
        <v>3471</v>
      </c>
      <c r="AL360" s="40" t="s">
        <v>3472</v>
      </c>
      <c r="AM360" s="40"/>
      <c r="AN360" s="40">
        <v>0</v>
      </c>
      <c r="AO360" s="40">
        <v>180</v>
      </c>
      <c r="AP360" s="40" t="s">
        <v>126</v>
      </c>
      <c r="AQ360" s="40">
        <v>120</v>
      </c>
      <c r="AR360" s="40">
        <v>120</v>
      </c>
      <c r="AS360" s="40" t="s">
        <v>3473</v>
      </c>
      <c r="AT360" s="40" t="s">
        <v>3474</v>
      </c>
      <c r="AU360" s="40" t="s">
        <v>3475</v>
      </c>
      <c r="AV360" s="40">
        <v>0</v>
      </c>
      <c r="AW360" s="40">
        <v>180</v>
      </c>
      <c r="AX360" s="40">
        <v>0</v>
      </c>
      <c r="AY360" s="40">
        <v>0</v>
      </c>
      <c r="AZ360" s="63"/>
      <c r="BA360" s="43">
        <v>0</v>
      </c>
      <c r="BB360" s="43">
        <v>0</v>
      </c>
      <c r="BC360" s="63"/>
      <c r="BD360" s="110">
        <v>100000000</v>
      </c>
      <c r="BE360" s="44" t="s">
        <v>3472</v>
      </c>
      <c r="BF360" s="45"/>
      <c r="BG360" s="44">
        <v>99835322</v>
      </c>
      <c r="BH360" s="44">
        <v>200000000</v>
      </c>
      <c r="BI360" s="44"/>
      <c r="BJ360" s="44">
        <v>0</v>
      </c>
      <c r="BK360" s="46">
        <v>0.55555555555555547</v>
      </c>
      <c r="BL360" s="46">
        <v>0</v>
      </c>
      <c r="BM360" s="46" t="s">
        <v>126</v>
      </c>
      <c r="BN360" s="46">
        <v>0.33333333333333331</v>
      </c>
      <c r="BO360" s="46">
        <v>1</v>
      </c>
      <c r="BP360" s="46">
        <v>0.33333333333333331</v>
      </c>
      <c r="BQ360" s="46">
        <v>0.66666666666666663</v>
      </c>
      <c r="BR360" s="46">
        <v>0.33333333333333331</v>
      </c>
      <c r="BS360" s="46">
        <v>0</v>
      </c>
      <c r="BT360" s="46">
        <v>0</v>
      </c>
      <c r="BU360" s="46" t="s">
        <v>126</v>
      </c>
      <c r="BV360" s="46">
        <v>0.55555555555555547</v>
      </c>
      <c r="BW360" s="46" t="s">
        <v>126</v>
      </c>
      <c r="BX360" s="46">
        <v>1</v>
      </c>
      <c r="BY360" s="46">
        <v>0.66666666666666663</v>
      </c>
      <c r="BZ360" s="46">
        <v>0</v>
      </c>
      <c r="CA360" s="46" t="s">
        <v>126</v>
      </c>
      <c r="CB360" s="47">
        <v>0.224</v>
      </c>
      <c r="CC360" s="47">
        <v>0.12444444444444443</v>
      </c>
      <c r="CD360" s="47">
        <v>0</v>
      </c>
      <c r="CE360" s="47" t="s">
        <v>126</v>
      </c>
      <c r="CF360" s="47">
        <v>0</v>
      </c>
      <c r="CG360" s="47">
        <v>7.4700000000000003E-2</v>
      </c>
      <c r="CH360" s="47">
        <v>7.4700000000000003E-2</v>
      </c>
      <c r="CI360" s="47">
        <v>7.4666666666666673E-2</v>
      </c>
      <c r="CJ360" s="47">
        <v>7.4700000000000003E-2</v>
      </c>
      <c r="CK360" s="47">
        <v>4.9799999999999997E-2</v>
      </c>
      <c r="CL360" s="47">
        <v>4.9777777777777754E-2</v>
      </c>
      <c r="CM360" s="47">
        <v>7.4666666666666673E-2</v>
      </c>
      <c r="CN360" s="47">
        <v>0</v>
      </c>
      <c r="CO360" s="47">
        <v>0</v>
      </c>
      <c r="CP360" s="47">
        <v>0</v>
      </c>
      <c r="CQ360" s="47" t="s">
        <v>126</v>
      </c>
      <c r="CR360" s="47">
        <v>0</v>
      </c>
      <c r="CS360" s="45">
        <v>0</v>
      </c>
      <c r="CT360" s="45">
        <v>1</v>
      </c>
      <c r="CU360" s="45">
        <v>1</v>
      </c>
      <c r="CV360" s="45">
        <v>1</v>
      </c>
      <c r="CW360">
        <v>3</v>
      </c>
      <c r="CX360" s="48">
        <v>100</v>
      </c>
      <c r="CY360" s="131"/>
    </row>
    <row r="361" spans="1:104" ht="18" hidden="1" customHeight="1" x14ac:dyDescent="0.25">
      <c r="A361" s="37" t="s">
        <v>3182</v>
      </c>
      <c r="B361" s="37" t="s">
        <v>3183</v>
      </c>
      <c r="C361" s="37" t="s">
        <v>3156</v>
      </c>
      <c r="D361" s="37" t="s">
        <v>3433</v>
      </c>
      <c r="E361" s="37" t="s">
        <v>3452</v>
      </c>
      <c r="F361" s="37" t="s">
        <v>3476</v>
      </c>
      <c r="G361" s="37" t="s">
        <v>3477</v>
      </c>
      <c r="H361" s="37" t="s">
        <v>3478</v>
      </c>
      <c r="I361" s="37"/>
      <c r="J361" s="37"/>
      <c r="K361" s="37" t="s">
        <v>3479</v>
      </c>
      <c r="L361" s="37" t="s">
        <v>3480</v>
      </c>
      <c r="M361" s="37" t="s">
        <v>147</v>
      </c>
      <c r="N361" s="37" t="s">
        <v>134</v>
      </c>
      <c r="O361" s="37" t="s">
        <v>119</v>
      </c>
      <c r="P361" s="39">
        <v>1</v>
      </c>
      <c r="Q361" s="40">
        <v>100</v>
      </c>
      <c r="R361" s="40">
        <v>65.099999999999994</v>
      </c>
      <c r="S361" s="40" t="s">
        <v>4605</v>
      </c>
      <c r="T361" s="40">
        <v>16</v>
      </c>
      <c r="U361" s="40">
        <v>0</v>
      </c>
      <c r="V361" s="40">
        <v>21</v>
      </c>
      <c r="W361" s="40">
        <v>0</v>
      </c>
      <c r="X361" s="40">
        <v>21</v>
      </c>
      <c r="Y361" s="40">
        <v>0</v>
      </c>
      <c r="Z361" s="40">
        <v>21</v>
      </c>
      <c r="AA361" s="40">
        <v>0</v>
      </c>
      <c r="AB361" s="40" t="s">
        <v>3481</v>
      </c>
      <c r="AC361" s="40">
        <v>0</v>
      </c>
      <c r="AD361" s="40">
        <v>25</v>
      </c>
      <c r="AE361" s="40">
        <v>0</v>
      </c>
      <c r="AF361" s="40">
        <v>25</v>
      </c>
      <c r="AG361" s="40">
        <v>0</v>
      </c>
      <c r="AH361" s="40">
        <v>25</v>
      </c>
      <c r="AI361" s="40">
        <v>0</v>
      </c>
      <c r="AJ361" s="40" t="s">
        <v>3482</v>
      </c>
      <c r="AK361" s="40" t="s">
        <v>280</v>
      </c>
      <c r="AL361" s="40">
        <v>162000000</v>
      </c>
      <c r="AM361" s="40" t="s">
        <v>3483</v>
      </c>
      <c r="AN361" s="40">
        <v>32</v>
      </c>
      <c r="AO361" s="40">
        <v>0</v>
      </c>
      <c r="AP361" s="40">
        <v>19.100000000000001</v>
      </c>
      <c r="AQ361" s="40">
        <v>0</v>
      </c>
      <c r="AR361" s="40">
        <v>19.100000000000001</v>
      </c>
      <c r="AS361" s="40"/>
      <c r="AT361" s="40" t="s">
        <v>3484</v>
      </c>
      <c r="AU361" s="40"/>
      <c r="AV361" s="40">
        <v>22</v>
      </c>
      <c r="AW361" s="40">
        <v>0</v>
      </c>
      <c r="AX361" s="40">
        <v>0</v>
      </c>
      <c r="AY361" s="40">
        <v>0</v>
      </c>
      <c r="AZ361" s="42">
        <v>100000000</v>
      </c>
      <c r="BA361" s="43">
        <v>0</v>
      </c>
      <c r="BB361" s="43">
        <v>100000000</v>
      </c>
      <c r="BC361" s="42">
        <v>100000000</v>
      </c>
      <c r="BD361" s="110">
        <v>1171804089</v>
      </c>
      <c r="BE361" s="44">
        <v>162000000</v>
      </c>
      <c r="BF361" s="45"/>
      <c r="BG361" s="44">
        <v>1169575000</v>
      </c>
      <c r="BH361" s="44">
        <v>1190085725</v>
      </c>
      <c r="BI361" s="44"/>
      <c r="BJ361" s="44">
        <v>1139410350</v>
      </c>
      <c r="BK361" s="46">
        <v>0.65099999999999991</v>
      </c>
      <c r="BL361" s="46">
        <v>0.21</v>
      </c>
      <c r="BM361" s="46">
        <v>100</v>
      </c>
      <c r="BN361" s="46">
        <v>2.5000000000000001E-3</v>
      </c>
      <c r="BO361" s="46">
        <v>100</v>
      </c>
      <c r="BP361" s="46">
        <v>0.32</v>
      </c>
      <c r="BQ361" s="46">
        <v>0.59687500000000004</v>
      </c>
      <c r="BR361" s="46">
        <v>0.22</v>
      </c>
      <c r="BS361" s="46">
        <v>0</v>
      </c>
      <c r="BT361" s="46">
        <v>0</v>
      </c>
      <c r="BU361" s="46" t="s">
        <v>126</v>
      </c>
      <c r="BV361" s="46">
        <v>0.65099999999999991</v>
      </c>
      <c r="BW361" s="46">
        <v>1</v>
      </c>
      <c r="BX361" s="46" t="s">
        <v>4283</v>
      </c>
      <c r="BY361" s="46">
        <v>0.59687500000000004</v>
      </c>
      <c r="BZ361" s="46">
        <v>0</v>
      </c>
      <c r="CA361" s="46" t="s">
        <v>126</v>
      </c>
      <c r="CB361" s="47">
        <v>0.224</v>
      </c>
      <c r="CC361" s="47">
        <v>0.14582399999999998</v>
      </c>
      <c r="CD361" s="47">
        <v>4.7E-2</v>
      </c>
      <c r="CE361" s="47">
        <v>4.7E-2</v>
      </c>
      <c r="CF361" s="47">
        <v>4.7E-2</v>
      </c>
      <c r="CG361" s="47">
        <v>5.6000000000000001E-2</v>
      </c>
      <c r="CH361" s="47">
        <v>5.6000000000000001E-2</v>
      </c>
      <c r="CI361" s="47">
        <v>5.6040000000000006E-2</v>
      </c>
      <c r="CJ361" s="47">
        <v>7.17E-2</v>
      </c>
      <c r="CK361" s="47">
        <v>4.2795937500000006E-2</v>
      </c>
      <c r="CL361" s="47">
        <v>4.2783999999999975E-2</v>
      </c>
      <c r="CM361" s="47">
        <v>4.9279999999999997E-2</v>
      </c>
      <c r="CN361" s="47">
        <v>0</v>
      </c>
      <c r="CO361" s="47">
        <v>0</v>
      </c>
      <c r="CP361" s="47">
        <v>0</v>
      </c>
      <c r="CQ361" s="47" t="s">
        <v>126</v>
      </c>
      <c r="CR361" s="47">
        <v>0</v>
      </c>
      <c r="CS361" s="45"/>
      <c r="CT361" s="45"/>
      <c r="CU361" s="45"/>
      <c r="CV361" s="45"/>
      <c r="CX361" s="48">
        <v>0.41000000000000003</v>
      </c>
      <c r="CY361" s="130">
        <v>0</v>
      </c>
      <c r="CZ361" t="s">
        <v>3483</v>
      </c>
    </row>
    <row r="362" spans="1:104" ht="18" hidden="1" customHeight="1" x14ac:dyDescent="0.25">
      <c r="A362" s="37" t="s">
        <v>3182</v>
      </c>
      <c r="B362" s="37" t="s">
        <v>3183</v>
      </c>
      <c r="C362" s="37" t="s">
        <v>3156</v>
      </c>
      <c r="D362" s="37" t="s">
        <v>3433</v>
      </c>
      <c r="E362" s="37" t="s">
        <v>3452</v>
      </c>
      <c r="F362" s="37" t="s">
        <v>3476</v>
      </c>
      <c r="G362" s="37" t="s">
        <v>3477</v>
      </c>
      <c r="H362" s="37" t="s">
        <v>3485</v>
      </c>
      <c r="I362" s="37"/>
      <c r="J362" s="37"/>
      <c r="K362" s="37" t="s">
        <v>3486</v>
      </c>
      <c r="L362" s="37" t="s">
        <v>3487</v>
      </c>
      <c r="M362" s="37" t="s">
        <v>3488</v>
      </c>
      <c r="N362" s="37" t="s">
        <v>118</v>
      </c>
      <c r="O362" s="37" t="s">
        <v>119</v>
      </c>
      <c r="P362" s="39">
        <v>0</v>
      </c>
      <c r="Q362" s="40">
        <v>4</v>
      </c>
      <c r="R362" s="40">
        <v>0.97</v>
      </c>
      <c r="S362" s="40" t="s">
        <v>4606</v>
      </c>
      <c r="T362" s="40">
        <v>0</v>
      </c>
      <c r="U362" s="40">
        <v>0</v>
      </c>
      <c r="V362" s="40">
        <v>0</v>
      </c>
      <c r="W362" s="40">
        <v>0</v>
      </c>
      <c r="X362" s="40">
        <v>0</v>
      </c>
      <c r="Y362" s="40">
        <v>0</v>
      </c>
      <c r="Z362" s="40">
        <v>0</v>
      </c>
      <c r="AA362" s="40">
        <v>0</v>
      </c>
      <c r="AB362" s="40" t="s">
        <v>3489</v>
      </c>
      <c r="AC362" s="40">
        <v>0</v>
      </c>
      <c r="AD362" s="40">
        <v>0</v>
      </c>
      <c r="AE362" s="40">
        <v>0</v>
      </c>
      <c r="AF362" s="40">
        <v>0</v>
      </c>
      <c r="AG362" s="40">
        <v>0</v>
      </c>
      <c r="AH362" s="40">
        <v>0</v>
      </c>
      <c r="AI362" s="40">
        <v>0</v>
      </c>
      <c r="AJ362" s="40" t="s">
        <v>3490</v>
      </c>
      <c r="AK362" s="40" t="s">
        <v>280</v>
      </c>
      <c r="AL362" s="40">
        <v>14000000</v>
      </c>
      <c r="AM362" s="40" t="s">
        <v>3491</v>
      </c>
      <c r="AN362" s="40">
        <v>2</v>
      </c>
      <c r="AO362" s="40">
        <v>0</v>
      </c>
      <c r="AP362" s="40">
        <v>0.97</v>
      </c>
      <c r="AQ362" s="40">
        <v>0</v>
      </c>
      <c r="AR362" s="40">
        <v>0.97</v>
      </c>
      <c r="AS362" s="40"/>
      <c r="AT362" s="40"/>
      <c r="AU362" s="40"/>
      <c r="AV362" s="40">
        <v>2</v>
      </c>
      <c r="AW362" s="40">
        <v>0</v>
      </c>
      <c r="AX362" s="40">
        <v>0</v>
      </c>
      <c r="AY362" s="40">
        <v>0</v>
      </c>
      <c r="AZ362" s="42">
        <v>9676333</v>
      </c>
      <c r="BA362" s="43">
        <v>0</v>
      </c>
      <c r="BB362" s="43">
        <v>9676333</v>
      </c>
      <c r="BC362" s="42">
        <v>9676333</v>
      </c>
      <c r="BD362" s="110">
        <v>31000000</v>
      </c>
      <c r="BE362" s="44">
        <v>14000000</v>
      </c>
      <c r="BF362" s="45"/>
      <c r="BG362" s="44">
        <v>28823000</v>
      </c>
      <c r="BH362" s="44">
        <v>88906440</v>
      </c>
      <c r="BI362" s="44"/>
      <c r="BJ362" s="44">
        <v>64400000</v>
      </c>
      <c r="BK362" s="46">
        <v>0.24249999999999999</v>
      </c>
      <c r="BL362" s="46">
        <v>0</v>
      </c>
      <c r="BM362" s="46" t="s">
        <v>126</v>
      </c>
      <c r="BN362" s="46">
        <v>0</v>
      </c>
      <c r="BO362" s="46" t="s">
        <v>126</v>
      </c>
      <c r="BP362" s="46">
        <v>0.5</v>
      </c>
      <c r="BQ362" s="46">
        <v>0.48499999999999999</v>
      </c>
      <c r="BR362" s="46">
        <v>0.5</v>
      </c>
      <c r="BS362" s="46">
        <v>0</v>
      </c>
      <c r="BT362" s="46">
        <v>0</v>
      </c>
      <c r="BU362" s="46" t="s">
        <v>126</v>
      </c>
      <c r="BV362" s="46">
        <v>0.24249999999999999</v>
      </c>
      <c r="BW362" s="46" t="s">
        <v>126</v>
      </c>
      <c r="BX362" s="46" t="s">
        <v>126</v>
      </c>
      <c r="BY362" s="46">
        <v>0.48499999999999999</v>
      </c>
      <c r="BZ362" s="46">
        <v>0</v>
      </c>
      <c r="CA362" s="46" t="s">
        <v>126</v>
      </c>
      <c r="CB362" s="47">
        <v>0.224</v>
      </c>
      <c r="CC362" s="47">
        <v>5.432E-2</v>
      </c>
      <c r="CD362" s="47">
        <v>0</v>
      </c>
      <c r="CE362" s="47" t="s">
        <v>126</v>
      </c>
      <c r="CF362" s="47">
        <v>0</v>
      </c>
      <c r="CG362" s="47">
        <v>0</v>
      </c>
      <c r="CH362" s="47" t="s">
        <v>126</v>
      </c>
      <c r="CI362" s="47">
        <v>0</v>
      </c>
      <c r="CJ362" s="47">
        <v>0.112</v>
      </c>
      <c r="CK362" s="47">
        <v>5.432E-2</v>
      </c>
      <c r="CL362" s="47">
        <v>5.432E-2</v>
      </c>
      <c r="CM362" s="47">
        <v>0.112</v>
      </c>
      <c r="CN362" s="47">
        <v>0</v>
      </c>
      <c r="CO362" s="47">
        <v>0</v>
      </c>
      <c r="CP362" s="47">
        <v>0</v>
      </c>
      <c r="CQ362" s="47" t="s">
        <v>126</v>
      </c>
      <c r="CR362" s="47">
        <v>0</v>
      </c>
      <c r="CS362" s="45"/>
      <c r="CT362" s="45"/>
      <c r="CU362" s="45"/>
      <c r="CV362" s="45"/>
      <c r="CX362" s="48">
        <v>0.38</v>
      </c>
      <c r="CY362" s="130">
        <v>0</v>
      </c>
      <c r="CZ362" t="s">
        <v>3491</v>
      </c>
    </row>
    <row r="363" spans="1:104" ht="18" hidden="1" customHeight="1" x14ac:dyDescent="0.25">
      <c r="A363" s="37" t="s">
        <v>3182</v>
      </c>
      <c r="B363" s="37" t="s">
        <v>3183</v>
      </c>
      <c r="C363" s="37" t="s">
        <v>3156</v>
      </c>
      <c r="D363" s="37" t="s">
        <v>3433</v>
      </c>
      <c r="E363" s="37" t="s">
        <v>3452</v>
      </c>
      <c r="F363" s="37" t="s">
        <v>3476</v>
      </c>
      <c r="G363" s="37" t="s">
        <v>3477</v>
      </c>
      <c r="H363" s="37" t="s">
        <v>3492</v>
      </c>
      <c r="I363" s="37"/>
      <c r="J363" s="37"/>
      <c r="K363" s="37" t="s">
        <v>3493</v>
      </c>
      <c r="L363" s="37" t="s">
        <v>3494</v>
      </c>
      <c r="M363" s="37" t="s">
        <v>147</v>
      </c>
      <c r="N363" s="37" t="s">
        <v>134</v>
      </c>
      <c r="O363" s="37" t="s">
        <v>119</v>
      </c>
      <c r="P363" s="39">
        <v>0</v>
      </c>
      <c r="Q363" s="40">
        <v>100</v>
      </c>
      <c r="R363" s="40">
        <v>60.4</v>
      </c>
      <c r="S363" s="40" t="s">
        <v>4607</v>
      </c>
      <c r="T363" s="40">
        <v>16</v>
      </c>
      <c r="U363" s="40">
        <v>0</v>
      </c>
      <c r="V363" s="40">
        <v>18</v>
      </c>
      <c r="W363" s="40">
        <v>0</v>
      </c>
      <c r="X363" s="40">
        <v>18</v>
      </c>
      <c r="Y363" s="40">
        <v>0</v>
      </c>
      <c r="Z363" s="40">
        <v>18</v>
      </c>
      <c r="AA363" s="40">
        <v>0</v>
      </c>
      <c r="AB363" s="40" t="s">
        <v>3495</v>
      </c>
      <c r="AC363" s="40">
        <v>0</v>
      </c>
      <c r="AD363" s="40">
        <v>20</v>
      </c>
      <c r="AE363" s="40">
        <v>0</v>
      </c>
      <c r="AF363" s="40">
        <v>20</v>
      </c>
      <c r="AG363" s="40">
        <v>0</v>
      </c>
      <c r="AH363" s="40">
        <v>20</v>
      </c>
      <c r="AI363" s="40">
        <v>0</v>
      </c>
      <c r="AJ363" s="40" t="s">
        <v>3496</v>
      </c>
      <c r="AK363" s="40" t="s">
        <v>280</v>
      </c>
      <c r="AL363" s="40">
        <v>649000000</v>
      </c>
      <c r="AM363" s="40" t="s">
        <v>3497</v>
      </c>
      <c r="AN363" s="40">
        <v>40</v>
      </c>
      <c r="AO363" s="40">
        <v>0</v>
      </c>
      <c r="AP363" s="40">
        <v>22.4</v>
      </c>
      <c r="AQ363" s="40">
        <v>0</v>
      </c>
      <c r="AR363" s="40">
        <v>22.4</v>
      </c>
      <c r="AS363" s="40"/>
      <c r="AT363" s="40"/>
      <c r="AU363" s="40"/>
      <c r="AV363" s="40">
        <v>22</v>
      </c>
      <c r="AW363" s="40">
        <v>0</v>
      </c>
      <c r="AX363" s="40">
        <v>0</v>
      </c>
      <c r="AY363" s="40">
        <v>0</v>
      </c>
      <c r="AZ363" s="42">
        <v>160126666</v>
      </c>
      <c r="BA363" s="43">
        <v>0</v>
      </c>
      <c r="BB363" s="43">
        <v>160126666</v>
      </c>
      <c r="BC363" s="42">
        <v>128666666</v>
      </c>
      <c r="BD363" s="110">
        <v>407987835</v>
      </c>
      <c r="BE363" s="44">
        <v>649000000</v>
      </c>
      <c r="BF363" s="45"/>
      <c r="BG363" s="44">
        <v>407156666</v>
      </c>
      <c r="BH363" s="44">
        <v>761473409</v>
      </c>
      <c r="BI363" s="44"/>
      <c r="BJ363" s="44">
        <v>559124500</v>
      </c>
      <c r="BK363" s="46">
        <v>0.60399999999999998</v>
      </c>
      <c r="BL363" s="46">
        <v>0.18</v>
      </c>
      <c r="BM363" s="46">
        <v>1</v>
      </c>
      <c r="BN363" s="46">
        <v>2E-3</v>
      </c>
      <c r="BO363" s="46">
        <v>100</v>
      </c>
      <c r="BP363" s="46">
        <v>0.4</v>
      </c>
      <c r="BQ363" s="46">
        <v>0.55999999999999994</v>
      </c>
      <c r="BR363" s="46">
        <v>0.22</v>
      </c>
      <c r="BS363" s="46">
        <v>0</v>
      </c>
      <c r="BT363" s="46">
        <v>0</v>
      </c>
      <c r="BU363" s="46" t="s">
        <v>126</v>
      </c>
      <c r="BV363" s="46">
        <v>0.60399999999999998</v>
      </c>
      <c r="BW363" s="46">
        <v>1</v>
      </c>
      <c r="BX363" s="46" t="s">
        <v>4283</v>
      </c>
      <c r="BY363" s="46">
        <v>0.55999999999999994</v>
      </c>
      <c r="BZ363" s="46">
        <v>0</v>
      </c>
      <c r="CA363" s="46" t="s">
        <v>126</v>
      </c>
      <c r="CB363" s="47">
        <v>0.224</v>
      </c>
      <c r="CC363" s="47">
        <v>0.135296</v>
      </c>
      <c r="CD363" s="47">
        <v>4.0300000000000002E-2</v>
      </c>
      <c r="CE363" s="47">
        <v>4.0300000000000002E-2</v>
      </c>
      <c r="CF363" s="47">
        <v>4.0300000000000002E-2</v>
      </c>
      <c r="CG363" s="47">
        <v>4.48E-2</v>
      </c>
      <c r="CH363" s="47">
        <v>4.48E-2</v>
      </c>
      <c r="CI363" s="47">
        <v>4.4819999999999999E-2</v>
      </c>
      <c r="CJ363" s="47">
        <v>8.9599999999999999E-2</v>
      </c>
      <c r="CK363" s="47">
        <v>5.0175999999999991E-2</v>
      </c>
      <c r="CL363" s="47">
        <v>5.0175999999999998E-2</v>
      </c>
      <c r="CM363" s="47">
        <v>4.9279999999999997E-2</v>
      </c>
      <c r="CN363" s="47">
        <v>0</v>
      </c>
      <c r="CO363" s="47">
        <v>0</v>
      </c>
      <c r="CP363" s="47">
        <v>0</v>
      </c>
      <c r="CQ363" s="47" t="s">
        <v>126</v>
      </c>
      <c r="CR363" s="47">
        <v>0</v>
      </c>
      <c r="CS363" s="45"/>
      <c r="CT363" s="45"/>
      <c r="CU363" s="45"/>
      <c r="CV363" s="45"/>
      <c r="CX363" s="48">
        <v>0.31</v>
      </c>
      <c r="CY363" s="130">
        <v>0</v>
      </c>
      <c r="CZ363" t="s">
        <v>3497</v>
      </c>
    </row>
    <row r="364" spans="1:104" ht="18" hidden="1" customHeight="1" x14ac:dyDescent="0.25">
      <c r="A364" s="37" t="s">
        <v>3182</v>
      </c>
      <c r="B364" s="37" t="s">
        <v>3183</v>
      </c>
      <c r="C364" s="37" t="s">
        <v>3156</v>
      </c>
      <c r="D364" s="37" t="s">
        <v>3433</v>
      </c>
      <c r="E364" s="37" t="s">
        <v>3452</v>
      </c>
      <c r="F364" s="37" t="s">
        <v>3476</v>
      </c>
      <c r="G364" s="37" t="s">
        <v>3477</v>
      </c>
      <c r="H364" s="37" t="s">
        <v>3498</v>
      </c>
      <c r="I364" s="37"/>
      <c r="J364" s="37"/>
      <c r="K364" s="37" t="s">
        <v>3499</v>
      </c>
      <c r="L364" s="37" t="s">
        <v>3500</v>
      </c>
      <c r="M364" s="37" t="s">
        <v>147</v>
      </c>
      <c r="N364" s="37" t="s">
        <v>134</v>
      </c>
      <c r="O364" s="37" t="s">
        <v>119</v>
      </c>
      <c r="P364" s="39">
        <v>0</v>
      </c>
      <c r="Q364" s="40">
        <v>100</v>
      </c>
      <c r="R364" s="40">
        <v>48.65</v>
      </c>
      <c r="S364" s="40">
        <v>0</v>
      </c>
      <c r="T364" s="40">
        <v>13</v>
      </c>
      <c r="U364" s="40">
        <v>0</v>
      </c>
      <c r="V364" s="40">
        <v>13</v>
      </c>
      <c r="W364" s="40">
        <v>0</v>
      </c>
      <c r="X364" s="40">
        <v>13</v>
      </c>
      <c r="Y364" s="40">
        <v>0</v>
      </c>
      <c r="Z364" s="40">
        <v>13</v>
      </c>
      <c r="AA364" s="40">
        <v>0</v>
      </c>
      <c r="AB364" s="40" t="s">
        <v>3501</v>
      </c>
      <c r="AC364" s="40">
        <v>0</v>
      </c>
      <c r="AD364" s="40">
        <v>29</v>
      </c>
      <c r="AE364" s="40">
        <v>0</v>
      </c>
      <c r="AF364" s="40">
        <v>29</v>
      </c>
      <c r="AG364" s="40">
        <v>0</v>
      </c>
      <c r="AH364" s="40">
        <v>29</v>
      </c>
      <c r="AI364" s="40">
        <v>0</v>
      </c>
      <c r="AJ364" s="40" t="s">
        <v>3502</v>
      </c>
      <c r="AK364" s="40" t="s">
        <v>280</v>
      </c>
      <c r="AL364" s="40">
        <v>0</v>
      </c>
      <c r="AM364" s="40">
        <v>0</v>
      </c>
      <c r="AN364" s="40">
        <v>35</v>
      </c>
      <c r="AO364" s="40">
        <v>0</v>
      </c>
      <c r="AP364" s="40">
        <v>6.65</v>
      </c>
      <c r="AQ364" s="40">
        <v>0</v>
      </c>
      <c r="AR364" s="40">
        <v>6.65</v>
      </c>
      <c r="AS364" s="40"/>
      <c r="AT364" s="40"/>
      <c r="AU364" s="40"/>
      <c r="AV364" s="40">
        <v>23</v>
      </c>
      <c r="AW364" s="40">
        <v>0</v>
      </c>
      <c r="AX364" s="40">
        <v>0</v>
      </c>
      <c r="AY364" s="40">
        <v>0</v>
      </c>
      <c r="AZ364" s="42">
        <v>280000000</v>
      </c>
      <c r="BA364" s="43">
        <v>0</v>
      </c>
      <c r="BB364" s="43">
        <v>280000000</v>
      </c>
      <c r="BC364" s="42">
        <v>280000000</v>
      </c>
      <c r="BD364" s="110">
        <v>156300000</v>
      </c>
      <c r="BE364" s="44">
        <v>0</v>
      </c>
      <c r="BF364" s="45"/>
      <c r="BG364" s="44">
        <v>152050000</v>
      </c>
      <c r="BH364" s="44">
        <v>294277000</v>
      </c>
      <c r="BI364" s="44"/>
      <c r="BJ364" s="44">
        <v>45950000</v>
      </c>
      <c r="BK364" s="46">
        <v>0.48649999999999999</v>
      </c>
      <c r="BL364" s="46">
        <v>0.13</v>
      </c>
      <c r="BM364" s="46">
        <v>1</v>
      </c>
      <c r="BN364" s="46">
        <v>2.8999999999999998E-3</v>
      </c>
      <c r="BO364" s="46">
        <v>100</v>
      </c>
      <c r="BP364" s="46">
        <v>0.35</v>
      </c>
      <c r="BQ364" s="46">
        <v>0.19</v>
      </c>
      <c r="BR364" s="46">
        <v>0.23</v>
      </c>
      <c r="BS364" s="46">
        <v>0</v>
      </c>
      <c r="BT364" s="46">
        <v>0</v>
      </c>
      <c r="BU364" s="46" t="s">
        <v>126</v>
      </c>
      <c r="BV364" s="46">
        <v>0.48649999999999999</v>
      </c>
      <c r="BW364" s="46">
        <v>1</v>
      </c>
      <c r="BX364" s="46" t="s">
        <v>4283</v>
      </c>
      <c r="BY364" s="46">
        <v>0.19</v>
      </c>
      <c r="BZ364" s="46">
        <v>0</v>
      </c>
      <c r="CA364" s="46" t="s">
        <v>126</v>
      </c>
      <c r="CB364" s="47">
        <v>0.224</v>
      </c>
      <c r="CC364" s="47">
        <v>0.108976</v>
      </c>
      <c r="CD364" s="47">
        <v>2.9100000000000001E-2</v>
      </c>
      <c r="CE364" s="47">
        <v>2.9100000000000001E-2</v>
      </c>
      <c r="CF364" s="47">
        <v>2.9100000000000001E-2</v>
      </c>
      <c r="CG364" s="47">
        <v>6.5000000000000002E-2</v>
      </c>
      <c r="CH364" s="47">
        <v>6.5000000000000002E-2</v>
      </c>
      <c r="CI364" s="47">
        <v>6.4979999999999996E-2</v>
      </c>
      <c r="CJ364" s="47">
        <v>7.8399999999999997E-2</v>
      </c>
      <c r="CK364" s="47">
        <v>1.4896E-2</v>
      </c>
      <c r="CL364" s="47">
        <v>1.4896000000000006E-2</v>
      </c>
      <c r="CM364" s="47">
        <v>5.1520000000000003E-2</v>
      </c>
      <c r="CN364" s="47">
        <v>0</v>
      </c>
      <c r="CO364" s="47">
        <v>0</v>
      </c>
      <c r="CP364" s="47">
        <v>0</v>
      </c>
      <c r="CQ364" s="47" t="s">
        <v>126</v>
      </c>
      <c r="CR364" s="47">
        <v>0</v>
      </c>
      <c r="CS364" s="45"/>
      <c r="CT364" s="45"/>
      <c r="CU364" s="45"/>
      <c r="CV364" s="45"/>
      <c r="CX364" s="48">
        <v>0.36</v>
      </c>
      <c r="CY364" s="1">
        <v>0</v>
      </c>
      <c r="CZ364">
        <v>0</v>
      </c>
    </row>
    <row r="365" spans="1:104" ht="18" hidden="1" customHeight="1" x14ac:dyDescent="0.25">
      <c r="A365" s="37" t="s">
        <v>3463</v>
      </c>
      <c r="B365" s="37" t="s">
        <v>3464</v>
      </c>
      <c r="C365" s="37" t="s">
        <v>3156</v>
      </c>
      <c r="D365" s="37" t="s">
        <v>3433</v>
      </c>
      <c r="E365" s="37" t="s">
        <v>3503</v>
      </c>
      <c r="F365" s="37" t="s">
        <v>3504</v>
      </c>
      <c r="G365" s="37" t="s">
        <v>3505</v>
      </c>
      <c r="H365" s="37" t="s">
        <v>3506</v>
      </c>
      <c r="I365" s="37"/>
      <c r="J365" s="37"/>
      <c r="K365" s="37" t="s">
        <v>3507</v>
      </c>
      <c r="L365" s="37" t="s">
        <v>3508</v>
      </c>
      <c r="M365" s="37" t="s">
        <v>3509</v>
      </c>
      <c r="N365" s="37" t="s">
        <v>134</v>
      </c>
      <c r="O365" s="37" t="s">
        <v>119</v>
      </c>
      <c r="P365" s="39">
        <v>55</v>
      </c>
      <c r="Q365" s="40">
        <v>100</v>
      </c>
      <c r="R365" s="40">
        <v>55</v>
      </c>
      <c r="S365" s="40" t="s">
        <v>4608</v>
      </c>
      <c r="T365" s="40">
        <v>0</v>
      </c>
      <c r="U365" s="40">
        <v>0</v>
      </c>
      <c r="V365" s="40">
        <v>0</v>
      </c>
      <c r="W365" s="40">
        <v>0</v>
      </c>
      <c r="X365" s="40">
        <v>0</v>
      </c>
      <c r="Y365" s="40">
        <v>0</v>
      </c>
      <c r="Z365" s="40">
        <v>0</v>
      </c>
      <c r="AA365" s="40"/>
      <c r="AB365" s="40"/>
      <c r="AC365" s="40"/>
      <c r="AD365" s="40">
        <v>35</v>
      </c>
      <c r="AE365" s="40">
        <v>0</v>
      </c>
      <c r="AF365" s="40">
        <v>35</v>
      </c>
      <c r="AG365" s="40" t="s">
        <v>588</v>
      </c>
      <c r="AH365" s="40">
        <v>35</v>
      </c>
      <c r="AI365" s="40" t="s">
        <v>3510</v>
      </c>
      <c r="AJ365" s="40" t="s">
        <v>3511</v>
      </c>
      <c r="AK365" s="40" t="s">
        <v>3512</v>
      </c>
      <c r="AL365" s="40">
        <v>499181039</v>
      </c>
      <c r="AM365" s="40"/>
      <c r="AN365" s="40">
        <v>40</v>
      </c>
      <c r="AO365" s="40">
        <v>0</v>
      </c>
      <c r="AP365" s="40">
        <v>20</v>
      </c>
      <c r="AQ365" s="40">
        <v>0</v>
      </c>
      <c r="AR365" s="40">
        <v>20</v>
      </c>
      <c r="AS365" s="40" t="s">
        <v>3513</v>
      </c>
      <c r="AT365" s="40" t="s">
        <v>3514</v>
      </c>
      <c r="AU365" s="40" t="s">
        <v>3515</v>
      </c>
      <c r="AV365" s="40">
        <v>25</v>
      </c>
      <c r="AW365" s="40">
        <v>0</v>
      </c>
      <c r="AX365" s="40">
        <v>0</v>
      </c>
      <c r="AY365" s="40">
        <v>0</v>
      </c>
      <c r="AZ365" s="63"/>
      <c r="BA365" s="43">
        <v>0</v>
      </c>
      <c r="BB365" s="43">
        <v>0</v>
      </c>
      <c r="BC365" s="63"/>
      <c r="BD365" s="110">
        <v>520000000</v>
      </c>
      <c r="BE365" s="44">
        <v>499181039</v>
      </c>
      <c r="BF365" s="45"/>
      <c r="BG365" s="44">
        <v>519181039</v>
      </c>
      <c r="BH365" s="44">
        <v>900000000</v>
      </c>
      <c r="BI365" s="44"/>
      <c r="BJ365" s="44">
        <v>0</v>
      </c>
      <c r="BK365" s="46">
        <v>0.55000000000000004</v>
      </c>
      <c r="BL365" s="46">
        <v>0</v>
      </c>
      <c r="BM365" s="46" t="s">
        <v>126</v>
      </c>
      <c r="BN365" s="46">
        <v>0.35</v>
      </c>
      <c r="BO365" s="46">
        <v>1</v>
      </c>
      <c r="BP365" s="46">
        <v>0.4</v>
      </c>
      <c r="BQ365" s="46">
        <v>0.5</v>
      </c>
      <c r="BR365" s="46">
        <v>0.25</v>
      </c>
      <c r="BS365" s="46">
        <v>0</v>
      </c>
      <c r="BT365" s="46">
        <v>0</v>
      </c>
      <c r="BU365" s="46" t="s">
        <v>126</v>
      </c>
      <c r="BV365" s="46">
        <v>0.55000000000000004</v>
      </c>
      <c r="BW365" s="46" t="s">
        <v>126</v>
      </c>
      <c r="BX365" s="46">
        <v>1</v>
      </c>
      <c r="BY365" s="46">
        <v>0.5</v>
      </c>
      <c r="BZ365" s="46">
        <v>0</v>
      </c>
      <c r="CA365" s="46" t="s">
        <v>126</v>
      </c>
      <c r="CB365" s="47">
        <v>0.224</v>
      </c>
      <c r="CC365" s="47">
        <v>0.12320000000000002</v>
      </c>
      <c r="CD365" s="47">
        <v>0</v>
      </c>
      <c r="CE365" s="47" t="s">
        <v>126</v>
      </c>
      <c r="CF365" s="47">
        <v>0</v>
      </c>
      <c r="CG365" s="47">
        <v>7.8399999999999997E-2</v>
      </c>
      <c r="CH365" s="47">
        <v>7.8399999999999997E-2</v>
      </c>
      <c r="CI365" s="47">
        <v>7.8399999999999997E-2</v>
      </c>
      <c r="CJ365" s="47">
        <v>8.9599999999999999E-2</v>
      </c>
      <c r="CK365" s="47">
        <v>4.48E-2</v>
      </c>
      <c r="CL365" s="47">
        <v>4.480000000000002E-2</v>
      </c>
      <c r="CM365" s="47">
        <v>5.6000000000000008E-2</v>
      </c>
      <c r="CN365" s="47">
        <v>0</v>
      </c>
      <c r="CO365" s="47">
        <v>0</v>
      </c>
      <c r="CP365" s="47">
        <v>0</v>
      </c>
      <c r="CQ365" s="47" t="s">
        <v>126</v>
      </c>
      <c r="CR365" s="47">
        <v>0</v>
      </c>
      <c r="CS365" s="45"/>
      <c r="CT365" s="45"/>
      <c r="CU365" s="45"/>
      <c r="CV365" s="45"/>
      <c r="CX365" s="48">
        <v>55</v>
      </c>
      <c r="CY365" s="132"/>
    </row>
    <row r="366" spans="1:104" ht="18" hidden="1" customHeight="1" x14ac:dyDescent="0.25">
      <c r="A366" s="37" t="s">
        <v>3463</v>
      </c>
      <c r="B366" s="37" t="s">
        <v>3464</v>
      </c>
      <c r="C366" s="37" t="s">
        <v>3516</v>
      </c>
      <c r="D366" s="37" t="s">
        <v>3517</v>
      </c>
      <c r="E366" s="37" t="s">
        <v>3503</v>
      </c>
      <c r="F366" s="37" t="s">
        <v>3504</v>
      </c>
      <c r="G366" s="37" t="s">
        <v>3505</v>
      </c>
      <c r="H366" s="37" t="s">
        <v>3518</v>
      </c>
      <c r="I366" s="37"/>
      <c r="J366" s="37"/>
      <c r="K366" s="37" t="s">
        <v>3519</v>
      </c>
      <c r="L366" s="37" t="s">
        <v>3520</v>
      </c>
      <c r="M366" s="37" t="s">
        <v>3521</v>
      </c>
      <c r="N366" s="37" t="s">
        <v>118</v>
      </c>
      <c r="O366" s="37" t="s">
        <v>119</v>
      </c>
      <c r="P366" s="39">
        <v>62</v>
      </c>
      <c r="Q366" s="40">
        <v>116</v>
      </c>
      <c r="R366" s="40">
        <v>128</v>
      </c>
      <c r="S366" s="40" t="s">
        <v>4609</v>
      </c>
      <c r="T366" s="40">
        <v>4</v>
      </c>
      <c r="U366" s="40">
        <v>0</v>
      </c>
      <c r="V366" s="40">
        <v>0</v>
      </c>
      <c r="W366" s="40">
        <v>0</v>
      </c>
      <c r="X366" s="40">
        <v>0</v>
      </c>
      <c r="Y366" s="40">
        <v>0</v>
      </c>
      <c r="Z366" s="40">
        <v>0</v>
      </c>
      <c r="AA366" s="40"/>
      <c r="AB366" s="40"/>
      <c r="AC366" s="40"/>
      <c r="AD366" s="40">
        <v>90</v>
      </c>
      <c r="AE366" s="40">
        <v>0</v>
      </c>
      <c r="AF366" s="40">
        <v>90</v>
      </c>
      <c r="AG366" s="40">
        <v>0</v>
      </c>
      <c r="AH366" s="40">
        <v>90</v>
      </c>
      <c r="AI366" s="40" t="s">
        <v>3522</v>
      </c>
      <c r="AJ366" s="40" t="s">
        <v>3523</v>
      </c>
      <c r="AK366" s="40" t="s">
        <v>3524</v>
      </c>
      <c r="AL366" s="40"/>
      <c r="AM366" s="40"/>
      <c r="AN366" s="40">
        <v>26</v>
      </c>
      <c r="AO366" s="40">
        <v>0</v>
      </c>
      <c r="AP366" s="40">
        <v>38</v>
      </c>
      <c r="AQ366" s="40">
        <v>0</v>
      </c>
      <c r="AR366" s="40">
        <v>38</v>
      </c>
      <c r="AS366" s="40" t="s">
        <v>3525</v>
      </c>
      <c r="AT366" s="40" t="s">
        <v>3526</v>
      </c>
      <c r="AU366" s="40" t="s">
        <v>280</v>
      </c>
      <c r="AV366" s="40">
        <v>0</v>
      </c>
      <c r="AW366" s="40">
        <v>0</v>
      </c>
      <c r="AX366" s="40">
        <v>0</v>
      </c>
      <c r="AY366" s="40">
        <v>0</v>
      </c>
      <c r="AZ366" s="42">
        <v>630000000</v>
      </c>
      <c r="BA366" s="43">
        <v>0</v>
      </c>
      <c r="BB366" s="43">
        <v>630000000</v>
      </c>
      <c r="BC366" s="42">
        <v>0</v>
      </c>
      <c r="BD366" s="110">
        <v>1360000000</v>
      </c>
      <c r="BE366" s="44"/>
      <c r="BF366" s="45"/>
      <c r="BG366" s="44">
        <v>733833333</v>
      </c>
      <c r="BH366" s="44">
        <v>955000000</v>
      </c>
      <c r="BI366" s="44"/>
      <c r="BJ366" s="44">
        <v>566100000</v>
      </c>
      <c r="BK366" s="46">
        <v>1.103448275862069</v>
      </c>
      <c r="BL366" s="46">
        <v>0</v>
      </c>
      <c r="BM366" s="46" t="s">
        <v>126</v>
      </c>
      <c r="BN366" s="46">
        <v>0.77586206896551724</v>
      </c>
      <c r="BO366" s="46">
        <v>1</v>
      </c>
      <c r="BP366" s="46">
        <v>0.22413793103448276</v>
      </c>
      <c r="BQ366" s="46">
        <v>1.4615384615384615</v>
      </c>
      <c r="BR366" s="46">
        <v>0</v>
      </c>
      <c r="BS366" s="46">
        <v>0</v>
      </c>
      <c r="BT366" s="46">
        <v>0</v>
      </c>
      <c r="BU366" s="46" t="s">
        <v>126</v>
      </c>
      <c r="BV366" s="46" t="s">
        <v>4283</v>
      </c>
      <c r="BW366" s="46" t="s">
        <v>126</v>
      </c>
      <c r="BX366" s="46">
        <v>1</v>
      </c>
      <c r="BY366" s="46" t="s">
        <v>4283</v>
      </c>
      <c r="BZ366" s="46">
        <v>0</v>
      </c>
      <c r="CA366" s="46" t="s">
        <v>126</v>
      </c>
      <c r="CB366" s="47">
        <v>0.224</v>
      </c>
      <c r="CC366" s="47">
        <v>0.224</v>
      </c>
      <c r="CD366" s="47">
        <v>0</v>
      </c>
      <c r="CE366" s="47" t="s">
        <v>126</v>
      </c>
      <c r="CF366" s="47">
        <v>0</v>
      </c>
      <c r="CG366" s="47">
        <v>0.17380000000000001</v>
      </c>
      <c r="CH366" s="47">
        <v>0.17380000000000001</v>
      </c>
      <c r="CI366" s="47">
        <v>0.17379310344827587</v>
      </c>
      <c r="CJ366" s="47">
        <v>5.0200000000000002E-2</v>
      </c>
      <c r="CK366" s="47">
        <v>5.0200000000000002E-2</v>
      </c>
      <c r="CL366" s="47">
        <v>5.0206896551724139E-2</v>
      </c>
      <c r="CM366" s="47">
        <v>0</v>
      </c>
      <c r="CN366" s="47">
        <v>0</v>
      </c>
      <c r="CO366" s="47">
        <v>0</v>
      </c>
      <c r="CP366" s="47">
        <v>0</v>
      </c>
      <c r="CQ366" s="47" t="s">
        <v>126</v>
      </c>
      <c r="CR366" s="47">
        <v>0</v>
      </c>
      <c r="CS366" s="45"/>
      <c r="CT366" s="45"/>
      <c r="CU366" s="45"/>
      <c r="CV366" s="45"/>
      <c r="CX366" s="48">
        <v>83</v>
      </c>
      <c r="CY366" s="1"/>
    </row>
    <row r="367" spans="1:104" ht="62.45" hidden="1" customHeight="1" x14ac:dyDescent="0.25">
      <c r="A367" s="37" t="s">
        <v>384</v>
      </c>
      <c r="B367" s="37" t="s">
        <v>385</v>
      </c>
      <c r="C367" s="37" t="s">
        <v>3516</v>
      </c>
      <c r="D367" s="37" t="s">
        <v>3527</v>
      </c>
      <c r="E367" s="37" t="s">
        <v>3528</v>
      </c>
      <c r="F367" s="37" t="s">
        <v>3529</v>
      </c>
      <c r="G367" s="37" t="s">
        <v>3530</v>
      </c>
      <c r="H367" s="37" t="s">
        <v>3531</v>
      </c>
      <c r="I367" s="37"/>
      <c r="J367" s="37"/>
      <c r="K367" s="37" t="s">
        <v>3532</v>
      </c>
      <c r="L367" s="37" t="s">
        <v>3533</v>
      </c>
      <c r="M367" s="37" t="s">
        <v>3534</v>
      </c>
      <c r="N367" s="37" t="s">
        <v>118</v>
      </c>
      <c r="O367" s="37" t="s">
        <v>135</v>
      </c>
      <c r="P367" s="39">
        <v>4</v>
      </c>
      <c r="Q367" s="40">
        <v>4</v>
      </c>
      <c r="R367" s="40">
        <v>2.6666666666666665</v>
      </c>
      <c r="S367" s="40" t="s">
        <v>4610</v>
      </c>
      <c r="T367" s="40">
        <v>0</v>
      </c>
      <c r="U367" s="40">
        <v>4</v>
      </c>
      <c r="V367" s="40">
        <v>0</v>
      </c>
      <c r="W367" s="40">
        <v>4</v>
      </c>
      <c r="X367" s="40" t="s">
        <v>126</v>
      </c>
      <c r="Y367" s="40">
        <v>4</v>
      </c>
      <c r="Z367" s="40">
        <v>4</v>
      </c>
      <c r="AA367" s="40">
        <v>0</v>
      </c>
      <c r="AB367" s="40" t="s">
        <v>3535</v>
      </c>
      <c r="AC367" s="40">
        <v>0</v>
      </c>
      <c r="AD367" s="40">
        <v>0</v>
      </c>
      <c r="AE367" s="40">
        <v>4</v>
      </c>
      <c r="AF367" s="40">
        <v>0</v>
      </c>
      <c r="AG367" s="40">
        <v>4</v>
      </c>
      <c r="AH367" s="40">
        <v>4</v>
      </c>
      <c r="AI367" s="40">
        <v>0</v>
      </c>
      <c r="AJ367" s="40" t="s">
        <v>3536</v>
      </c>
      <c r="AK367" s="40">
        <v>0</v>
      </c>
      <c r="AL367" s="40"/>
      <c r="AM367" s="40"/>
      <c r="AN367" s="40">
        <v>0</v>
      </c>
      <c r="AO367" s="40">
        <v>4</v>
      </c>
      <c r="AP367" s="40" t="s">
        <v>126</v>
      </c>
      <c r="AQ367" s="40">
        <v>0</v>
      </c>
      <c r="AR367" s="40">
        <v>0</v>
      </c>
      <c r="AS367" s="40"/>
      <c r="AT367" s="64" t="s">
        <v>3537</v>
      </c>
      <c r="AU367" s="40"/>
      <c r="AV367" s="40">
        <v>0</v>
      </c>
      <c r="AW367" s="40">
        <v>4</v>
      </c>
      <c r="AX367" s="40">
        <v>0</v>
      </c>
      <c r="AY367" s="40">
        <v>0</v>
      </c>
      <c r="AZ367" s="63"/>
      <c r="BA367" s="43">
        <v>0</v>
      </c>
      <c r="BB367" s="43">
        <v>0</v>
      </c>
      <c r="BC367" s="63"/>
      <c r="BD367" s="110">
        <v>1309043620</v>
      </c>
      <c r="BE367" s="44"/>
      <c r="BF367" s="45"/>
      <c r="BG367" s="44">
        <v>1299954520</v>
      </c>
      <c r="BH367" s="44">
        <v>64149220</v>
      </c>
      <c r="BI367" s="44"/>
      <c r="BJ367" s="44">
        <v>50715000</v>
      </c>
      <c r="BK367" s="46">
        <v>0.5</v>
      </c>
      <c r="BL367" s="46">
        <v>0.25</v>
      </c>
      <c r="BM367" s="46">
        <v>1</v>
      </c>
      <c r="BN367" s="46">
        <v>0.25</v>
      </c>
      <c r="BO367" s="46">
        <v>1</v>
      </c>
      <c r="BP367" s="46">
        <v>0.25</v>
      </c>
      <c r="BQ367" s="46">
        <v>0</v>
      </c>
      <c r="BR367" s="46">
        <v>0.25</v>
      </c>
      <c r="BS367" s="46">
        <v>0</v>
      </c>
      <c r="BT367" s="46">
        <v>0</v>
      </c>
      <c r="BU367" s="46" t="s">
        <v>126</v>
      </c>
      <c r="BV367" s="46">
        <v>0.5</v>
      </c>
      <c r="BW367" s="46">
        <v>1</v>
      </c>
      <c r="BX367" s="46">
        <v>1</v>
      </c>
      <c r="BY367" s="46">
        <v>0</v>
      </c>
      <c r="BZ367" s="46">
        <v>0</v>
      </c>
      <c r="CA367" s="46" t="s">
        <v>126</v>
      </c>
      <c r="CB367" s="66">
        <v>0.224</v>
      </c>
      <c r="CC367" s="47">
        <v>0.112</v>
      </c>
      <c r="CD367" s="47">
        <v>5.6000000000000001E-2</v>
      </c>
      <c r="CE367" s="47">
        <v>5.6000000000000001E-2</v>
      </c>
      <c r="CF367" s="47">
        <v>5.6000000000000001E-2</v>
      </c>
      <c r="CG367" s="47">
        <v>5.6000000000000001E-2</v>
      </c>
      <c r="CH367" s="47">
        <v>5.6000000000000001E-2</v>
      </c>
      <c r="CI367" s="47">
        <v>5.6000000000000001E-2</v>
      </c>
      <c r="CJ367" s="47">
        <v>5.6000000000000001E-2</v>
      </c>
      <c r="CK367" s="47">
        <v>0</v>
      </c>
      <c r="CL367" s="47">
        <v>0</v>
      </c>
      <c r="CM367" s="47">
        <v>5.6000000000000001E-2</v>
      </c>
      <c r="CN367" s="47">
        <v>0</v>
      </c>
      <c r="CO367" s="47">
        <v>0</v>
      </c>
      <c r="CP367" s="47">
        <v>0</v>
      </c>
      <c r="CQ367" s="47" t="s">
        <v>126</v>
      </c>
      <c r="CR367" s="47">
        <v>0</v>
      </c>
      <c r="CS367" s="45">
        <v>1</v>
      </c>
      <c r="CT367" s="45">
        <v>1</v>
      </c>
      <c r="CU367" s="45">
        <v>1</v>
      </c>
      <c r="CV367" s="45">
        <v>1</v>
      </c>
      <c r="CW367">
        <v>4</v>
      </c>
      <c r="CX367" s="48">
        <v>2.6666666666666665</v>
      </c>
      <c r="CY367" s="1">
        <v>0</v>
      </c>
      <c r="CZ367">
        <v>0</v>
      </c>
    </row>
    <row r="368" spans="1:104" ht="18" hidden="1" customHeight="1" x14ac:dyDescent="0.25">
      <c r="A368" s="37" t="s">
        <v>3091</v>
      </c>
      <c r="B368" s="37" t="s">
        <v>3092</v>
      </c>
      <c r="C368" s="37" t="s">
        <v>3516</v>
      </c>
      <c r="D368" s="37" t="s">
        <v>3527</v>
      </c>
      <c r="E368" s="37" t="s">
        <v>3528</v>
      </c>
      <c r="F368" s="37" t="s">
        <v>3529</v>
      </c>
      <c r="G368" s="37" t="s">
        <v>3530</v>
      </c>
      <c r="H368" s="37" t="s">
        <v>3538</v>
      </c>
      <c r="I368" s="37"/>
      <c r="J368" s="37"/>
      <c r="K368" s="37" t="s">
        <v>3539</v>
      </c>
      <c r="L368" s="37" t="s">
        <v>3540</v>
      </c>
      <c r="M368" s="37" t="s">
        <v>3541</v>
      </c>
      <c r="N368" s="37" t="s">
        <v>118</v>
      </c>
      <c r="O368" s="37" t="s">
        <v>119</v>
      </c>
      <c r="P368" s="39">
        <v>0</v>
      </c>
      <c r="Q368" s="40">
        <v>1</v>
      </c>
      <c r="R368" s="40">
        <v>0.64</v>
      </c>
      <c r="S368" s="40" t="s">
        <v>4611</v>
      </c>
      <c r="T368" s="40">
        <v>0.1</v>
      </c>
      <c r="U368" s="40">
        <v>0</v>
      </c>
      <c r="V368" s="40">
        <v>0.1</v>
      </c>
      <c r="W368" s="40">
        <v>0</v>
      </c>
      <c r="X368" s="40">
        <v>0.1</v>
      </c>
      <c r="Y368" s="40">
        <v>0</v>
      </c>
      <c r="Z368" s="40">
        <v>0.1</v>
      </c>
      <c r="AA368" s="40">
        <v>0</v>
      </c>
      <c r="AB368" s="40" t="s">
        <v>3542</v>
      </c>
      <c r="AC368" s="40">
        <v>0</v>
      </c>
      <c r="AD368" s="40">
        <v>0.4</v>
      </c>
      <c r="AE368" s="40">
        <v>0</v>
      </c>
      <c r="AF368" s="40">
        <v>0.4</v>
      </c>
      <c r="AG368" s="40">
        <v>0</v>
      </c>
      <c r="AH368" s="40">
        <v>0.4</v>
      </c>
      <c r="AI368" s="40" t="s">
        <v>3543</v>
      </c>
      <c r="AJ368" s="40" t="s">
        <v>3544</v>
      </c>
      <c r="AK368" s="40" t="s">
        <v>3545</v>
      </c>
      <c r="AL368" s="40"/>
      <c r="AM368" s="40"/>
      <c r="AN368" s="40">
        <v>0.3</v>
      </c>
      <c r="AO368" s="40">
        <v>0</v>
      </c>
      <c r="AP368" s="40">
        <v>0.14000000000000001</v>
      </c>
      <c r="AQ368" s="40">
        <v>0</v>
      </c>
      <c r="AR368" s="40">
        <v>0.14000000000000001</v>
      </c>
      <c r="AS368" s="40" t="s">
        <v>3546</v>
      </c>
      <c r="AT368" s="40" t="s">
        <v>3547</v>
      </c>
      <c r="AU368" s="40" t="s">
        <v>3548</v>
      </c>
      <c r="AV368" s="40">
        <v>0.2</v>
      </c>
      <c r="AW368" s="40">
        <v>0</v>
      </c>
      <c r="AX368" s="40">
        <v>0</v>
      </c>
      <c r="AY368" s="40">
        <v>0</v>
      </c>
      <c r="AZ368" s="63"/>
      <c r="BA368" s="43">
        <v>23700000</v>
      </c>
      <c r="BB368" s="43">
        <v>23700000</v>
      </c>
      <c r="BC368" s="63"/>
      <c r="BD368" s="110">
        <v>10000000</v>
      </c>
      <c r="BE368" s="44"/>
      <c r="BF368" s="45"/>
      <c r="BG368" s="44">
        <v>10000000</v>
      </c>
      <c r="BH368" s="44">
        <v>70000000</v>
      </c>
      <c r="BI368" s="44"/>
      <c r="BJ368" s="44">
        <v>21069540</v>
      </c>
      <c r="BK368" s="46">
        <v>0.64</v>
      </c>
      <c r="BL368" s="46">
        <v>0.1</v>
      </c>
      <c r="BM368" s="46">
        <v>1</v>
      </c>
      <c r="BN368" s="46">
        <v>0.4</v>
      </c>
      <c r="BO368" s="46">
        <v>1</v>
      </c>
      <c r="BP368" s="46">
        <v>0.3</v>
      </c>
      <c r="BQ368" s="46">
        <v>0.46666666666666673</v>
      </c>
      <c r="BR368" s="46">
        <v>0.2</v>
      </c>
      <c r="BS368" s="46">
        <v>0</v>
      </c>
      <c r="BT368" s="46">
        <v>0</v>
      </c>
      <c r="BU368" s="46" t="s">
        <v>126</v>
      </c>
      <c r="BV368" s="46">
        <v>0.64</v>
      </c>
      <c r="BW368" s="46">
        <v>1</v>
      </c>
      <c r="BX368" s="46">
        <v>1</v>
      </c>
      <c r="BY368" s="46">
        <v>0.46666666666666673</v>
      </c>
      <c r="BZ368" s="46">
        <v>0</v>
      </c>
      <c r="CA368" s="46" t="s">
        <v>126</v>
      </c>
      <c r="CB368" s="47">
        <v>0.224</v>
      </c>
      <c r="CC368" s="47">
        <v>0.14336000000000002</v>
      </c>
      <c r="CD368" s="47">
        <v>2.24E-2</v>
      </c>
      <c r="CE368" s="47">
        <v>2.24E-2</v>
      </c>
      <c r="CF368" s="47">
        <v>2.24E-2</v>
      </c>
      <c r="CG368" s="47">
        <v>8.9599999999999999E-2</v>
      </c>
      <c r="CH368" s="47">
        <v>8.9599999999999999E-2</v>
      </c>
      <c r="CI368" s="47">
        <v>8.9599999999999999E-2</v>
      </c>
      <c r="CJ368" s="47">
        <v>6.7199999999999996E-2</v>
      </c>
      <c r="CK368" s="47">
        <v>3.1359999999999999E-2</v>
      </c>
      <c r="CL368" s="47">
        <v>3.1360000000000013E-2</v>
      </c>
      <c r="CM368" s="47">
        <v>4.4800000000000006E-2</v>
      </c>
      <c r="CN368" s="47">
        <v>0</v>
      </c>
      <c r="CO368" s="47">
        <v>0</v>
      </c>
      <c r="CP368" s="47">
        <v>0</v>
      </c>
      <c r="CQ368" s="47" t="s">
        <v>126</v>
      </c>
      <c r="CR368" s="47">
        <v>0</v>
      </c>
      <c r="CS368" s="45"/>
      <c r="CT368" s="45"/>
      <c r="CU368" s="45"/>
      <c r="CV368" s="45"/>
      <c r="CX368" s="48">
        <v>0.28000000000000003</v>
      </c>
      <c r="CY368" s="1"/>
    </row>
    <row r="369" spans="1:272" ht="18" hidden="1" customHeight="1" x14ac:dyDescent="0.25">
      <c r="A369" s="37" t="s">
        <v>3091</v>
      </c>
      <c r="B369" s="37" t="s">
        <v>3092</v>
      </c>
      <c r="C369" s="37" t="s">
        <v>3516</v>
      </c>
      <c r="D369" s="37" t="s">
        <v>3527</v>
      </c>
      <c r="E369" s="37" t="s">
        <v>3528</v>
      </c>
      <c r="F369" s="37" t="s">
        <v>3529</v>
      </c>
      <c r="G369" s="37" t="s">
        <v>3530</v>
      </c>
      <c r="H369" s="37" t="s">
        <v>3549</v>
      </c>
      <c r="I369" s="37"/>
      <c r="J369" s="37"/>
      <c r="K369" s="37" t="s">
        <v>3550</v>
      </c>
      <c r="L369" s="37" t="s">
        <v>3551</v>
      </c>
      <c r="M369" s="37" t="s">
        <v>3552</v>
      </c>
      <c r="N369" s="37" t="s">
        <v>118</v>
      </c>
      <c r="O369" s="37" t="s">
        <v>135</v>
      </c>
      <c r="P369" s="39">
        <v>2</v>
      </c>
      <c r="Q369" s="40">
        <v>2</v>
      </c>
      <c r="R369" s="40">
        <v>1.5666666666666667</v>
      </c>
      <c r="S369" s="40" t="s">
        <v>4612</v>
      </c>
      <c r="T369" s="40">
        <v>0</v>
      </c>
      <c r="U369" s="40">
        <v>2</v>
      </c>
      <c r="V369" s="40">
        <v>0</v>
      </c>
      <c r="W369" s="40">
        <v>2</v>
      </c>
      <c r="X369" s="40" t="s">
        <v>126</v>
      </c>
      <c r="Y369" s="40">
        <v>2</v>
      </c>
      <c r="Z369" s="40">
        <v>2</v>
      </c>
      <c r="AA369" s="40" t="s">
        <v>3553</v>
      </c>
      <c r="AB369" s="40" t="s">
        <v>3554</v>
      </c>
      <c r="AC369" s="40">
        <v>0</v>
      </c>
      <c r="AD369" s="40">
        <v>0</v>
      </c>
      <c r="AE369" s="40">
        <v>2</v>
      </c>
      <c r="AF369" s="40">
        <v>0</v>
      </c>
      <c r="AG369" s="40">
        <v>2</v>
      </c>
      <c r="AH369" s="40">
        <v>2</v>
      </c>
      <c r="AI369" s="40" t="s">
        <v>3555</v>
      </c>
      <c r="AJ369" s="40" t="s">
        <v>3556</v>
      </c>
      <c r="AK369" s="40" t="s">
        <v>3557</v>
      </c>
      <c r="AL369" s="40"/>
      <c r="AM369" s="40"/>
      <c r="AN369" s="40">
        <v>0</v>
      </c>
      <c r="AO369" s="40">
        <v>2</v>
      </c>
      <c r="AP369" s="40" t="s">
        <v>126</v>
      </c>
      <c r="AQ369" s="40">
        <v>0.7</v>
      </c>
      <c r="AR369" s="40">
        <v>0.7</v>
      </c>
      <c r="AS369" s="40" t="s">
        <v>3558</v>
      </c>
      <c r="AT369" s="40" t="s">
        <v>3559</v>
      </c>
      <c r="AU369" s="40" t="s">
        <v>280</v>
      </c>
      <c r="AV369" s="40">
        <v>0</v>
      </c>
      <c r="AW369" s="40">
        <v>2</v>
      </c>
      <c r="AX369" s="40">
        <v>0</v>
      </c>
      <c r="AY369" s="40">
        <v>0</v>
      </c>
      <c r="AZ369" s="42">
        <v>95056743</v>
      </c>
      <c r="BA369" s="43">
        <v>0</v>
      </c>
      <c r="BB369" s="43">
        <v>95056743</v>
      </c>
      <c r="BC369" s="42">
        <v>36224800</v>
      </c>
      <c r="BD369" s="110">
        <v>50000000</v>
      </c>
      <c r="BE369" s="44"/>
      <c r="BF369" s="45"/>
      <c r="BG369" s="44">
        <v>49906416</v>
      </c>
      <c r="BH369" s="44">
        <v>30000000</v>
      </c>
      <c r="BI369" s="44"/>
      <c r="BJ369" s="44">
        <v>0</v>
      </c>
      <c r="BK369" s="46">
        <v>0.58750000000000002</v>
      </c>
      <c r="BL369" s="46">
        <v>0.25</v>
      </c>
      <c r="BM369" s="46">
        <v>1</v>
      </c>
      <c r="BN369" s="46">
        <v>0.25</v>
      </c>
      <c r="BO369" s="46">
        <v>1</v>
      </c>
      <c r="BP369" s="46">
        <v>0.25</v>
      </c>
      <c r="BQ369" s="46">
        <v>0.35</v>
      </c>
      <c r="BR369" s="46">
        <v>0.25</v>
      </c>
      <c r="BS369" s="46">
        <v>0</v>
      </c>
      <c r="BT369" s="46">
        <v>0</v>
      </c>
      <c r="BU369" s="46" t="s">
        <v>126</v>
      </c>
      <c r="BV369" s="46">
        <v>0.58750000000000002</v>
      </c>
      <c r="BW369" s="46">
        <v>1</v>
      </c>
      <c r="BX369" s="46">
        <v>1</v>
      </c>
      <c r="BY369" s="46">
        <v>0.35</v>
      </c>
      <c r="BZ369" s="46">
        <v>0</v>
      </c>
      <c r="CA369" s="46" t="s">
        <v>126</v>
      </c>
      <c r="CB369" s="47">
        <v>0.224</v>
      </c>
      <c r="CC369" s="47">
        <v>0.13159999999999999</v>
      </c>
      <c r="CD369" s="47">
        <v>5.6000000000000001E-2</v>
      </c>
      <c r="CE369" s="47">
        <v>5.6000000000000001E-2</v>
      </c>
      <c r="CF369" s="47">
        <v>5.6000000000000001E-2</v>
      </c>
      <c r="CG369" s="47">
        <v>5.6000000000000001E-2</v>
      </c>
      <c r="CH369" s="47">
        <v>5.6000000000000001E-2</v>
      </c>
      <c r="CI369" s="47">
        <v>5.6000000000000001E-2</v>
      </c>
      <c r="CJ369" s="47">
        <v>5.6000000000000001E-2</v>
      </c>
      <c r="CK369" s="47">
        <v>1.9599999999999999E-2</v>
      </c>
      <c r="CL369" s="47">
        <v>1.9599999999999999E-2</v>
      </c>
      <c r="CM369" s="47">
        <v>5.6000000000000001E-2</v>
      </c>
      <c r="CN369" s="47">
        <v>0</v>
      </c>
      <c r="CO369" s="47">
        <v>0</v>
      </c>
      <c r="CP369" s="47">
        <v>0</v>
      </c>
      <c r="CQ369" s="47" t="s">
        <v>126</v>
      </c>
      <c r="CR369" s="47">
        <v>0</v>
      </c>
      <c r="CS369" s="45">
        <v>1</v>
      </c>
      <c r="CT369" s="45">
        <v>1</v>
      </c>
      <c r="CU369" s="45">
        <v>1</v>
      </c>
      <c r="CV369" s="45">
        <v>1</v>
      </c>
      <c r="CW369">
        <v>4</v>
      </c>
      <c r="CX369" s="48">
        <v>1.5666666666666667</v>
      </c>
      <c r="CY369" s="1"/>
    </row>
    <row r="370" spans="1:272" ht="18" hidden="1" customHeight="1" x14ac:dyDescent="0.25">
      <c r="A370" s="37" t="s">
        <v>3091</v>
      </c>
      <c r="B370" s="37" t="s">
        <v>3092</v>
      </c>
      <c r="C370" s="37" t="s">
        <v>3516</v>
      </c>
      <c r="D370" s="37" t="s">
        <v>3527</v>
      </c>
      <c r="E370" s="37" t="s">
        <v>3528</v>
      </c>
      <c r="F370" s="37" t="s">
        <v>3529</v>
      </c>
      <c r="G370" s="37" t="s">
        <v>3530</v>
      </c>
      <c r="H370" s="37" t="s">
        <v>3560</v>
      </c>
      <c r="I370" s="37"/>
      <c r="J370" s="37"/>
      <c r="K370" s="37" t="s">
        <v>3561</v>
      </c>
      <c r="L370" s="37" t="s">
        <v>3562</v>
      </c>
      <c r="M370" s="37" t="s">
        <v>3563</v>
      </c>
      <c r="N370" s="37" t="s">
        <v>118</v>
      </c>
      <c r="O370" s="37" t="s">
        <v>119</v>
      </c>
      <c r="P370" s="39">
        <v>90</v>
      </c>
      <c r="Q370" s="40">
        <v>58</v>
      </c>
      <c r="R370" s="40">
        <v>22</v>
      </c>
      <c r="S370" s="40" t="s">
        <v>4613</v>
      </c>
      <c r="T370" s="40">
        <v>20</v>
      </c>
      <c r="U370" s="40">
        <v>0</v>
      </c>
      <c r="V370" s="40">
        <v>0</v>
      </c>
      <c r="W370" s="40">
        <v>0</v>
      </c>
      <c r="X370" s="40">
        <v>0</v>
      </c>
      <c r="Y370" s="40">
        <v>0</v>
      </c>
      <c r="Z370" s="40">
        <v>0</v>
      </c>
      <c r="AA370" s="40"/>
      <c r="AB370" s="40"/>
      <c r="AC370" s="40"/>
      <c r="AD370" s="40">
        <v>10</v>
      </c>
      <c r="AE370" s="40">
        <v>0</v>
      </c>
      <c r="AF370" s="40">
        <v>10</v>
      </c>
      <c r="AG370" s="40">
        <v>0</v>
      </c>
      <c r="AH370" s="40">
        <v>10</v>
      </c>
      <c r="AI370" s="40" t="s">
        <v>3564</v>
      </c>
      <c r="AJ370" s="40" t="s">
        <v>3565</v>
      </c>
      <c r="AK370" s="40" t="s">
        <v>3566</v>
      </c>
      <c r="AL370" s="40"/>
      <c r="AM370" s="40"/>
      <c r="AN370" s="40">
        <v>30</v>
      </c>
      <c r="AO370" s="40">
        <v>0</v>
      </c>
      <c r="AP370" s="40">
        <v>12</v>
      </c>
      <c r="AQ370" s="40">
        <v>0</v>
      </c>
      <c r="AR370" s="40">
        <v>12</v>
      </c>
      <c r="AS370" s="40" t="s">
        <v>3567</v>
      </c>
      <c r="AT370" s="40" t="s">
        <v>3567</v>
      </c>
      <c r="AU370" s="40" t="s">
        <v>3568</v>
      </c>
      <c r="AV370" s="40">
        <v>18</v>
      </c>
      <c r="AW370" s="40">
        <v>0</v>
      </c>
      <c r="AX370" s="40">
        <v>0</v>
      </c>
      <c r="AY370" s="40">
        <v>0</v>
      </c>
      <c r="AZ370" s="63"/>
      <c r="BA370" s="43">
        <v>0</v>
      </c>
      <c r="BB370" s="43">
        <v>0</v>
      </c>
      <c r="BC370" s="63"/>
      <c r="BD370" s="110">
        <v>50000000</v>
      </c>
      <c r="BE370" s="44"/>
      <c r="BF370" s="45"/>
      <c r="BG370" s="44">
        <v>50000000</v>
      </c>
      <c r="BH370" s="44">
        <v>200000000</v>
      </c>
      <c r="BI370" s="44"/>
      <c r="BJ370" s="44">
        <v>89992820</v>
      </c>
      <c r="BK370" s="46">
        <v>0.37931034482758619</v>
      </c>
      <c r="BL370" s="46">
        <v>0</v>
      </c>
      <c r="BM370" s="46" t="s">
        <v>126</v>
      </c>
      <c r="BN370" s="46">
        <v>0.17241379310344829</v>
      </c>
      <c r="BO370" s="46">
        <v>1</v>
      </c>
      <c r="BP370" s="46">
        <v>0.51724137931034486</v>
      </c>
      <c r="BQ370" s="46">
        <v>0.4</v>
      </c>
      <c r="BR370" s="46">
        <v>0.31034482758620691</v>
      </c>
      <c r="BS370" s="46">
        <v>0</v>
      </c>
      <c r="BT370" s="46">
        <v>0</v>
      </c>
      <c r="BU370" s="46" t="s">
        <v>126</v>
      </c>
      <c r="BV370" s="46">
        <v>0.37931034482758619</v>
      </c>
      <c r="BW370" s="46" t="s">
        <v>126</v>
      </c>
      <c r="BX370" s="46">
        <v>1</v>
      </c>
      <c r="BY370" s="46">
        <v>0.4</v>
      </c>
      <c r="BZ370" s="46">
        <v>0</v>
      </c>
      <c r="CA370" s="46" t="s">
        <v>126</v>
      </c>
      <c r="CB370" s="47">
        <v>0.224</v>
      </c>
      <c r="CC370" s="47">
        <v>8.496551724137931E-2</v>
      </c>
      <c r="CD370" s="47">
        <v>0</v>
      </c>
      <c r="CE370" s="47" t="s">
        <v>126</v>
      </c>
      <c r="CF370" s="47">
        <v>0</v>
      </c>
      <c r="CG370" s="47">
        <v>3.8600000000000002E-2</v>
      </c>
      <c r="CH370" s="47">
        <v>3.8600000000000002E-2</v>
      </c>
      <c r="CI370" s="47">
        <v>3.8620689655172416E-2</v>
      </c>
      <c r="CJ370" s="47">
        <v>0.1159</v>
      </c>
      <c r="CK370" s="47">
        <v>4.6360000000000005E-2</v>
      </c>
      <c r="CL370" s="47">
        <v>4.6344827586206894E-2</v>
      </c>
      <c r="CM370" s="47">
        <v>6.9517241379310341E-2</v>
      </c>
      <c r="CN370" s="47">
        <v>0</v>
      </c>
      <c r="CO370" s="47">
        <v>0</v>
      </c>
      <c r="CP370" s="47">
        <v>0</v>
      </c>
      <c r="CQ370" s="47" t="s">
        <v>126</v>
      </c>
      <c r="CR370" s="47">
        <v>0</v>
      </c>
      <c r="CS370" s="45"/>
      <c r="CT370" s="45"/>
      <c r="CU370" s="45"/>
      <c r="CV370" s="45"/>
      <c r="CX370" s="48">
        <v>10</v>
      </c>
      <c r="CY370" s="1"/>
    </row>
    <row r="371" spans="1:272" ht="18" hidden="1" customHeight="1" x14ac:dyDescent="0.25">
      <c r="A371" s="37" t="s">
        <v>3463</v>
      </c>
      <c r="B371" s="37" t="s">
        <v>3464</v>
      </c>
      <c r="C371" s="37" t="s">
        <v>3516</v>
      </c>
      <c r="D371" s="37" t="s">
        <v>3527</v>
      </c>
      <c r="E371" s="37" t="s">
        <v>3528</v>
      </c>
      <c r="F371" s="37" t="s">
        <v>3529</v>
      </c>
      <c r="G371" s="37" t="s">
        <v>3530</v>
      </c>
      <c r="H371" s="37" t="s">
        <v>3569</v>
      </c>
      <c r="I371" s="37"/>
      <c r="J371" s="37"/>
      <c r="K371" s="37" t="s">
        <v>3570</v>
      </c>
      <c r="L371" s="37" t="s">
        <v>3571</v>
      </c>
      <c r="M371" s="37" t="s">
        <v>3572</v>
      </c>
      <c r="N371" s="37" t="s">
        <v>118</v>
      </c>
      <c r="O371" s="37" t="s">
        <v>119</v>
      </c>
      <c r="P371" s="39">
        <v>0</v>
      </c>
      <c r="Q371" s="40">
        <v>1</v>
      </c>
      <c r="R371" s="40">
        <v>0.54999999999999993</v>
      </c>
      <c r="S371" s="40" t="s">
        <v>4614</v>
      </c>
      <c r="T371" s="40">
        <v>0.05</v>
      </c>
      <c r="U371" s="40">
        <v>0</v>
      </c>
      <c r="V371" s="40">
        <v>0.05</v>
      </c>
      <c r="W371" s="40">
        <v>0</v>
      </c>
      <c r="X371" s="40">
        <v>0.05</v>
      </c>
      <c r="Y371" s="40">
        <v>0</v>
      </c>
      <c r="Z371" s="40">
        <v>0.05</v>
      </c>
      <c r="AA371" s="40" t="s">
        <v>3573</v>
      </c>
      <c r="AB371" s="40" t="s">
        <v>3574</v>
      </c>
      <c r="AC371" s="40" t="s">
        <v>3575</v>
      </c>
      <c r="AD371" s="40">
        <v>0.35</v>
      </c>
      <c r="AE371" s="40">
        <v>0</v>
      </c>
      <c r="AF371" s="40">
        <v>0.35</v>
      </c>
      <c r="AG371" s="40" t="s">
        <v>588</v>
      </c>
      <c r="AH371" s="40">
        <v>0.35</v>
      </c>
      <c r="AI371" s="40" t="s">
        <v>3576</v>
      </c>
      <c r="AJ371" s="40" t="s">
        <v>3577</v>
      </c>
      <c r="AK371" s="40" t="s">
        <v>3578</v>
      </c>
      <c r="AL371" s="40">
        <v>334835322</v>
      </c>
      <c r="AM371" s="40"/>
      <c r="AN371" s="40">
        <v>0.35</v>
      </c>
      <c r="AO371" s="40">
        <v>0</v>
      </c>
      <c r="AP371" s="40">
        <v>0.15</v>
      </c>
      <c r="AQ371" s="40">
        <v>0</v>
      </c>
      <c r="AR371" s="40">
        <v>0.15</v>
      </c>
      <c r="AS371" s="40" t="s">
        <v>3579</v>
      </c>
      <c r="AT371" s="40" t="s">
        <v>3580</v>
      </c>
      <c r="AU371" s="40" t="s">
        <v>3581</v>
      </c>
      <c r="AV371" s="40">
        <v>0.25</v>
      </c>
      <c r="AW371" s="40">
        <v>0</v>
      </c>
      <c r="AX371" s="40">
        <v>0</v>
      </c>
      <c r="AY371" s="40">
        <v>0</v>
      </c>
      <c r="AZ371" s="42">
        <v>333756638</v>
      </c>
      <c r="BA371" s="43">
        <v>0</v>
      </c>
      <c r="BB371" s="43">
        <v>333756638</v>
      </c>
      <c r="BC371" s="42">
        <v>333756638</v>
      </c>
      <c r="BD371" s="110">
        <v>350000000</v>
      </c>
      <c r="BE371" s="44">
        <v>334835322</v>
      </c>
      <c r="BF371" s="45"/>
      <c r="BG371" s="44">
        <v>335000000</v>
      </c>
      <c r="BH371" s="44">
        <v>350000000</v>
      </c>
      <c r="BI371" s="44"/>
      <c r="BJ371" s="44">
        <v>0</v>
      </c>
      <c r="BK371" s="46">
        <v>0.54999999999999993</v>
      </c>
      <c r="BL371" s="46">
        <v>0.05</v>
      </c>
      <c r="BM371" s="46">
        <v>1</v>
      </c>
      <c r="BN371" s="46">
        <v>0.35</v>
      </c>
      <c r="BO371" s="46">
        <v>1</v>
      </c>
      <c r="BP371" s="46">
        <v>0.35</v>
      </c>
      <c r="BQ371" s="46">
        <v>0.4285714285714286</v>
      </c>
      <c r="BR371" s="46">
        <v>0.25</v>
      </c>
      <c r="BS371" s="46">
        <v>0</v>
      </c>
      <c r="BT371" s="46">
        <v>0</v>
      </c>
      <c r="BU371" s="46" t="s">
        <v>126</v>
      </c>
      <c r="BV371" s="46">
        <v>0.54999999999999993</v>
      </c>
      <c r="BW371" s="46">
        <v>1</v>
      </c>
      <c r="BX371" s="46">
        <v>1</v>
      </c>
      <c r="BY371" s="46">
        <v>0.4285714285714286</v>
      </c>
      <c r="BZ371" s="46">
        <v>0</v>
      </c>
      <c r="CA371" s="46" t="s">
        <v>126</v>
      </c>
      <c r="CB371" s="47">
        <v>0.224</v>
      </c>
      <c r="CC371" s="47">
        <v>0.12319999999999999</v>
      </c>
      <c r="CD371" s="47">
        <v>1.12E-2</v>
      </c>
      <c r="CE371" s="47">
        <v>1.12E-2</v>
      </c>
      <c r="CF371" s="47">
        <v>1.12E-2</v>
      </c>
      <c r="CG371" s="47">
        <v>7.8399999999999997E-2</v>
      </c>
      <c r="CH371" s="47">
        <v>7.8399999999999997E-2</v>
      </c>
      <c r="CI371" s="47">
        <v>7.8399999999999997E-2</v>
      </c>
      <c r="CJ371" s="47">
        <v>7.8399999999999997E-2</v>
      </c>
      <c r="CK371" s="47">
        <v>3.3600000000000005E-2</v>
      </c>
      <c r="CL371" s="47">
        <v>3.3599999999999991E-2</v>
      </c>
      <c r="CM371" s="47">
        <v>5.6000000000000001E-2</v>
      </c>
      <c r="CN371" s="47">
        <v>0</v>
      </c>
      <c r="CO371" s="47">
        <v>0</v>
      </c>
      <c r="CP371" s="47">
        <v>0</v>
      </c>
      <c r="CQ371" s="47" t="s">
        <v>126</v>
      </c>
      <c r="CR371" s="47">
        <v>0</v>
      </c>
      <c r="CS371" s="45"/>
      <c r="CT371" s="45"/>
      <c r="CU371" s="45"/>
      <c r="CV371" s="45"/>
      <c r="CX371" s="48">
        <v>80.05</v>
      </c>
      <c r="CY371" s="1"/>
    </row>
    <row r="372" spans="1:272" ht="18" hidden="1" customHeight="1" x14ac:dyDescent="0.25">
      <c r="A372" s="37" t="s">
        <v>105</v>
      </c>
      <c r="B372" s="37" t="s">
        <v>106</v>
      </c>
      <c r="C372" s="37" t="s">
        <v>3516</v>
      </c>
      <c r="D372" s="37" t="s">
        <v>3527</v>
      </c>
      <c r="E372" s="37" t="s">
        <v>3528</v>
      </c>
      <c r="F372" s="37" t="s">
        <v>3529</v>
      </c>
      <c r="G372" s="37" t="s">
        <v>3530</v>
      </c>
      <c r="H372" s="37" t="s">
        <v>3582</v>
      </c>
      <c r="I372" s="37" t="s">
        <v>2784</v>
      </c>
      <c r="J372" s="37"/>
      <c r="K372" s="37" t="s">
        <v>3583</v>
      </c>
      <c r="L372" s="37" t="s">
        <v>3584</v>
      </c>
      <c r="M372" s="37" t="s">
        <v>3585</v>
      </c>
      <c r="N372" s="37" t="s">
        <v>134</v>
      </c>
      <c r="O372" s="37" t="s">
        <v>119</v>
      </c>
      <c r="P372" s="39">
        <v>95.7</v>
      </c>
      <c r="Q372" s="40">
        <v>3.3</v>
      </c>
      <c r="R372" s="40">
        <v>1.24</v>
      </c>
      <c r="S372" s="40" t="s">
        <v>4615</v>
      </c>
      <c r="T372" s="40">
        <v>0.5</v>
      </c>
      <c r="U372" s="40">
        <v>0</v>
      </c>
      <c r="V372" s="40">
        <v>0.5</v>
      </c>
      <c r="W372" s="40">
        <v>0</v>
      </c>
      <c r="X372" s="40">
        <v>0.5</v>
      </c>
      <c r="Y372" s="40">
        <v>0</v>
      </c>
      <c r="Z372" s="40">
        <v>0.5</v>
      </c>
      <c r="AA372" s="40" t="s">
        <v>3586</v>
      </c>
      <c r="AB372" s="40" t="s">
        <v>3587</v>
      </c>
      <c r="AC372" s="40" t="s">
        <v>3588</v>
      </c>
      <c r="AD372" s="40">
        <v>0.5</v>
      </c>
      <c r="AE372" s="40">
        <v>0</v>
      </c>
      <c r="AF372" s="40">
        <v>0.5</v>
      </c>
      <c r="AG372" s="40">
        <v>0</v>
      </c>
      <c r="AH372" s="40">
        <v>0.5</v>
      </c>
      <c r="AI372" s="40" t="s">
        <v>3589</v>
      </c>
      <c r="AJ372" s="40" t="s">
        <v>3590</v>
      </c>
      <c r="AK372" s="40" t="s">
        <v>3591</v>
      </c>
      <c r="AL372" s="40">
        <v>830000000</v>
      </c>
      <c r="AM372" s="40" t="s">
        <v>3592</v>
      </c>
      <c r="AN372" s="40">
        <v>0.5</v>
      </c>
      <c r="AO372" s="40">
        <v>0</v>
      </c>
      <c r="AP372" s="40">
        <v>0.24</v>
      </c>
      <c r="AQ372" s="40">
        <v>0</v>
      </c>
      <c r="AR372" s="40">
        <v>0.24</v>
      </c>
      <c r="AS372" s="40" t="s">
        <v>3589</v>
      </c>
      <c r="AT372" s="40" t="s">
        <v>3593</v>
      </c>
      <c r="AU372" s="40" t="s">
        <v>3594</v>
      </c>
      <c r="AV372" s="40">
        <v>1.8</v>
      </c>
      <c r="AW372" s="40">
        <v>0</v>
      </c>
      <c r="AX372" s="40">
        <v>0</v>
      </c>
      <c r="AY372" s="40">
        <v>0</v>
      </c>
      <c r="AZ372" s="42">
        <v>2404941781</v>
      </c>
      <c r="BA372" s="43">
        <v>0</v>
      </c>
      <c r="BB372" s="43">
        <v>2404941781</v>
      </c>
      <c r="BC372" s="42">
        <v>1463331319</v>
      </c>
      <c r="BD372" s="110">
        <v>7125714663</v>
      </c>
      <c r="BE372" s="44">
        <v>830000000</v>
      </c>
      <c r="BF372" s="45"/>
      <c r="BG372" s="44">
        <v>6862461459</v>
      </c>
      <c r="BH372" s="44">
        <v>7479394749</v>
      </c>
      <c r="BI372" s="44"/>
      <c r="BJ372" s="44">
        <v>2337080573</v>
      </c>
      <c r="BK372" s="46">
        <v>0.37575757575757579</v>
      </c>
      <c r="BL372" s="46">
        <v>0.1515</v>
      </c>
      <c r="BM372" s="46">
        <v>1</v>
      </c>
      <c r="BN372" s="46">
        <v>0.15151515151515152</v>
      </c>
      <c r="BO372" s="46">
        <v>1</v>
      </c>
      <c r="BP372" s="46">
        <v>0.15151515151515152</v>
      </c>
      <c r="BQ372" s="46">
        <v>0.48</v>
      </c>
      <c r="BR372" s="46">
        <v>0.54545454545454553</v>
      </c>
      <c r="BS372" s="46">
        <v>0</v>
      </c>
      <c r="BT372" s="46">
        <v>0</v>
      </c>
      <c r="BU372" s="46" t="s">
        <v>126</v>
      </c>
      <c r="BV372" s="46">
        <v>0.37575757575757579</v>
      </c>
      <c r="BW372" s="46">
        <v>1</v>
      </c>
      <c r="BX372" s="46">
        <v>1</v>
      </c>
      <c r="BY372" s="46">
        <v>0.48</v>
      </c>
      <c r="BZ372" s="46">
        <v>0</v>
      </c>
      <c r="CA372" s="46" t="s">
        <v>126</v>
      </c>
      <c r="CB372" s="47">
        <v>0.224</v>
      </c>
      <c r="CC372" s="47">
        <v>8.4169696969696978E-2</v>
      </c>
      <c r="CD372" s="47">
        <v>3.39E-2</v>
      </c>
      <c r="CE372" s="47">
        <v>3.39E-2</v>
      </c>
      <c r="CF372" s="47">
        <v>3.39E-2</v>
      </c>
      <c r="CG372" s="47">
        <v>3.39E-2</v>
      </c>
      <c r="CH372" s="47">
        <v>3.39E-2</v>
      </c>
      <c r="CI372" s="47">
        <v>3.3978787878787886E-2</v>
      </c>
      <c r="CJ372" s="47">
        <v>3.39E-2</v>
      </c>
      <c r="CK372" s="47">
        <v>1.6271999999999998E-2</v>
      </c>
      <c r="CL372" s="47">
        <v>1.6290909090909092E-2</v>
      </c>
      <c r="CM372" s="47">
        <v>0.12218181818181818</v>
      </c>
      <c r="CN372" s="47">
        <v>0</v>
      </c>
      <c r="CO372" s="47">
        <v>0</v>
      </c>
      <c r="CP372" s="47">
        <v>0</v>
      </c>
      <c r="CQ372" s="47" t="s">
        <v>126</v>
      </c>
      <c r="CR372" s="47">
        <v>0</v>
      </c>
      <c r="CS372" s="45"/>
      <c r="CT372" s="45"/>
      <c r="CU372" s="45"/>
      <c r="CV372" s="45"/>
      <c r="CX372" s="48">
        <v>0.83000000000000007</v>
      </c>
      <c r="CY372" s="1">
        <v>3039800</v>
      </c>
      <c r="CZ372" t="s">
        <v>4616</v>
      </c>
    </row>
    <row r="373" spans="1:272" ht="18" hidden="1" customHeight="1" x14ac:dyDescent="0.25">
      <c r="A373" s="37" t="s">
        <v>105</v>
      </c>
      <c r="B373" s="37" t="s">
        <v>106</v>
      </c>
      <c r="C373" s="37" t="s">
        <v>3516</v>
      </c>
      <c r="D373" s="37" t="s">
        <v>3527</v>
      </c>
      <c r="E373" s="37" t="s">
        <v>3528</v>
      </c>
      <c r="F373" s="37" t="s">
        <v>3529</v>
      </c>
      <c r="G373" s="37" t="s">
        <v>3530</v>
      </c>
      <c r="H373" s="37" t="s">
        <v>3595</v>
      </c>
      <c r="I373" s="37" t="s">
        <v>113</v>
      </c>
      <c r="J373" s="37" t="s">
        <v>417</v>
      </c>
      <c r="K373" s="37" t="s">
        <v>3596</v>
      </c>
      <c r="L373" s="37" t="s">
        <v>3597</v>
      </c>
      <c r="M373" s="37" t="s">
        <v>3598</v>
      </c>
      <c r="N373" s="37" t="s">
        <v>134</v>
      </c>
      <c r="O373" s="37" t="s">
        <v>119</v>
      </c>
      <c r="P373" s="39">
        <v>9.4</v>
      </c>
      <c r="Q373" s="40">
        <v>100</v>
      </c>
      <c r="R373" s="40">
        <v>62</v>
      </c>
      <c r="S373" s="40" t="s">
        <v>4617</v>
      </c>
      <c r="T373" s="40">
        <v>25</v>
      </c>
      <c r="U373" s="40">
        <v>0</v>
      </c>
      <c r="V373" s="40">
        <v>25</v>
      </c>
      <c r="W373" s="40">
        <v>0</v>
      </c>
      <c r="X373" s="40">
        <v>25</v>
      </c>
      <c r="Y373" s="40">
        <v>0</v>
      </c>
      <c r="Z373" s="40">
        <v>25</v>
      </c>
      <c r="AA373" s="40" t="s">
        <v>3598</v>
      </c>
      <c r="AB373" s="40" t="s">
        <v>3599</v>
      </c>
      <c r="AC373" s="40" t="s">
        <v>3600</v>
      </c>
      <c r="AD373" s="40">
        <v>25</v>
      </c>
      <c r="AE373" s="40">
        <v>0</v>
      </c>
      <c r="AF373" s="40">
        <v>25</v>
      </c>
      <c r="AG373" s="40">
        <v>0</v>
      </c>
      <c r="AH373" s="40">
        <v>25</v>
      </c>
      <c r="AI373" s="40" t="s">
        <v>3598</v>
      </c>
      <c r="AJ373" s="40" t="s">
        <v>3601</v>
      </c>
      <c r="AK373" s="40" t="s">
        <v>3602</v>
      </c>
      <c r="AL373" s="40">
        <v>0</v>
      </c>
      <c r="AM373" s="40" t="s">
        <v>124</v>
      </c>
      <c r="AN373" s="40">
        <v>25</v>
      </c>
      <c r="AO373" s="40">
        <v>0</v>
      </c>
      <c r="AP373" s="40">
        <v>12</v>
      </c>
      <c r="AQ373" s="40">
        <v>0</v>
      </c>
      <c r="AR373" s="40">
        <v>12</v>
      </c>
      <c r="AS373" s="40" t="s">
        <v>3598</v>
      </c>
      <c r="AT373" s="40" t="s">
        <v>3603</v>
      </c>
      <c r="AU373" s="40" t="s">
        <v>3604</v>
      </c>
      <c r="AV373" s="40">
        <v>25</v>
      </c>
      <c r="AW373" s="40">
        <v>0</v>
      </c>
      <c r="AX373" s="40">
        <v>0</v>
      </c>
      <c r="AY373" s="40">
        <v>0</v>
      </c>
      <c r="AZ373" s="42">
        <v>390936976</v>
      </c>
      <c r="BA373" s="43">
        <v>0</v>
      </c>
      <c r="BB373" s="43">
        <v>390936976</v>
      </c>
      <c r="BC373" s="42">
        <v>203435747</v>
      </c>
      <c r="BD373" s="110">
        <v>1523378775</v>
      </c>
      <c r="BE373" s="44">
        <v>0</v>
      </c>
      <c r="BF373" s="45"/>
      <c r="BG373" s="44">
        <v>1287114339</v>
      </c>
      <c r="BH373" s="44">
        <v>1030236318</v>
      </c>
      <c r="BI373" s="44"/>
      <c r="BJ373" s="44">
        <v>911765022</v>
      </c>
      <c r="BK373" s="46">
        <v>0.62</v>
      </c>
      <c r="BL373" s="46">
        <v>0.25</v>
      </c>
      <c r="BM373" s="46">
        <v>1</v>
      </c>
      <c r="BN373" s="46">
        <v>0.25</v>
      </c>
      <c r="BO373" s="46">
        <v>1</v>
      </c>
      <c r="BP373" s="46">
        <v>0.25</v>
      </c>
      <c r="BQ373" s="46">
        <v>0.48</v>
      </c>
      <c r="BR373" s="46">
        <v>0.25</v>
      </c>
      <c r="BS373" s="46">
        <v>0</v>
      </c>
      <c r="BT373" s="46">
        <v>0</v>
      </c>
      <c r="BU373" s="46" t="s">
        <v>126</v>
      </c>
      <c r="BV373" s="46">
        <v>0.62</v>
      </c>
      <c r="BW373" s="46">
        <v>1</v>
      </c>
      <c r="BX373" s="46">
        <v>1</v>
      </c>
      <c r="BY373" s="46">
        <v>0.48</v>
      </c>
      <c r="BZ373" s="46">
        <v>0</v>
      </c>
      <c r="CA373" s="46" t="s">
        <v>126</v>
      </c>
      <c r="CB373" s="47">
        <v>0.224</v>
      </c>
      <c r="CC373" s="47">
        <v>0.13888</v>
      </c>
      <c r="CD373" s="47">
        <v>5.6000000000000001E-2</v>
      </c>
      <c r="CE373" s="47">
        <v>5.6000000000000001E-2</v>
      </c>
      <c r="CF373" s="47">
        <v>5.6000000000000001E-2</v>
      </c>
      <c r="CG373" s="47">
        <v>5.6000000000000001E-2</v>
      </c>
      <c r="CH373" s="47">
        <v>5.6000000000000001E-2</v>
      </c>
      <c r="CI373" s="47">
        <v>5.6000000000000001E-2</v>
      </c>
      <c r="CJ373" s="47">
        <v>5.6000000000000001E-2</v>
      </c>
      <c r="CK373" s="47">
        <v>2.6880000000000001E-2</v>
      </c>
      <c r="CL373" s="47">
        <v>2.6880000000000008E-2</v>
      </c>
      <c r="CM373" s="47">
        <v>5.6000000000000008E-2</v>
      </c>
      <c r="CN373" s="47">
        <v>0</v>
      </c>
      <c r="CO373" s="47">
        <v>0</v>
      </c>
      <c r="CP373" s="47">
        <v>0</v>
      </c>
      <c r="CQ373" s="47" t="s">
        <v>126</v>
      </c>
      <c r="CR373" s="47">
        <v>0</v>
      </c>
      <c r="CS373" s="45"/>
      <c r="CT373" s="45"/>
      <c r="CU373" s="45"/>
      <c r="CV373" s="45"/>
      <c r="CX373" s="48">
        <v>42</v>
      </c>
      <c r="CY373" s="1">
        <v>0</v>
      </c>
      <c r="CZ373" t="s">
        <v>124</v>
      </c>
    </row>
    <row r="374" spans="1:272" ht="18" hidden="1" customHeight="1" x14ac:dyDescent="0.25">
      <c r="A374" s="37" t="s">
        <v>1423</v>
      </c>
      <c r="B374" s="37" t="s">
        <v>1424</v>
      </c>
      <c r="C374" s="37" t="s">
        <v>3516</v>
      </c>
      <c r="D374" s="37" t="s">
        <v>3527</v>
      </c>
      <c r="E374" s="37" t="s">
        <v>3605</v>
      </c>
      <c r="F374" s="37" t="s">
        <v>3606</v>
      </c>
      <c r="G374" s="37" t="s">
        <v>3607</v>
      </c>
      <c r="H374" s="37" t="s">
        <v>3608</v>
      </c>
      <c r="I374" s="37"/>
      <c r="J374" s="37"/>
      <c r="K374" s="37" t="s">
        <v>3609</v>
      </c>
      <c r="L374" s="37" t="s">
        <v>3610</v>
      </c>
      <c r="M374" s="37" t="s">
        <v>133</v>
      </c>
      <c r="N374" s="37" t="s">
        <v>118</v>
      </c>
      <c r="O374" s="37" t="s">
        <v>119</v>
      </c>
      <c r="P374" s="39">
        <v>5000</v>
      </c>
      <c r="Q374" s="40">
        <v>5000</v>
      </c>
      <c r="R374" s="40">
        <v>2368</v>
      </c>
      <c r="S374" s="40" t="s">
        <v>4618</v>
      </c>
      <c r="T374" s="40">
        <v>300</v>
      </c>
      <c r="U374" s="40">
        <v>0</v>
      </c>
      <c r="V374" s="40">
        <v>300</v>
      </c>
      <c r="W374" s="40">
        <v>0</v>
      </c>
      <c r="X374" s="40">
        <v>332</v>
      </c>
      <c r="Y374" s="40">
        <v>0</v>
      </c>
      <c r="Z374" s="40">
        <v>332</v>
      </c>
      <c r="AA374" s="40" t="s">
        <v>1080</v>
      </c>
      <c r="AB374" s="40" t="s">
        <v>3611</v>
      </c>
      <c r="AC374" s="40" t="s">
        <v>3612</v>
      </c>
      <c r="AD374" s="40">
        <v>1600</v>
      </c>
      <c r="AE374" s="40">
        <v>0</v>
      </c>
      <c r="AF374" s="40">
        <v>1492</v>
      </c>
      <c r="AG374" s="40">
        <v>0</v>
      </c>
      <c r="AH374" s="40">
        <v>1492</v>
      </c>
      <c r="AI374" s="40" t="s">
        <v>3613</v>
      </c>
      <c r="AJ374" s="40" t="s">
        <v>3614</v>
      </c>
      <c r="AK374" s="40" t="s">
        <v>3615</v>
      </c>
      <c r="AL374" s="40"/>
      <c r="AM374" s="40"/>
      <c r="AN374" s="40">
        <v>1600</v>
      </c>
      <c r="AO374" s="40">
        <v>0</v>
      </c>
      <c r="AP374" s="40">
        <v>544</v>
      </c>
      <c r="AQ374" s="40">
        <v>0</v>
      </c>
      <c r="AR374" s="40">
        <v>544</v>
      </c>
      <c r="AS374" s="40" t="s">
        <v>3616</v>
      </c>
      <c r="AT374" s="40" t="s">
        <v>3617</v>
      </c>
      <c r="AU374" s="40" t="s">
        <v>3618</v>
      </c>
      <c r="AV374" s="40">
        <v>1500</v>
      </c>
      <c r="AW374" s="40">
        <v>0</v>
      </c>
      <c r="AX374" s="40">
        <v>0</v>
      </c>
      <c r="AY374" s="40">
        <v>0</v>
      </c>
      <c r="AZ374" s="42">
        <v>6599085</v>
      </c>
      <c r="BA374" s="43">
        <v>0</v>
      </c>
      <c r="BB374" s="43">
        <v>6599085</v>
      </c>
      <c r="BC374" s="42">
        <v>6599085</v>
      </c>
      <c r="BD374" s="110">
        <v>298200000</v>
      </c>
      <c r="BE374" s="44"/>
      <c r="BF374" s="45"/>
      <c r="BG374" s="44">
        <v>242461405</v>
      </c>
      <c r="BH374" s="44">
        <v>900000000</v>
      </c>
      <c r="BI374" s="44"/>
      <c r="BJ374" s="44">
        <v>385986895</v>
      </c>
      <c r="BK374" s="46">
        <v>0.47360000000000002</v>
      </c>
      <c r="BL374" s="46">
        <v>0.06</v>
      </c>
      <c r="BM374" s="46">
        <v>1.1067</v>
      </c>
      <c r="BN374" s="46">
        <v>0.32</v>
      </c>
      <c r="BO374" s="46">
        <v>0.9325</v>
      </c>
      <c r="BP374" s="46">
        <v>0.32</v>
      </c>
      <c r="BQ374" s="46">
        <v>0.34</v>
      </c>
      <c r="BR374" s="46">
        <v>0.3</v>
      </c>
      <c r="BS374" s="46">
        <v>0</v>
      </c>
      <c r="BT374" s="46">
        <v>0</v>
      </c>
      <c r="BU374" s="46" t="s">
        <v>126</v>
      </c>
      <c r="BV374" s="46">
        <v>0.47360000000000002</v>
      </c>
      <c r="BW374" s="46">
        <v>1</v>
      </c>
      <c r="BX374" s="46">
        <v>0.9325</v>
      </c>
      <c r="BY374" s="46">
        <v>0.34</v>
      </c>
      <c r="BZ374" s="46">
        <v>0</v>
      </c>
      <c r="CA374" s="46" t="s">
        <v>126</v>
      </c>
      <c r="CB374" s="47">
        <v>0.224</v>
      </c>
      <c r="CC374" s="47">
        <v>0.10608640000000001</v>
      </c>
      <c r="CD374" s="47">
        <v>1.34E-2</v>
      </c>
      <c r="CE374" s="47">
        <v>1.34E-2</v>
      </c>
      <c r="CF374" s="47">
        <v>1.49E-2</v>
      </c>
      <c r="CG374" s="47">
        <v>7.17E-2</v>
      </c>
      <c r="CH374" s="47">
        <v>6.6860249999999996E-2</v>
      </c>
      <c r="CI374" s="47">
        <v>6.6815200000000005E-2</v>
      </c>
      <c r="CJ374" s="47">
        <v>7.17E-2</v>
      </c>
      <c r="CK374" s="47">
        <v>2.4378E-2</v>
      </c>
      <c r="CL374" s="47">
        <v>2.437120000000001E-2</v>
      </c>
      <c r="CM374" s="47">
        <v>6.7199999999999996E-2</v>
      </c>
      <c r="CN374" s="47">
        <v>0</v>
      </c>
      <c r="CO374" s="47">
        <v>0</v>
      </c>
      <c r="CP374" s="47">
        <v>0</v>
      </c>
      <c r="CQ374" s="47" t="s">
        <v>126</v>
      </c>
      <c r="CR374" s="47">
        <v>0</v>
      </c>
      <c r="CS374" s="45"/>
      <c r="CT374" s="45"/>
      <c r="CU374" s="45"/>
      <c r="CV374" s="45"/>
      <c r="CX374" s="48">
        <v>1152</v>
      </c>
      <c r="CY374" s="1">
        <v>0</v>
      </c>
      <c r="CZ374">
        <v>0</v>
      </c>
    </row>
    <row r="375" spans="1:272" ht="18" hidden="1" customHeight="1" x14ac:dyDescent="0.25">
      <c r="A375" s="37" t="s">
        <v>105</v>
      </c>
      <c r="B375" s="37" t="s">
        <v>106</v>
      </c>
      <c r="C375" s="37" t="s">
        <v>3516</v>
      </c>
      <c r="D375" s="37" t="s">
        <v>3527</v>
      </c>
      <c r="E375" s="37" t="s">
        <v>3605</v>
      </c>
      <c r="F375" s="37" t="s">
        <v>3606</v>
      </c>
      <c r="G375" s="37" t="s">
        <v>3607</v>
      </c>
      <c r="H375" s="37" t="s">
        <v>3619</v>
      </c>
      <c r="I375" s="37" t="s">
        <v>113</v>
      </c>
      <c r="J375" s="37" t="s">
        <v>866</v>
      </c>
      <c r="K375" s="37" t="s">
        <v>3620</v>
      </c>
      <c r="L375" s="37" t="s">
        <v>3621</v>
      </c>
      <c r="M375" s="37" t="s">
        <v>3622</v>
      </c>
      <c r="N375" s="37" t="s">
        <v>118</v>
      </c>
      <c r="O375" s="37" t="s">
        <v>135</v>
      </c>
      <c r="P375" s="39">
        <v>53</v>
      </c>
      <c r="Q375" s="40">
        <v>53</v>
      </c>
      <c r="R375" s="40">
        <v>53</v>
      </c>
      <c r="S375" s="40" t="s">
        <v>4619</v>
      </c>
      <c r="T375" s="40">
        <v>0</v>
      </c>
      <c r="U375" s="40">
        <v>53</v>
      </c>
      <c r="V375" s="40">
        <v>0</v>
      </c>
      <c r="W375" s="40">
        <v>53</v>
      </c>
      <c r="X375" s="40" t="s">
        <v>126</v>
      </c>
      <c r="Y375" s="40">
        <v>53</v>
      </c>
      <c r="Z375" s="40">
        <v>53</v>
      </c>
      <c r="AA375" s="40" t="s">
        <v>3623</v>
      </c>
      <c r="AB375" s="40" t="s">
        <v>3624</v>
      </c>
      <c r="AC375" s="40" t="s">
        <v>3625</v>
      </c>
      <c r="AD375" s="40">
        <v>0</v>
      </c>
      <c r="AE375" s="40">
        <v>53</v>
      </c>
      <c r="AF375" s="40">
        <v>0</v>
      </c>
      <c r="AG375" s="40">
        <v>53</v>
      </c>
      <c r="AH375" s="40">
        <v>53</v>
      </c>
      <c r="AI375" s="40" t="s">
        <v>3622</v>
      </c>
      <c r="AJ375" s="40" t="s">
        <v>3626</v>
      </c>
      <c r="AK375" s="40" t="s">
        <v>3627</v>
      </c>
      <c r="AL375" s="40">
        <v>0</v>
      </c>
      <c r="AM375" s="40" t="s">
        <v>124</v>
      </c>
      <c r="AN375" s="40">
        <v>0</v>
      </c>
      <c r="AO375" s="40">
        <v>53</v>
      </c>
      <c r="AP375" s="40" t="s">
        <v>126</v>
      </c>
      <c r="AQ375" s="40">
        <v>53</v>
      </c>
      <c r="AR375" s="40">
        <v>53</v>
      </c>
      <c r="AS375" s="40" t="s">
        <v>3622</v>
      </c>
      <c r="AT375" s="40" t="s">
        <v>3628</v>
      </c>
      <c r="AU375" s="40" t="s">
        <v>3629</v>
      </c>
      <c r="AV375" s="40">
        <v>0</v>
      </c>
      <c r="AW375" s="40">
        <v>53</v>
      </c>
      <c r="AX375" s="40">
        <v>0</v>
      </c>
      <c r="AY375" s="40">
        <v>0</v>
      </c>
      <c r="AZ375" s="42">
        <v>34520653</v>
      </c>
      <c r="BA375" s="43">
        <v>0</v>
      </c>
      <c r="BB375" s="43">
        <v>34520653</v>
      </c>
      <c r="BC375" s="42">
        <v>27361507</v>
      </c>
      <c r="BD375" s="110">
        <v>217549873</v>
      </c>
      <c r="BE375" s="44">
        <v>0</v>
      </c>
      <c r="BF375" s="45"/>
      <c r="BG375" s="44">
        <v>217289873</v>
      </c>
      <c r="BH375" s="44">
        <v>247656776</v>
      </c>
      <c r="BI375" s="44"/>
      <c r="BJ375" s="44">
        <v>167559704</v>
      </c>
      <c r="BK375" s="46">
        <v>0.75</v>
      </c>
      <c r="BL375" s="46">
        <v>0.25</v>
      </c>
      <c r="BM375" s="46">
        <v>1</v>
      </c>
      <c r="BN375" s="46">
        <v>0.25</v>
      </c>
      <c r="BO375" s="46">
        <v>1</v>
      </c>
      <c r="BP375" s="46">
        <v>0.25</v>
      </c>
      <c r="BQ375" s="46">
        <v>1</v>
      </c>
      <c r="BR375" s="46">
        <v>0.25</v>
      </c>
      <c r="BS375" s="46">
        <v>0</v>
      </c>
      <c r="BT375" s="46">
        <v>0</v>
      </c>
      <c r="BU375" s="46" t="s">
        <v>126</v>
      </c>
      <c r="BV375" s="46">
        <v>0.75</v>
      </c>
      <c r="BW375" s="46">
        <v>1</v>
      </c>
      <c r="BX375" s="46">
        <v>1</v>
      </c>
      <c r="BY375" s="46">
        <v>1</v>
      </c>
      <c r="BZ375" s="46">
        <v>0</v>
      </c>
      <c r="CA375" s="46" t="s">
        <v>126</v>
      </c>
      <c r="CB375" s="47">
        <v>0.224</v>
      </c>
      <c r="CC375" s="47">
        <v>0.16800000000000001</v>
      </c>
      <c r="CD375" s="47">
        <v>5.6000000000000001E-2</v>
      </c>
      <c r="CE375" s="47">
        <v>5.6000000000000001E-2</v>
      </c>
      <c r="CF375" s="47">
        <v>5.6000000000000001E-2</v>
      </c>
      <c r="CG375" s="47">
        <v>5.6000000000000001E-2</v>
      </c>
      <c r="CH375" s="47">
        <v>5.6000000000000001E-2</v>
      </c>
      <c r="CI375" s="47">
        <v>5.6000000000000001E-2</v>
      </c>
      <c r="CJ375" s="47">
        <v>5.6000000000000001E-2</v>
      </c>
      <c r="CK375" s="47">
        <v>5.6000000000000001E-2</v>
      </c>
      <c r="CL375" s="47">
        <v>5.6000000000000015E-2</v>
      </c>
      <c r="CM375" s="47">
        <v>5.6000000000000001E-2</v>
      </c>
      <c r="CN375" s="47">
        <v>0</v>
      </c>
      <c r="CO375" s="47">
        <v>0</v>
      </c>
      <c r="CP375" s="47">
        <v>0</v>
      </c>
      <c r="CQ375" s="47" t="s">
        <v>126</v>
      </c>
      <c r="CR375" s="47">
        <v>0</v>
      </c>
      <c r="CS375" s="45">
        <v>1</v>
      </c>
      <c r="CT375" s="45">
        <v>1</v>
      </c>
      <c r="CU375" s="45">
        <v>1</v>
      </c>
      <c r="CV375" s="45">
        <v>1</v>
      </c>
      <c r="CW375">
        <v>4</v>
      </c>
      <c r="CX375" s="48">
        <v>53</v>
      </c>
      <c r="CY375" s="1">
        <v>0</v>
      </c>
      <c r="CZ375" t="s">
        <v>124</v>
      </c>
    </row>
    <row r="376" spans="1:272" ht="18" customHeight="1" x14ac:dyDescent="0.25">
      <c r="A376" s="113" t="s">
        <v>522</v>
      </c>
      <c r="B376" s="113" t="s">
        <v>523</v>
      </c>
      <c r="C376" s="113" t="s">
        <v>3516</v>
      </c>
      <c r="D376" s="113" t="s">
        <v>3527</v>
      </c>
      <c r="E376" s="113" t="s">
        <v>3605</v>
      </c>
      <c r="F376" s="113" t="s">
        <v>3606</v>
      </c>
      <c r="G376" s="113" t="s">
        <v>3607</v>
      </c>
      <c r="H376" s="113" t="s">
        <v>3630</v>
      </c>
      <c r="I376" s="113" t="s">
        <v>248</v>
      </c>
      <c r="J376" s="113"/>
      <c r="K376" s="113" t="s">
        <v>3631</v>
      </c>
      <c r="L376" s="113" t="s">
        <v>3632</v>
      </c>
      <c r="M376" s="113" t="s">
        <v>147</v>
      </c>
      <c r="N376" s="113" t="s">
        <v>118</v>
      </c>
      <c r="O376" s="113" t="s">
        <v>119</v>
      </c>
      <c r="P376" s="114">
        <v>0</v>
      </c>
      <c r="Q376" s="115">
        <v>1</v>
      </c>
      <c r="R376" s="40">
        <v>0.66</v>
      </c>
      <c r="S376" s="115" t="s">
        <v>4620</v>
      </c>
      <c r="T376" s="115">
        <v>0.09</v>
      </c>
      <c r="U376" s="115">
        <v>0</v>
      </c>
      <c r="V376" s="115">
        <v>0.09</v>
      </c>
      <c r="W376" s="115">
        <v>0</v>
      </c>
      <c r="X376" s="115">
        <v>0.09</v>
      </c>
      <c r="Y376" s="115">
        <v>0</v>
      </c>
      <c r="Z376" s="115">
        <v>0.09</v>
      </c>
      <c r="AA376" s="115" t="s">
        <v>3633</v>
      </c>
      <c r="AB376" s="115" t="s">
        <v>3634</v>
      </c>
      <c r="AC376" s="115" t="s">
        <v>3635</v>
      </c>
      <c r="AD376" s="115">
        <v>0.3</v>
      </c>
      <c r="AE376" s="115">
        <v>0</v>
      </c>
      <c r="AF376" s="115">
        <v>0.3</v>
      </c>
      <c r="AG376" s="115">
        <v>0</v>
      </c>
      <c r="AH376" s="115">
        <v>0.3</v>
      </c>
      <c r="AI376" s="115" t="s">
        <v>3636</v>
      </c>
      <c r="AJ376" s="115" t="s">
        <v>3637</v>
      </c>
      <c r="AK376" s="115">
        <v>0</v>
      </c>
      <c r="AL376" s="115"/>
      <c r="AM376" s="115"/>
      <c r="AN376" s="40">
        <v>0.4</v>
      </c>
      <c r="AO376" s="40">
        <v>0</v>
      </c>
      <c r="AP376" s="115">
        <v>0.27</v>
      </c>
      <c r="AQ376" s="115">
        <v>0</v>
      </c>
      <c r="AR376" s="40">
        <v>0.27</v>
      </c>
      <c r="AS376" s="115" t="s">
        <v>3638</v>
      </c>
      <c r="AT376" s="115" t="s">
        <v>3639</v>
      </c>
      <c r="AU376" s="115"/>
      <c r="AV376" s="115">
        <v>0.21</v>
      </c>
      <c r="AW376" s="115">
        <v>0</v>
      </c>
      <c r="AX376" s="115">
        <v>0</v>
      </c>
      <c r="AY376" s="115">
        <v>0</v>
      </c>
      <c r="AZ376" s="116">
        <v>384793223</v>
      </c>
      <c r="BA376" s="43">
        <v>0</v>
      </c>
      <c r="BB376" s="117">
        <v>384793223</v>
      </c>
      <c r="BC376" s="116">
        <v>290000000</v>
      </c>
      <c r="BD376" s="110">
        <v>1200000000</v>
      </c>
      <c r="BE376" s="118"/>
      <c r="BF376" s="119"/>
      <c r="BG376" s="44">
        <v>1200000000</v>
      </c>
      <c r="BH376" s="44">
        <v>1005725362</v>
      </c>
      <c r="BI376" s="44"/>
      <c r="BJ376" s="44">
        <v>833934012</v>
      </c>
      <c r="BK376" s="120">
        <v>0.66</v>
      </c>
      <c r="BL376" s="120">
        <v>0.09</v>
      </c>
      <c r="BM376" s="120">
        <v>1</v>
      </c>
      <c r="BN376" s="46">
        <v>0.3</v>
      </c>
      <c r="BO376" s="46">
        <v>1</v>
      </c>
      <c r="BP376" s="46">
        <v>0.4</v>
      </c>
      <c r="BQ376" s="46">
        <v>0.67500000000000004</v>
      </c>
      <c r="BR376" s="46">
        <v>0.21</v>
      </c>
      <c r="BS376" s="46">
        <v>0</v>
      </c>
      <c r="BT376" s="120">
        <v>0</v>
      </c>
      <c r="BU376" s="120" t="s">
        <v>126</v>
      </c>
      <c r="BV376" s="120">
        <v>0.66</v>
      </c>
      <c r="BW376" s="120">
        <v>1</v>
      </c>
      <c r="BX376" s="120">
        <v>1</v>
      </c>
      <c r="BY376" s="120">
        <v>0.67500000000000004</v>
      </c>
      <c r="BZ376" s="120">
        <v>0</v>
      </c>
      <c r="CA376" s="120" t="s">
        <v>126</v>
      </c>
      <c r="CB376" s="121">
        <v>0.224</v>
      </c>
      <c r="CC376" s="47">
        <v>0.14784</v>
      </c>
      <c r="CD376" s="121">
        <v>2.0199999999999999E-2</v>
      </c>
      <c r="CE376" s="121">
        <v>2.0199999999999999E-2</v>
      </c>
      <c r="CF376" s="121">
        <v>2.0199999999999999E-2</v>
      </c>
      <c r="CG376" s="47">
        <v>6.7199999999999996E-2</v>
      </c>
      <c r="CH376" s="47">
        <v>6.7199999999999996E-2</v>
      </c>
      <c r="CI376" s="47">
        <v>6.7160000000000011E-2</v>
      </c>
      <c r="CJ376" s="47">
        <v>8.9599999999999999E-2</v>
      </c>
      <c r="CK376" s="47">
        <v>6.0480000000000006E-2</v>
      </c>
      <c r="CL376" s="47">
        <v>6.0479999999999992E-2</v>
      </c>
      <c r="CM376" s="47">
        <v>4.7039999999999998E-2</v>
      </c>
      <c r="CN376" s="47">
        <v>0</v>
      </c>
      <c r="CO376" s="47">
        <v>0</v>
      </c>
      <c r="CP376" s="121">
        <v>0</v>
      </c>
      <c r="CQ376" s="121" t="s">
        <v>126</v>
      </c>
      <c r="CR376" s="121">
        <v>0</v>
      </c>
      <c r="CS376" s="119"/>
      <c r="CT376" s="119"/>
      <c r="CU376" s="119"/>
      <c r="CV376" s="119"/>
      <c r="CW376" s="2"/>
      <c r="CX376" s="48">
        <v>0.31</v>
      </c>
      <c r="CY376" s="12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c r="FJ376" s="2"/>
      <c r="FK376" s="2"/>
      <c r="FL376" s="2"/>
      <c r="FM376" s="2"/>
      <c r="FN376" s="2"/>
      <c r="FO376" s="2"/>
      <c r="FP376" s="2"/>
      <c r="FQ376" s="2"/>
      <c r="FR376" s="2"/>
      <c r="FS376" s="2"/>
      <c r="FT376" s="2"/>
      <c r="FU376" s="2"/>
      <c r="FV376" s="2"/>
      <c r="FW376" s="2"/>
      <c r="FX376" s="2"/>
      <c r="FY376" s="2"/>
      <c r="FZ376" s="2"/>
      <c r="GA376" s="2"/>
      <c r="GB376" s="2"/>
      <c r="GC376" s="2"/>
      <c r="GD376" s="2"/>
      <c r="GE376" s="2"/>
      <c r="GF376" s="2"/>
      <c r="GG376" s="2"/>
      <c r="GH376" s="2"/>
      <c r="GI376" s="2"/>
      <c r="GJ376" s="2"/>
      <c r="GK376" s="2"/>
      <c r="GL376" s="2"/>
      <c r="GM376" s="2"/>
      <c r="GN376" s="2"/>
      <c r="GO376" s="2"/>
      <c r="GP376" s="2"/>
      <c r="GQ376" s="2"/>
      <c r="GR376" s="2"/>
      <c r="GS376" s="2"/>
      <c r="GT376" s="2"/>
      <c r="GU376" s="2"/>
      <c r="GV376" s="2"/>
      <c r="GW376" s="2"/>
      <c r="GX376" s="2"/>
      <c r="GY376" s="2"/>
      <c r="GZ376" s="2"/>
      <c r="HA376" s="2"/>
      <c r="HB376" s="2"/>
      <c r="HC376" s="2"/>
      <c r="HD376" s="2"/>
      <c r="HE376" s="2"/>
      <c r="HF376" s="2"/>
      <c r="HG376" s="2"/>
      <c r="HH376" s="2"/>
      <c r="HI376" s="2"/>
      <c r="HJ376" s="2"/>
      <c r="HK376" s="2"/>
      <c r="HL376" s="2"/>
      <c r="HM376" s="2"/>
      <c r="HN376" s="2"/>
      <c r="HO376" s="2"/>
      <c r="HP376" s="2"/>
      <c r="HQ376" s="2"/>
      <c r="HR376" s="2"/>
      <c r="HS376" s="2"/>
      <c r="HT376" s="2"/>
      <c r="HU376" s="2"/>
      <c r="HV376" s="2"/>
      <c r="HW376" s="2"/>
      <c r="HX376" s="2"/>
      <c r="HY376" s="2"/>
      <c r="HZ376" s="2"/>
      <c r="IA376" s="2"/>
      <c r="IB376" s="2"/>
      <c r="IC376" s="2"/>
      <c r="ID376" s="2"/>
      <c r="IE376" s="2"/>
      <c r="IF376" s="2"/>
      <c r="IG376" s="2"/>
      <c r="IH376" s="2"/>
      <c r="II376" s="2"/>
      <c r="IJ376" s="2"/>
      <c r="IK376" s="2"/>
      <c r="IL376" s="2"/>
      <c r="IM376" s="2"/>
      <c r="IN376" s="2"/>
      <c r="IO376" s="2"/>
      <c r="IP376" s="2"/>
      <c r="IQ376" s="2"/>
      <c r="IR376" s="2"/>
      <c r="IS376" s="2"/>
      <c r="IT376" s="2"/>
      <c r="IU376" s="2"/>
      <c r="IV376" s="2"/>
      <c r="IW376" s="2"/>
      <c r="IX376" s="2"/>
      <c r="IY376" s="2"/>
      <c r="IZ376" s="2"/>
      <c r="JA376" s="2"/>
      <c r="JB376" s="2"/>
      <c r="JC376" s="2"/>
      <c r="JD376" s="2"/>
      <c r="JE376" s="2"/>
      <c r="JF376" s="2"/>
      <c r="JG376" s="2"/>
      <c r="JH376" s="2"/>
      <c r="JI376" s="2"/>
      <c r="JJ376" s="2"/>
      <c r="JK376" s="2"/>
      <c r="JL376" s="2"/>
    </row>
    <row r="377" spans="1:272" ht="18" hidden="1" customHeight="1" x14ac:dyDescent="0.25">
      <c r="A377" s="37" t="s">
        <v>3640</v>
      </c>
      <c r="B377" s="37" t="s">
        <v>3641</v>
      </c>
      <c r="C377" s="37" t="s">
        <v>3516</v>
      </c>
      <c r="D377" s="37" t="s">
        <v>3527</v>
      </c>
      <c r="E377" s="37" t="s">
        <v>3605</v>
      </c>
      <c r="F377" s="37" t="s">
        <v>3606</v>
      </c>
      <c r="G377" s="37" t="s">
        <v>3607</v>
      </c>
      <c r="H377" s="37" t="s">
        <v>3642</v>
      </c>
      <c r="I377" s="37"/>
      <c r="J377" s="37"/>
      <c r="K377" s="37" t="s">
        <v>3643</v>
      </c>
      <c r="L377" s="37" t="s">
        <v>3644</v>
      </c>
      <c r="M377" s="37" t="s">
        <v>3645</v>
      </c>
      <c r="N377" s="37" t="s">
        <v>134</v>
      </c>
      <c r="O377" s="37" t="s">
        <v>119</v>
      </c>
      <c r="P377" s="39">
        <v>0</v>
      </c>
      <c r="Q377" s="40">
        <v>100</v>
      </c>
      <c r="R377" s="40">
        <v>35</v>
      </c>
      <c r="S377" s="40">
        <v>0</v>
      </c>
      <c r="T377" s="40">
        <v>0.1</v>
      </c>
      <c r="U377" s="40">
        <v>0</v>
      </c>
      <c r="V377" s="40">
        <v>0.1</v>
      </c>
      <c r="W377" s="40">
        <v>0</v>
      </c>
      <c r="X377" s="40">
        <v>0</v>
      </c>
      <c r="Y377" s="40">
        <v>0</v>
      </c>
      <c r="Z377" s="40">
        <v>0</v>
      </c>
      <c r="AA377" s="40"/>
      <c r="AB377" s="40"/>
      <c r="AC377" s="40"/>
      <c r="AD377" s="40">
        <v>15</v>
      </c>
      <c r="AE377" s="40">
        <v>0</v>
      </c>
      <c r="AF377" s="40">
        <v>15</v>
      </c>
      <c r="AG377" s="40">
        <v>0</v>
      </c>
      <c r="AH377" s="40">
        <v>15</v>
      </c>
      <c r="AI377" s="40" t="s">
        <v>3646</v>
      </c>
      <c r="AJ377" s="40" t="s">
        <v>3647</v>
      </c>
      <c r="AK377" s="40" t="s">
        <v>3648</v>
      </c>
      <c r="AL377" s="40">
        <v>0</v>
      </c>
      <c r="AM377" s="40">
        <v>0</v>
      </c>
      <c r="AN377" s="40">
        <v>45</v>
      </c>
      <c r="AO377" s="40">
        <v>0</v>
      </c>
      <c r="AP377" s="40">
        <v>20</v>
      </c>
      <c r="AQ377" s="40">
        <v>0</v>
      </c>
      <c r="AR377" s="40">
        <v>20</v>
      </c>
      <c r="AS377" s="40" t="s">
        <v>3649</v>
      </c>
      <c r="AT377" s="40" t="s">
        <v>3650</v>
      </c>
      <c r="AU377" s="40" t="s">
        <v>3651</v>
      </c>
      <c r="AV377" s="40">
        <v>40</v>
      </c>
      <c r="AW377" s="40">
        <v>0</v>
      </c>
      <c r="AX377" s="40">
        <v>0</v>
      </c>
      <c r="AY377" s="40">
        <v>0</v>
      </c>
      <c r="AZ377" s="63"/>
      <c r="BA377" s="43">
        <v>0</v>
      </c>
      <c r="BB377" s="43">
        <v>0</v>
      </c>
      <c r="BC377" s="63"/>
      <c r="BD377" s="110">
        <v>12600000</v>
      </c>
      <c r="BE377" s="44">
        <v>0</v>
      </c>
      <c r="BF377" s="45"/>
      <c r="BG377" s="44">
        <v>8723550</v>
      </c>
      <c r="BH377" s="44">
        <v>120000000</v>
      </c>
      <c r="BI377" s="44"/>
      <c r="BJ377" s="44">
        <v>45000000</v>
      </c>
      <c r="BK377" s="46">
        <v>0.35</v>
      </c>
      <c r="BL377" s="46">
        <v>0.1</v>
      </c>
      <c r="BM377" s="46">
        <v>0</v>
      </c>
      <c r="BN377" s="46">
        <v>0.15</v>
      </c>
      <c r="BO377" s="46">
        <v>1</v>
      </c>
      <c r="BP377" s="46">
        <v>0.45</v>
      </c>
      <c r="BQ377" s="46">
        <v>0.44444444444444442</v>
      </c>
      <c r="BR377" s="46">
        <v>0.4</v>
      </c>
      <c r="BS377" s="46">
        <v>0</v>
      </c>
      <c r="BT377" s="46">
        <v>0</v>
      </c>
      <c r="BU377" s="46" t="s">
        <v>126</v>
      </c>
      <c r="BV377" s="46">
        <v>0.35</v>
      </c>
      <c r="BW377" s="46">
        <v>0</v>
      </c>
      <c r="BX377" s="46">
        <v>1</v>
      </c>
      <c r="BY377" s="46">
        <v>0.44444444444444442</v>
      </c>
      <c r="BZ377" s="46">
        <v>0</v>
      </c>
      <c r="CA377" s="46" t="s">
        <v>126</v>
      </c>
      <c r="CB377" s="47">
        <v>0.224</v>
      </c>
      <c r="CC377" s="47">
        <v>7.8399999999999997E-2</v>
      </c>
      <c r="CD377" s="47">
        <v>2.0000000000000001E-4</v>
      </c>
      <c r="CE377" s="47">
        <v>0</v>
      </c>
      <c r="CF377" s="47">
        <v>0</v>
      </c>
      <c r="CG377" s="47">
        <v>3.3599999999999998E-2</v>
      </c>
      <c r="CH377" s="47">
        <v>3.3599999999999998E-2</v>
      </c>
      <c r="CI377" s="47">
        <v>3.3599999999999998E-2</v>
      </c>
      <c r="CJ377" s="47">
        <v>0.1008</v>
      </c>
      <c r="CK377" s="47">
        <v>4.48E-2</v>
      </c>
      <c r="CL377" s="47">
        <v>4.48E-2</v>
      </c>
      <c r="CM377" s="47">
        <v>8.9600000000000013E-2</v>
      </c>
      <c r="CN377" s="47">
        <v>0</v>
      </c>
      <c r="CO377" s="47">
        <v>0</v>
      </c>
      <c r="CP377" s="47">
        <v>0</v>
      </c>
      <c r="CQ377" s="47" t="s">
        <v>126</v>
      </c>
      <c r="CR377" s="47">
        <v>0</v>
      </c>
      <c r="CS377" s="45"/>
      <c r="CT377" s="45"/>
      <c r="CU377" s="45"/>
      <c r="CV377" s="45"/>
      <c r="CX377" s="48">
        <v>10</v>
      </c>
      <c r="CY377" s="1">
        <v>0</v>
      </c>
      <c r="CZ377">
        <v>0</v>
      </c>
    </row>
    <row r="378" spans="1:272" ht="18" hidden="1" customHeight="1" x14ac:dyDescent="0.25">
      <c r="A378" s="37" t="s">
        <v>3640</v>
      </c>
      <c r="B378" s="37" t="s">
        <v>3641</v>
      </c>
      <c r="C378" s="37" t="s">
        <v>3516</v>
      </c>
      <c r="D378" s="37" t="s">
        <v>3527</v>
      </c>
      <c r="E378" s="37" t="s">
        <v>3605</v>
      </c>
      <c r="F378" s="37" t="s">
        <v>3606</v>
      </c>
      <c r="G378" s="37" t="s">
        <v>3607</v>
      </c>
      <c r="H378" s="37" t="s">
        <v>3652</v>
      </c>
      <c r="I378" s="37"/>
      <c r="J378" s="37"/>
      <c r="K378" s="37" t="s">
        <v>3653</v>
      </c>
      <c r="L378" s="37" t="s">
        <v>3654</v>
      </c>
      <c r="M378" s="37" t="s">
        <v>3655</v>
      </c>
      <c r="N378" s="37" t="s">
        <v>118</v>
      </c>
      <c r="O378" s="37" t="s">
        <v>135</v>
      </c>
      <c r="P378" s="39">
        <v>0</v>
      </c>
      <c r="Q378" s="40">
        <v>3</v>
      </c>
      <c r="R378" s="40">
        <v>2.6666666666666665</v>
      </c>
      <c r="S378" s="40">
        <v>0</v>
      </c>
      <c r="T378" s="40">
        <v>0</v>
      </c>
      <c r="U378" s="40">
        <v>3</v>
      </c>
      <c r="V378" s="40">
        <v>0</v>
      </c>
      <c r="W378" s="40">
        <v>3</v>
      </c>
      <c r="X378" s="40" t="s">
        <v>126</v>
      </c>
      <c r="Y378" s="40">
        <v>3</v>
      </c>
      <c r="Z378" s="40">
        <v>3</v>
      </c>
      <c r="AA378" s="40" t="s">
        <v>3656</v>
      </c>
      <c r="AB378" s="40" t="s">
        <v>3657</v>
      </c>
      <c r="AC378" s="40" t="s">
        <v>3658</v>
      </c>
      <c r="AD378" s="40">
        <v>0</v>
      </c>
      <c r="AE378" s="40">
        <v>3</v>
      </c>
      <c r="AF378" s="40">
        <v>0</v>
      </c>
      <c r="AG378" s="40">
        <v>3</v>
      </c>
      <c r="AH378" s="40">
        <v>3</v>
      </c>
      <c r="AI378" s="40" t="s">
        <v>3659</v>
      </c>
      <c r="AJ378" s="40" t="s">
        <v>3660</v>
      </c>
      <c r="AK378" s="40">
        <v>0</v>
      </c>
      <c r="AL378" s="40">
        <v>0</v>
      </c>
      <c r="AM378" s="40">
        <v>0</v>
      </c>
      <c r="AN378" s="40">
        <v>0</v>
      </c>
      <c r="AO378" s="40">
        <v>3</v>
      </c>
      <c r="AP378" s="40" t="s">
        <v>126</v>
      </c>
      <c r="AQ378" s="40">
        <v>2</v>
      </c>
      <c r="AR378" s="40">
        <v>2</v>
      </c>
      <c r="AS378" s="40" t="s">
        <v>3661</v>
      </c>
      <c r="AT378" s="40" t="s">
        <v>3662</v>
      </c>
      <c r="AU378" s="40"/>
      <c r="AV378" s="40">
        <v>0</v>
      </c>
      <c r="AW378" s="40">
        <v>3</v>
      </c>
      <c r="AX378" s="40">
        <v>0</v>
      </c>
      <c r="AY378" s="40">
        <v>0</v>
      </c>
      <c r="AZ378" s="42">
        <v>240000000</v>
      </c>
      <c r="BA378" s="43">
        <v>0</v>
      </c>
      <c r="BB378" s="43">
        <v>240000000</v>
      </c>
      <c r="BC378" s="42">
        <v>68029211</v>
      </c>
      <c r="BD378" s="110">
        <v>1417699336</v>
      </c>
      <c r="BE378" s="44">
        <v>0</v>
      </c>
      <c r="BF378" s="45"/>
      <c r="BG378" s="44">
        <v>1392216382</v>
      </c>
      <c r="BH378" s="44">
        <v>1400460463</v>
      </c>
      <c r="BI378" s="44"/>
      <c r="BJ378" s="44">
        <v>947292461</v>
      </c>
      <c r="BK378" s="46">
        <v>0.66666666666666663</v>
      </c>
      <c r="BL378" s="46">
        <v>0.25</v>
      </c>
      <c r="BM378" s="46">
        <v>1</v>
      </c>
      <c r="BN378" s="46">
        <v>0.25</v>
      </c>
      <c r="BO378" s="46">
        <v>1</v>
      </c>
      <c r="BP378" s="46">
        <v>0.25</v>
      </c>
      <c r="BQ378" s="46">
        <v>0.66666666666666663</v>
      </c>
      <c r="BR378" s="46">
        <v>0.25</v>
      </c>
      <c r="BS378" s="46">
        <v>0</v>
      </c>
      <c r="BT378" s="46">
        <v>0</v>
      </c>
      <c r="BU378" s="46" t="s">
        <v>126</v>
      </c>
      <c r="BV378" s="46">
        <v>0.66666666666666663</v>
      </c>
      <c r="BW378" s="46">
        <v>1</v>
      </c>
      <c r="BX378" s="46">
        <v>1</v>
      </c>
      <c r="BY378" s="46">
        <v>0.66666666666666663</v>
      </c>
      <c r="BZ378" s="46">
        <v>0</v>
      </c>
      <c r="CA378" s="46" t="s">
        <v>126</v>
      </c>
      <c r="CB378" s="47">
        <v>0.224</v>
      </c>
      <c r="CC378" s="47">
        <v>0.14933333333333332</v>
      </c>
      <c r="CD378" s="47">
        <v>5.6000000000000001E-2</v>
      </c>
      <c r="CE378" s="47">
        <v>5.6000000000000001E-2</v>
      </c>
      <c r="CF378" s="47">
        <v>5.6000000000000001E-2</v>
      </c>
      <c r="CG378" s="47">
        <v>5.6000000000000001E-2</v>
      </c>
      <c r="CH378" s="47">
        <v>5.6000000000000001E-2</v>
      </c>
      <c r="CI378" s="47">
        <v>5.6000000000000001E-2</v>
      </c>
      <c r="CJ378" s="47">
        <v>5.6000000000000001E-2</v>
      </c>
      <c r="CK378" s="47">
        <v>3.7333333333333329E-2</v>
      </c>
      <c r="CL378" s="47">
        <v>3.7333333333333323E-2</v>
      </c>
      <c r="CM378" s="47">
        <v>5.6000000000000001E-2</v>
      </c>
      <c r="CN378" s="47">
        <v>0</v>
      </c>
      <c r="CO378" s="47">
        <v>0</v>
      </c>
      <c r="CP378" s="47">
        <v>0</v>
      </c>
      <c r="CQ378" s="47" t="s">
        <v>126</v>
      </c>
      <c r="CR378" s="47">
        <v>0</v>
      </c>
      <c r="CS378" s="45">
        <v>1</v>
      </c>
      <c r="CT378" s="45">
        <v>1</v>
      </c>
      <c r="CU378" s="45">
        <v>1</v>
      </c>
      <c r="CV378" s="45">
        <v>1</v>
      </c>
      <c r="CW378">
        <v>4</v>
      </c>
      <c r="CX378" s="48">
        <v>2.6666666666666665</v>
      </c>
      <c r="CY378" s="1">
        <v>0</v>
      </c>
      <c r="CZ378">
        <v>0</v>
      </c>
    </row>
    <row r="379" spans="1:272" ht="18" hidden="1" customHeight="1" x14ac:dyDescent="0.25">
      <c r="A379" s="37" t="s">
        <v>3640</v>
      </c>
      <c r="B379" s="37" t="s">
        <v>3641</v>
      </c>
      <c r="C379" s="37" t="s">
        <v>3516</v>
      </c>
      <c r="D379" s="37" t="s">
        <v>3527</v>
      </c>
      <c r="E379" s="37" t="s">
        <v>3605</v>
      </c>
      <c r="F379" s="37" t="s">
        <v>3606</v>
      </c>
      <c r="G379" s="37" t="s">
        <v>3607</v>
      </c>
      <c r="H379" s="37" t="s">
        <v>3663</v>
      </c>
      <c r="I379" s="37"/>
      <c r="J379" s="37"/>
      <c r="K379" s="37" t="s">
        <v>3664</v>
      </c>
      <c r="L379" s="37" t="s">
        <v>3665</v>
      </c>
      <c r="M379" s="37" t="s">
        <v>3666</v>
      </c>
      <c r="N379" s="37" t="s">
        <v>118</v>
      </c>
      <c r="O379" s="37" t="s">
        <v>119</v>
      </c>
      <c r="P379" s="39">
        <v>5</v>
      </c>
      <c r="Q379" s="40">
        <v>15</v>
      </c>
      <c r="R379" s="40">
        <v>3</v>
      </c>
      <c r="S379" s="40">
        <v>0</v>
      </c>
      <c r="T379" s="40">
        <v>0</v>
      </c>
      <c r="U379" s="40">
        <v>0</v>
      </c>
      <c r="V379" s="40">
        <v>0</v>
      </c>
      <c r="W379" s="40">
        <v>0</v>
      </c>
      <c r="X379" s="40">
        <v>0</v>
      </c>
      <c r="Y379" s="40">
        <v>0</v>
      </c>
      <c r="Z379" s="40">
        <v>0</v>
      </c>
      <c r="AA379" s="40"/>
      <c r="AB379" s="40"/>
      <c r="AC379" s="40"/>
      <c r="AD379" s="40">
        <v>3</v>
      </c>
      <c r="AE379" s="40">
        <v>0</v>
      </c>
      <c r="AF379" s="40">
        <v>3</v>
      </c>
      <c r="AG379" s="40">
        <v>0</v>
      </c>
      <c r="AH379" s="40">
        <v>3</v>
      </c>
      <c r="AI379" s="40" t="s">
        <v>3667</v>
      </c>
      <c r="AJ379" s="40" t="s">
        <v>3668</v>
      </c>
      <c r="AK379" s="40" t="s">
        <v>3669</v>
      </c>
      <c r="AL379" s="40">
        <v>0</v>
      </c>
      <c r="AM379" s="40">
        <v>0</v>
      </c>
      <c r="AN379" s="40">
        <v>5</v>
      </c>
      <c r="AO379" s="40">
        <v>0</v>
      </c>
      <c r="AP379" s="40">
        <v>0</v>
      </c>
      <c r="AQ379" s="40">
        <v>0</v>
      </c>
      <c r="AR379" s="40">
        <v>0</v>
      </c>
      <c r="AS379" s="40"/>
      <c r="AT379" s="40"/>
      <c r="AU379" s="40"/>
      <c r="AV379" s="40">
        <v>7</v>
      </c>
      <c r="AW379" s="40">
        <v>0</v>
      </c>
      <c r="AX379" s="40">
        <v>0</v>
      </c>
      <c r="AY379" s="40">
        <v>0</v>
      </c>
      <c r="AZ379" s="63"/>
      <c r="BA379" s="43">
        <v>0</v>
      </c>
      <c r="BB379" s="43">
        <v>0</v>
      </c>
      <c r="BC379" s="63"/>
      <c r="BD379" s="110">
        <v>75000000</v>
      </c>
      <c r="BE379" s="44">
        <v>0</v>
      </c>
      <c r="BF379" s="45"/>
      <c r="BG379" s="44">
        <v>75000000</v>
      </c>
      <c r="BH379" s="44">
        <v>550000000</v>
      </c>
      <c r="BI379" s="44"/>
      <c r="BJ379" s="44">
        <v>0</v>
      </c>
      <c r="BK379" s="46">
        <v>0.2</v>
      </c>
      <c r="BL379" s="46">
        <v>0</v>
      </c>
      <c r="BM379" s="46" t="s">
        <v>126</v>
      </c>
      <c r="BN379" s="46">
        <v>0.2</v>
      </c>
      <c r="BO379" s="46">
        <v>1</v>
      </c>
      <c r="BP379" s="46">
        <v>0.33333333333333331</v>
      </c>
      <c r="BQ379" s="46">
        <v>0</v>
      </c>
      <c r="BR379" s="46">
        <v>0.46666666666666667</v>
      </c>
      <c r="BS379" s="46">
        <v>0</v>
      </c>
      <c r="BT379" s="46">
        <v>0</v>
      </c>
      <c r="BU379" s="46" t="s">
        <v>126</v>
      </c>
      <c r="BV379" s="46">
        <v>0.2</v>
      </c>
      <c r="BW379" s="46" t="s">
        <v>126</v>
      </c>
      <c r="BX379" s="46">
        <v>1</v>
      </c>
      <c r="BY379" s="46">
        <v>0</v>
      </c>
      <c r="BZ379" s="46">
        <v>0</v>
      </c>
      <c r="CA379" s="46" t="s">
        <v>126</v>
      </c>
      <c r="CB379" s="47">
        <v>0.224</v>
      </c>
      <c r="CC379" s="47">
        <v>4.4800000000000006E-2</v>
      </c>
      <c r="CD379" s="47">
        <v>0</v>
      </c>
      <c r="CE379" s="47" t="s">
        <v>126</v>
      </c>
      <c r="CF379" s="47">
        <v>0</v>
      </c>
      <c r="CG379" s="47">
        <v>4.48E-2</v>
      </c>
      <c r="CH379" s="47">
        <v>4.48E-2</v>
      </c>
      <c r="CI379" s="47">
        <v>4.4800000000000006E-2</v>
      </c>
      <c r="CJ379" s="47">
        <v>7.4700000000000003E-2</v>
      </c>
      <c r="CK379" s="47">
        <v>0</v>
      </c>
      <c r="CL379" s="47">
        <v>0</v>
      </c>
      <c r="CM379" s="47">
        <v>0.10453333333333334</v>
      </c>
      <c r="CN379" s="47">
        <v>0</v>
      </c>
      <c r="CO379" s="47">
        <v>0</v>
      </c>
      <c r="CP379" s="47">
        <v>0</v>
      </c>
      <c r="CQ379" s="47" t="s">
        <v>126</v>
      </c>
      <c r="CR379" s="47">
        <v>0</v>
      </c>
      <c r="CS379" s="45"/>
      <c r="CT379" s="45"/>
      <c r="CU379" s="45"/>
      <c r="CV379" s="45"/>
      <c r="CX379" s="48">
        <v>3</v>
      </c>
      <c r="CY379" s="1">
        <v>0</v>
      </c>
      <c r="CZ379">
        <v>0</v>
      </c>
    </row>
    <row r="380" spans="1:272" ht="18" hidden="1" customHeight="1" x14ac:dyDescent="0.25">
      <c r="A380" s="37" t="s">
        <v>3640</v>
      </c>
      <c r="B380" s="37" t="s">
        <v>3641</v>
      </c>
      <c r="C380" s="37" t="s">
        <v>3516</v>
      </c>
      <c r="D380" s="37" t="s">
        <v>3527</v>
      </c>
      <c r="E380" s="37" t="s">
        <v>3605</v>
      </c>
      <c r="F380" s="37" t="s">
        <v>3606</v>
      </c>
      <c r="G380" s="37" t="s">
        <v>3607</v>
      </c>
      <c r="H380" s="37" t="s">
        <v>3670</v>
      </c>
      <c r="I380" s="37"/>
      <c r="J380" s="37"/>
      <c r="K380" s="37" t="s">
        <v>3671</v>
      </c>
      <c r="L380" s="37" t="s">
        <v>3672</v>
      </c>
      <c r="M380" s="37" t="s">
        <v>3673</v>
      </c>
      <c r="N380" s="37" t="s">
        <v>118</v>
      </c>
      <c r="O380" s="37" t="s">
        <v>119</v>
      </c>
      <c r="P380" s="39">
        <v>0</v>
      </c>
      <c r="Q380" s="40">
        <v>4</v>
      </c>
      <c r="R380" s="40">
        <v>1.7</v>
      </c>
      <c r="S380" s="40">
        <v>0</v>
      </c>
      <c r="T380" s="40">
        <v>0</v>
      </c>
      <c r="U380" s="40">
        <v>0</v>
      </c>
      <c r="V380" s="40">
        <v>0</v>
      </c>
      <c r="W380" s="40">
        <v>0</v>
      </c>
      <c r="X380" s="40">
        <v>0</v>
      </c>
      <c r="Y380" s="40">
        <v>0</v>
      </c>
      <c r="Z380" s="40">
        <v>0</v>
      </c>
      <c r="AA380" s="40"/>
      <c r="AB380" s="40"/>
      <c r="AC380" s="40"/>
      <c r="AD380" s="40">
        <v>1</v>
      </c>
      <c r="AE380" s="40">
        <v>0</v>
      </c>
      <c r="AF380" s="40">
        <v>1</v>
      </c>
      <c r="AG380" s="40">
        <v>0</v>
      </c>
      <c r="AH380" s="40">
        <v>1</v>
      </c>
      <c r="AI380" s="40" t="s">
        <v>3674</v>
      </c>
      <c r="AJ380" s="40" t="s">
        <v>3675</v>
      </c>
      <c r="AK380" s="40">
        <v>0</v>
      </c>
      <c r="AL380" s="40">
        <v>0</v>
      </c>
      <c r="AM380" s="40">
        <v>0</v>
      </c>
      <c r="AN380" s="40">
        <v>2</v>
      </c>
      <c r="AO380" s="40">
        <v>0</v>
      </c>
      <c r="AP380" s="40">
        <v>0.7</v>
      </c>
      <c r="AQ380" s="40">
        <v>0</v>
      </c>
      <c r="AR380" s="40">
        <v>0.7</v>
      </c>
      <c r="AS380" s="40" t="s">
        <v>3676</v>
      </c>
      <c r="AT380" s="40" t="s">
        <v>3677</v>
      </c>
      <c r="AU380" s="40"/>
      <c r="AV380" s="40">
        <v>1</v>
      </c>
      <c r="AW380" s="40">
        <v>0</v>
      </c>
      <c r="AX380" s="40">
        <v>0</v>
      </c>
      <c r="AY380" s="40">
        <v>0</v>
      </c>
      <c r="AZ380" s="63"/>
      <c r="BA380" s="43">
        <v>0</v>
      </c>
      <c r="BB380" s="43">
        <v>0</v>
      </c>
      <c r="BC380" s="63"/>
      <c r="BD380" s="110">
        <v>368266944</v>
      </c>
      <c r="BE380" s="44">
        <v>0</v>
      </c>
      <c r="BF380" s="45"/>
      <c r="BG380" s="44">
        <v>0</v>
      </c>
      <c r="BH380" s="44">
        <v>150000000</v>
      </c>
      <c r="BI380" s="44"/>
      <c r="BJ380" s="44">
        <v>150000000</v>
      </c>
      <c r="BK380" s="46">
        <v>0.42499999999999999</v>
      </c>
      <c r="BL380" s="46">
        <v>0</v>
      </c>
      <c r="BM380" s="46" t="s">
        <v>126</v>
      </c>
      <c r="BN380" s="46">
        <v>0.25</v>
      </c>
      <c r="BO380" s="46">
        <v>1</v>
      </c>
      <c r="BP380" s="46">
        <v>0.5</v>
      </c>
      <c r="BQ380" s="46">
        <v>0.35</v>
      </c>
      <c r="BR380" s="46">
        <v>0.25</v>
      </c>
      <c r="BS380" s="46">
        <v>0</v>
      </c>
      <c r="BT380" s="46">
        <v>0</v>
      </c>
      <c r="BU380" s="46" t="s">
        <v>126</v>
      </c>
      <c r="BV380" s="46">
        <v>0.42499999999999999</v>
      </c>
      <c r="BW380" s="46" t="s">
        <v>126</v>
      </c>
      <c r="BX380" s="46">
        <v>1</v>
      </c>
      <c r="BY380" s="46">
        <v>0.35</v>
      </c>
      <c r="BZ380" s="46">
        <v>0</v>
      </c>
      <c r="CA380" s="46" t="s">
        <v>126</v>
      </c>
      <c r="CB380" s="47">
        <v>0.224</v>
      </c>
      <c r="CC380" s="47">
        <v>9.5199999999999993E-2</v>
      </c>
      <c r="CD380" s="47">
        <v>0</v>
      </c>
      <c r="CE380" s="47" t="s">
        <v>126</v>
      </c>
      <c r="CF380" s="47">
        <v>0</v>
      </c>
      <c r="CG380" s="47">
        <v>5.6000000000000001E-2</v>
      </c>
      <c r="CH380" s="47">
        <v>5.6000000000000001E-2</v>
      </c>
      <c r="CI380" s="47">
        <v>5.6000000000000001E-2</v>
      </c>
      <c r="CJ380" s="47">
        <v>0.112</v>
      </c>
      <c r="CK380" s="47">
        <v>3.9199999999999999E-2</v>
      </c>
      <c r="CL380" s="47">
        <v>3.9199999999999992E-2</v>
      </c>
      <c r="CM380" s="47">
        <v>5.6000000000000001E-2</v>
      </c>
      <c r="CN380" s="47">
        <v>0</v>
      </c>
      <c r="CO380" s="47">
        <v>0</v>
      </c>
      <c r="CP380" s="47">
        <v>0</v>
      </c>
      <c r="CQ380" s="47" t="s">
        <v>126</v>
      </c>
      <c r="CR380" s="47">
        <v>0</v>
      </c>
      <c r="CS380" s="45"/>
      <c r="CT380" s="45"/>
      <c r="CU380" s="45"/>
      <c r="CV380" s="45"/>
      <c r="CX380" s="48">
        <v>0</v>
      </c>
      <c r="CY380" s="1">
        <v>0</v>
      </c>
      <c r="CZ380">
        <v>0</v>
      </c>
    </row>
    <row r="381" spans="1:272" ht="18" hidden="1" customHeight="1" x14ac:dyDescent="0.25">
      <c r="A381" s="37" t="s">
        <v>1423</v>
      </c>
      <c r="B381" s="37" t="s">
        <v>1424</v>
      </c>
      <c r="C381" s="37" t="s">
        <v>3516</v>
      </c>
      <c r="D381" s="37" t="s">
        <v>3527</v>
      </c>
      <c r="E381" s="37" t="s">
        <v>3678</v>
      </c>
      <c r="F381" s="37" t="s">
        <v>3679</v>
      </c>
      <c r="G381" s="37" t="s">
        <v>3680</v>
      </c>
      <c r="H381" s="37" t="s">
        <v>3681</v>
      </c>
      <c r="I381" s="37"/>
      <c r="J381" s="37"/>
      <c r="K381" s="37" t="s">
        <v>3682</v>
      </c>
      <c r="L381" s="37" t="s">
        <v>3683</v>
      </c>
      <c r="M381" s="37" t="s">
        <v>3684</v>
      </c>
      <c r="N381" s="37" t="s">
        <v>134</v>
      </c>
      <c r="O381" s="37" t="s">
        <v>119</v>
      </c>
      <c r="P381" s="39">
        <v>100</v>
      </c>
      <c r="Q381" s="40">
        <v>100</v>
      </c>
      <c r="R381" s="40">
        <v>0</v>
      </c>
      <c r="S381" s="40" t="s">
        <v>4621</v>
      </c>
      <c r="T381" s="40">
        <v>0</v>
      </c>
      <c r="U381" s="40">
        <v>0</v>
      </c>
      <c r="V381" s="40">
        <v>0</v>
      </c>
      <c r="W381" s="40">
        <v>0</v>
      </c>
      <c r="X381" s="40">
        <v>0</v>
      </c>
      <c r="Y381" s="40">
        <v>0</v>
      </c>
      <c r="Z381" s="40">
        <v>0</v>
      </c>
      <c r="AA381" s="40"/>
      <c r="AB381" s="40"/>
      <c r="AC381" s="40"/>
      <c r="AD381" s="40">
        <v>20</v>
      </c>
      <c r="AE381" s="40">
        <v>0</v>
      </c>
      <c r="AF381" s="40">
        <v>0</v>
      </c>
      <c r="AG381" s="40">
        <v>0</v>
      </c>
      <c r="AH381" s="40">
        <v>0</v>
      </c>
      <c r="AI381" s="40" t="s">
        <v>1080</v>
      </c>
      <c r="AJ381" s="40" t="s">
        <v>3685</v>
      </c>
      <c r="AK381" s="40" t="s">
        <v>3686</v>
      </c>
      <c r="AL381" s="40"/>
      <c r="AM381" s="40"/>
      <c r="AN381" s="40">
        <v>50</v>
      </c>
      <c r="AO381" s="40">
        <v>0</v>
      </c>
      <c r="AP381" s="40">
        <v>0</v>
      </c>
      <c r="AQ381" s="40">
        <v>0</v>
      </c>
      <c r="AR381" s="40">
        <v>0</v>
      </c>
      <c r="AS381" s="40" t="s">
        <v>3687</v>
      </c>
      <c r="AT381" s="40" t="s">
        <v>3688</v>
      </c>
      <c r="AU381" s="40"/>
      <c r="AV381" s="40">
        <v>50</v>
      </c>
      <c r="AW381" s="40">
        <v>0</v>
      </c>
      <c r="AX381" s="40">
        <v>0</v>
      </c>
      <c r="AY381" s="40">
        <v>0</v>
      </c>
      <c r="AZ381" s="63"/>
      <c r="BA381" s="43">
        <v>0</v>
      </c>
      <c r="BB381" s="43">
        <v>0</v>
      </c>
      <c r="BC381" s="63"/>
      <c r="BD381" s="110">
        <v>368266944</v>
      </c>
      <c r="BE381" s="44"/>
      <c r="BF381" s="45"/>
      <c r="BG381" s="44">
        <v>0</v>
      </c>
      <c r="BH381" s="44">
        <v>853042533</v>
      </c>
      <c r="BI381" s="44"/>
      <c r="BJ381" s="44">
        <v>0</v>
      </c>
      <c r="BK381" s="46">
        <v>0</v>
      </c>
      <c r="BL381" s="46">
        <v>0</v>
      </c>
      <c r="BM381" s="46" t="s">
        <v>126</v>
      </c>
      <c r="BN381" s="46">
        <v>0.2</v>
      </c>
      <c r="BO381" s="46">
        <v>0</v>
      </c>
      <c r="BP381" s="46">
        <v>0.5</v>
      </c>
      <c r="BQ381" s="46">
        <v>0</v>
      </c>
      <c r="BR381" s="46">
        <v>0.5</v>
      </c>
      <c r="BS381" s="46">
        <v>0</v>
      </c>
      <c r="BT381" s="46">
        <v>0</v>
      </c>
      <c r="BU381" s="46" t="s">
        <v>126</v>
      </c>
      <c r="BV381" s="46">
        <v>0</v>
      </c>
      <c r="BW381" s="46" t="s">
        <v>126</v>
      </c>
      <c r="BX381" s="46">
        <v>0</v>
      </c>
      <c r="BY381" s="46">
        <v>0</v>
      </c>
      <c r="BZ381" s="46">
        <v>0</v>
      </c>
      <c r="CA381" s="46" t="s">
        <v>126</v>
      </c>
      <c r="CB381" s="47">
        <v>0.224</v>
      </c>
      <c r="CC381" s="47">
        <v>0</v>
      </c>
      <c r="CD381" s="47">
        <v>0</v>
      </c>
      <c r="CE381" s="47" t="s">
        <v>126</v>
      </c>
      <c r="CF381" s="47">
        <v>0</v>
      </c>
      <c r="CG381" s="47">
        <v>4.48E-2</v>
      </c>
      <c r="CH381" s="47">
        <v>0</v>
      </c>
      <c r="CI381" s="47">
        <v>0</v>
      </c>
      <c r="CJ381" s="47">
        <v>0.112</v>
      </c>
      <c r="CK381" s="47">
        <v>0</v>
      </c>
      <c r="CL381" s="47">
        <v>0</v>
      </c>
      <c r="CM381" s="47">
        <v>0.11200000000000002</v>
      </c>
      <c r="CN381" s="47">
        <v>0</v>
      </c>
      <c r="CO381" s="47">
        <v>0</v>
      </c>
      <c r="CP381" s="47">
        <v>0</v>
      </c>
      <c r="CQ381" s="47" t="s">
        <v>126</v>
      </c>
      <c r="CR381" s="47">
        <v>0</v>
      </c>
      <c r="CS381" s="45"/>
      <c r="CT381" s="45"/>
      <c r="CU381" s="45"/>
      <c r="CV381" s="45"/>
      <c r="CX381" s="48">
        <v>7</v>
      </c>
      <c r="CY381" s="1">
        <v>0</v>
      </c>
      <c r="CZ381">
        <v>0</v>
      </c>
    </row>
    <row r="382" spans="1:272" ht="18" hidden="1" customHeight="1" x14ac:dyDescent="0.25">
      <c r="A382" s="37" t="s">
        <v>1423</v>
      </c>
      <c r="B382" s="37" t="s">
        <v>1424</v>
      </c>
      <c r="C382" s="37" t="s">
        <v>3516</v>
      </c>
      <c r="D382" s="37" t="s">
        <v>3527</v>
      </c>
      <c r="E382" s="37" t="s">
        <v>3678</v>
      </c>
      <c r="F382" s="37" t="s">
        <v>3679</v>
      </c>
      <c r="G382" s="37" t="s">
        <v>3680</v>
      </c>
      <c r="H382" s="37" t="s">
        <v>3689</v>
      </c>
      <c r="I382" s="37"/>
      <c r="J382" s="37"/>
      <c r="K382" s="37" t="s">
        <v>3690</v>
      </c>
      <c r="L382" s="37" t="s">
        <v>3691</v>
      </c>
      <c r="M382" s="37" t="s">
        <v>3692</v>
      </c>
      <c r="N382" s="37" t="s">
        <v>118</v>
      </c>
      <c r="O382" s="37" t="s">
        <v>119</v>
      </c>
      <c r="P382" s="39">
        <v>30</v>
      </c>
      <c r="Q382" s="40">
        <v>50</v>
      </c>
      <c r="R382" s="40">
        <v>18</v>
      </c>
      <c r="S382" s="40" t="s">
        <v>4622</v>
      </c>
      <c r="T382" s="40">
        <v>5</v>
      </c>
      <c r="U382" s="40">
        <v>0</v>
      </c>
      <c r="V382" s="40">
        <v>0</v>
      </c>
      <c r="W382" s="40">
        <v>0</v>
      </c>
      <c r="X382" s="40">
        <v>0</v>
      </c>
      <c r="Y382" s="40">
        <v>1</v>
      </c>
      <c r="Z382" s="40">
        <v>1</v>
      </c>
      <c r="AA382" s="40" t="s">
        <v>3693</v>
      </c>
      <c r="AB382" s="40" t="s">
        <v>3694</v>
      </c>
      <c r="AC382" s="40">
        <v>0</v>
      </c>
      <c r="AD382" s="40">
        <v>10</v>
      </c>
      <c r="AE382" s="40">
        <v>0</v>
      </c>
      <c r="AF382" s="40">
        <v>10</v>
      </c>
      <c r="AG382" s="40">
        <v>0</v>
      </c>
      <c r="AH382" s="40">
        <v>10</v>
      </c>
      <c r="AI382" s="40" t="s">
        <v>1080</v>
      </c>
      <c r="AJ382" s="40" t="s">
        <v>3695</v>
      </c>
      <c r="AK382" s="40" t="s">
        <v>588</v>
      </c>
      <c r="AL382" s="40"/>
      <c r="AM382" s="40"/>
      <c r="AN382" s="40">
        <v>10</v>
      </c>
      <c r="AO382" s="40">
        <v>0</v>
      </c>
      <c r="AP382" s="40">
        <v>7</v>
      </c>
      <c r="AQ382" s="40">
        <v>0</v>
      </c>
      <c r="AR382" s="40">
        <v>7</v>
      </c>
      <c r="AS382" s="40" t="s">
        <v>3696</v>
      </c>
      <c r="AT382" s="40" t="s">
        <v>3697</v>
      </c>
      <c r="AU382" s="40"/>
      <c r="AV382" s="40">
        <v>22</v>
      </c>
      <c r="AW382" s="40">
        <v>0</v>
      </c>
      <c r="AX382" s="40">
        <v>0</v>
      </c>
      <c r="AY382" s="40">
        <v>0</v>
      </c>
      <c r="AZ382" s="42">
        <v>900000000</v>
      </c>
      <c r="BA382" s="43">
        <v>0</v>
      </c>
      <c r="BB382" s="43">
        <v>900000000</v>
      </c>
      <c r="BC382" s="42">
        <v>900000000</v>
      </c>
      <c r="BD382" s="110">
        <v>1000000000</v>
      </c>
      <c r="BE382" s="44"/>
      <c r="BF382" s="45"/>
      <c r="BG382" s="44">
        <v>962230281</v>
      </c>
      <c r="BH382" s="44">
        <v>3954000000</v>
      </c>
      <c r="BI382" s="44"/>
      <c r="BJ382" s="44">
        <v>0</v>
      </c>
      <c r="BK382" s="46">
        <v>0.36</v>
      </c>
      <c r="BL382" s="46">
        <v>0</v>
      </c>
      <c r="BM382" s="46" t="s">
        <v>126</v>
      </c>
      <c r="BN382" s="46">
        <v>0.2</v>
      </c>
      <c r="BO382" s="46">
        <v>1</v>
      </c>
      <c r="BP382" s="46">
        <v>0.2</v>
      </c>
      <c r="BQ382" s="46">
        <v>0.7</v>
      </c>
      <c r="BR382" s="46">
        <v>0.44</v>
      </c>
      <c r="BS382" s="46">
        <v>0</v>
      </c>
      <c r="BT382" s="46">
        <v>0</v>
      </c>
      <c r="BU382" s="46" t="s">
        <v>126</v>
      </c>
      <c r="BV382" s="46">
        <v>0.36</v>
      </c>
      <c r="BW382" s="46" t="s">
        <v>126</v>
      </c>
      <c r="BX382" s="46">
        <v>1</v>
      </c>
      <c r="BY382" s="46">
        <v>0.7</v>
      </c>
      <c r="BZ382" s="46">
        <v>0</v>
      </c>
      <c r="CA382" s="46" t="s">
        <v>126</v>
      </c>
      <c r="CB382" s="47">
        <v>0.224</v>
      </c>
      <c r="CC382" s="47">
        <v>8.0640000000000003E-2</v>
      </c>
      <c r="CD382" s="47">
        <v>0</v>
      </c>
      <c r="CE382" s="47" t="s">
        <v>126</v>
      </c>
      <c r="CF382" s="47">
        <v>0</v>
      </c>
      <c r="CG382" s="47">
        <v>4.48E-2</v>
      </c>
      <c r="CH382" s="47">
        <v>4.48E-2</v>
      </c>
      <c r="CI382" s="47">
        <v>4.9280000000000004E-2</v>
      </c>
      <c r="CJ382" s="47">
        <v>4.48E-2</v>
      </c>
      <c r="CK382" s="47">
        <v>3.1359999999999999E-2</v>
      </c>
      <c r="CL382" s="47">
        <v>3.1359999999999999E-2</v>
      </c>
      <c r="CM382" s="47">
        <v>9.8559999999999995E-2</v>
      </c>
      <c r="CN382" s="47">
        <v>0</v>
      </c>
      <c r="CO382" s="47">
        <v>0</v>
      </c>
      <c r="CP382" s="47">
        <v>0</v>
      </c>
      <c r="CQ382" s="47" t="s">
        <v>126</v>
      </c>
      <c r="CR382" s="47">
        <v>0</v>
      </c>
      <c r="CS382" s="45"/>
      <c r="CT382" s="45"/>
      <c r="CU382" s="45"/>
      <c r="CV382" s="45"/>
      <c r="CX382" s="48">
        <v>9</v>
      </c>
      <c r="CY382" s="1">
        <v>0</v>
      </c>
      <c r="CZ382">
        <v>0</v>
      </c>
    </row>
    <row r="383" spans="1:272" ht="26.45" hidden="1" customHeight="1" x14ac:dyDescent="0.25">
      <c r="A383" s="37" t="s">
        <v>3463</v>
      </c>
      <c r="B383" s="37" t="s">
        <v>3464</v>
      </c>
      <c r="C383" s="37" t="s">
        <v>3516</v>
      </c>
      <c r="D383" s="37" t="s">
        <v>3527</v>
      </c>
      <c r="E383" s="37" t="s">
        <v>3678</v>
      </c>
      <c r="F383" s="37" t="s">
        <v>3679</v>
      </c>
      <c r="G383" s="37" t="s">
        <v>3680</v>
      </c>
      <c r="H383" s="37" t="s">
        <v>3698</v>
      </c>
      <c r="I383" s="37"/>
      <c r="J383" s="37"/>
      <c r="K383" s="37" t="s">
        <v>3699</v>
      </c>
      <c r="L383" s="37" t="s">
        <v>3700</v>
      </c>
      <c r="M383" s="37" t="s">
        <v>3701</v>
      </c>
      <c r="N383" s="37" t="s">
        <v>118</v>
      </c>
      <c r="O383" s="37" t="s">
        <v>135</v>
      </c>
      <c r="P383" s="39">
        <v>1</v>
      </c>
      <c r="Q383" s="40">
        <v>1</v>
      </c>
      <c r="R383" s="40">
        <v>0.83333333333333337</v>
      </c>
      <c r="S383" s="40" t="s">
        <v>4623</v>
      </c>
      <c r="T383" s="40">
        <v>0</v>
      </c>
      <c r="U383" s="40">
        <v>1</v>
      </c>
      <c r="V383" s="40">
        <v>0</v>
      </c>
      <c r="W383" s="40">
        <v>1</v>
      </c>
      <c r="X383" s="40" t="s">
        <v>126</v>
      </c>
      <c r="Y383" s="40">
        <v>1</v>
      </c>
      <c r="Z383" s="40">
        <v>1</v>
      </c>
      <c r="AA383" s="40">
        <v>0</v>
      </c>
      <c r="AB383" s="40" t="s">
        <v>3702</v>
      </c>
      <c r="AC383" s="40">
        <v>0</v>
      </c>
      <c r="AD383" s="40">
        <v>0</v>
      </c>
      <c r="AE383" s="40">
        <v>1</v>
      </c>
      <c r="AF383" s="40">
        <v>0</v>
      </c>
      <c r="AG383" s="40">
        <v>1</v>
      </c>
      <c r="AH383" s="40">
        <v>1</v>
      </c>
      <c r="AI383" s="40" t="s">
        <v>3703</v>
      </c>
      <c r="AJ383" s="40" t="s">
        <v>3704</v>
      </c>
      <c r="AK383" s="40" t="s">
        <v>3705</v>
      </c>
      <c r="AL383" s="40"/>
      <c r="AM383" s="40"/>
      <c r="AN383" s="40">
        <v>0</v>
      </c>
      <c r="AO383" s="40">
        <v>1</v>
      </c>
      <c r="AP383" s="40" t="s">
        <v>126</v>
      </c>
      <c r="AQ383" s="40">
        <v>0.5</v>
      </c>
      <c r="AR383" s="40">
        <v>0.5</v>
      </c>
      <c r="AS383" s="40" t="s">
        <v>3706</v>
      </c>
      <c r="AT383" s="40" t="s">
        <v>3707</v>
      </c>
      <c r="AU383" s="40" t="s">
        <v>280</v>
      </c>
      <c r="AV383" s="40">
        <v>0</v>
      </c>
      <c r="AW383" s="40">
        <v>1</v>
      </c>
      <c r="AX383" s="40">
        <v>0</v>
      </c>
      <c r="AY383" s="40">
        <v>0</v>
      </c>
      <c r="AZ383" s="42">
        <v>366000000</v>
      </c>
      <c r="BA383" s="43">
        <v>0</v>
      </c>
      <c r="BB383" s="43">
        <v>366000000</v>
      </c>
      <c r="BC383" s="42">
        <v>340050321</v>
      </c>
      <c r="BD383" s="110">
        <v>3100000000</v>
      </c>
      <c r="BE383" s="44"/>
      <c r="BF383" s="45"/>
      <c r="BG383" s="44">
        <v>2796682947</v>
      </c>
      <c r="BH383" s="44">
        <v>2765000000</v>
      </c>
      <c r="BI383" s="44"/>
      <c r="BJ383" s="44">
        <v>2085629000</v>
      </c>
      <c r="BK383" s="46">
        <v>0.625</v>
      </c>
      <c r="BL383" s="46">
        <v>0.25</v>
      </c>
      <c r="BM383" s="46">
        <v>1</v>
      </c>
      <c r="BN383" s="46">
        <v>0.25</v>
      </c>
      <c r="BO383" s="46">
        <v>1</v>
      </c>
      <c r="BP383" s="46">
        <v>0.25</v>
      </c>
      <c r="BQ383" s="46">
        <v>0.5</v>
      </c>
      <c r="BR383" s="46">
        <v>0.25</v>
      </c>
      <c r="BS383" s="46">
        <v>0</v>
      </c>
      <c r="BT383" s="46">
        <v>0</v>
      </c>
      <c r="BU383" s="46" t="s">
        <v>126</v>
      </c>
      <c r="BV383" s="46">
        <v>0.625</v>
      </c>
      <c r="BW383" s="46">
        <v>1</v>
      </c>
      <c r="BX383" s="46">
        <v>1</v>
      </c>
      <c r="BY383" s="46">
        <v>0.5</v>
      </c>
      <c r="BZ383" s="46">
        <v>0</v>
      </c>
      <c r="CA383" s="46" t="s">
        <v>126</v>
      </c>
      <c r="CB383" s="47">
        <v>0.224</v>
      </c>
      <c r="CC383" s="47">
        <v>0.14000000000000001</v>
      </c>
      <c r="CD383" s="47">
        <v>5.6000000000000001E-2</v>
      </c>
      <c r="CE383" s="47">
        <v>5.6000000000000001E-2</v>
      </c>
      <c r="CF383" s="47">
        <v>5.6000000000000001E-2</v>
      </c>
      <c r="CG383" s="47">
        <v>5.6000000000000001E-2</v>
      </c>
      <c r="CH383" s="47">
        <v>5.6000000000000001E-2</v>
      </c>
      <c r="CI383" s="47">
        <v>5.6000000000000001E-2</v>
      </c>
      <c r="CJ383" s="47">
        <v>5.6000000000000001E-2</v>
      </c>
      <c r="CK383" s="47">
        <v>2.8000000000000001E-2</v>
      </c>
      <c r="CL383" s="47">
        <v>2.8000000000000018E-2</v>
      </c>
      <c r="CM383" s="47">
        <v>5.6000000000000001E-2</v>
      </c>
      <c r="CN383" s="47">
        <v>0</v>
      </c>
      <c r="CO383" s="47">
        <v>0</v>
      </c>
      <c r="CP383" s="47">
        <v>0</v>
      </c>
      <c r="CQ383" s="47" t="s">
        <v>126</v>
      </c>
      <c r="CR383" s="47">
        <v>0</v>
      </c>
      <c r="CS383" s="45">
        <v>1</v>
      </c>
      <c r="CT383" s="45">
        <v>1</v>
      </c>
      <c r="CU383" s="45">
        <v>1</v>
      </c>
      <c r="CV383" s="45">
        <v>1</v>
      </c>
      <c r="CW383">
        <v>4</v>
      </c>
      <c r="CX383" s="48">
        <v>0.83333333333333337</v>
      </c>
      <c r="CY383" s="1"/>
    </row>
    <row r="384" spans="1:272" ht="18" hidden="1" customHeight="1" x14ac:dyDescent="0.25">
      <c r="A384" s="37" t="s">
        <v>105</v>
      </c>
      <c r="B384" s="37" t="s">
        <v>106</v>
      </c>
      <c r="C384" s="37" t="s">
        <v>3516</v>
      </c>
      <c r="D384" s="37" t="s">
        <v>3527</v>
      </c>
      <c r="E384" s="37" t="s">
        <v>3678</v>
      </c>
      <c r="F384" s="37" t="s">
        <v>3679</v>
      </c>
      <c r="G384" s="37" t="s">
        <v>3680</v>
      </c>
      <c r="H384" s="37" t="s">
        <v>3708</v>
      </c>
      <c r="I384" s="37"/>
      <c r="J384" s="38" t="s">
        <v>3709</v>
      </c>
      <c r="K384" s="37" t="s">
        <v>3710</v>
      </c>
      <c r="L384" s="37" t="s">
        <v>3711</v>
      </c>
      <c r="M384" s="37" t="s">
        <v>3712</v>
      </c>
      <c r="N384" s="37" t="s">
        <v>134</v>
      </c>
      <c r="O384" s="37" t="s">
        <v>135</v>
      </c>
      <c r="P384" s="39">
        <v>90</v>
      </c>
      <c r="Q384" s="40">
        <v>90</v>
      </c>
      <c r="R384" s="40">
        <v>90</v>
      </c>
      <c r="S384" s="40" t="s">
        <v>4624</v>
      </c>
      <c r="T384" s="40">
        <v>0</v>
      </c>
      <c r="U384" s="40">
        <v>90</v>
      </c>
      <c r="V384" s="40">
        <v>0</v>
      </c>
      <c r="W384" s="40">
        <v>90</v>
      </c>
      <c r="X384" s="40" t="s">
        <v>126</v>
      </c>
      <c r="Y384" s="40">
        <v>90</v>
      </c>
      <c r="Z384" s="40">
        <v>90</v>
      </c>
      <c r="AA384" s="40" t="s">
        <v>3712</v>
      </c>
      <c r="AB384" s="40" t="s">
        <v>3713</v>
      </c>
      <c r="AC384" s="40" t="s">
        <v>3714</v>
      </c>
      <c r="AD384" s="40">
        <v>0</v>
      </c>
      <c r="AE384" s="40">
        <v>90</v>
      </c>
      <c r="AF384" s="40">
        <v>0</v>
      </c>
      <c r="AG384" s="40">
        <v>90</v>
      </c>
      <c r="AH384" s="40">
        <v>90</v>
      </c>
      <c r="AI384" s="40" t="s">
        <v>3712</v>
      </c>
      <c r="AJ384" s="40" t="s">
        <v>3715</v>
      </c>
      <c r="AK384" s="40" t="s">
        <v>3716</v>
      </c>
      <c r="AL384" s="40">
        <v>0</v>
      </c>
      <c r="AM384" s="40" t="s">
        <v>124</v>
      </c>
      <c r="AN384" s="40">
        <v>0</v>
      </c>
      <c r="AO384" s="40">
        <v>90</v>
      </c>
      <c r="AP384" s="40" t="s">
        <v>126</v>
      </c>
      <c r="AQ384" s="40">
        <v>90</v>
      </c>
      <c r="AR384" s="40">
        <v>90</v>
      </c>
      <c r="AS384" s="40" t="s">
        <v>3712</v>
      </c>
      <c r="AT384" s="40" t="s">
        <v>3717</v>
      </c>
      <c r="AU384" s="40" t="s">
        <v>3718</v>
      </c>
      <c r="AV384" s="40">
        <v>0</v>
      </c>
      <c r="AW384" s="40">
        <v>90</v>
      </c>
      <c r="AX384" s="40">
        <v>0</v>
      </c>
      <c r="AY384" s="40">
        <v>0</v>
      </c>
      <c r="AZ384" s="42">
        <v>1298000000</v>
      </c>
      <c r="BA384" s="43">
        <v>0</v>
      </c>
      <c r="BB384" s="43">
        <v>1298000000</v>
      </c>
      <c r="BC384" s="42">
        <v>1154964746</v>
      </c>
      <c r="BD384" s="110">
        <v>3100000000</v>
      </c>
      <c r="BE384" s="44">
        <v>0</v>
      </c>
      <c r="BF384" s="45"/>
      <c r="BG384" s="44">
        <v>2796682947</v>
      </c>
      <c r="BH384" s="44">
        <v>2201138685</v>
      </c>
      <c r="BI384" s="44"/>
      <c r="BJ384" s="44">
        <v>0</v>
      </c>
      <c r="BK384" s="46">
        <v>0.75</v>
      </c>
      <c r="BL384" s="46">
        <v>0.25</v>
      </c>
      <c r="BM384" s="46">
        <v>1</v>
      </c>
      <c r="BN384" s="46">
        <v>0.25</v>
      </c>
      <c r="BO384" s="46">
        <v>1</v>
      </c>
      <c r="BP384" s="46">
        <v>0.25</v>
      </c>
      <c r="BQ384" s="46">
        <v>1</v>
      </c>
      <c r="BR384" s="46">
        <v>0.25</v>
      </c>
      <c r="BS384" s="46">
        <v>0</v>
      </c>
      <c r="BT384" s="46">
        <v>0</v>
      </c>
      <c r="BU384" s="46" t="s">
        <v>126</v>
      </c>
      <c r="BV384" s="46">
        <v>0.75</v>
      </c>
      <c r="BW384" s="46">
        <v>1</v>
      </c>
      <c r="BX384" s="46">
        <v>1</v>
      </c>
      <c r="BY384" s="46">
        <v>1</v>
      </c>
      <c r="BZ384" s="46">
        <v>0</v>
      </c>
      <c r="CA384" s="46" t="s">
        <v>126</v>
      </c>
      <c r="CB384" s="47">
        <v>0.224</v>
      </c>
      <c r="CC384" s="47">
        <v>0.16800000000000001</v>
      </c>
      <c r="CD384" s="47">
        <v>5.6000000000000001E-2</v>
      </c>
      <c r="CE384" s="47">
        <v>5.6000000000000001E-2</v>
      </c>
      <c r="CF384" s="47">
        <v>5.6000000000000001E-2</v>
      </c>
      <c r="CG384" s="47">
        <v>5.6000000000000001E-2</v>
      </c>
      <c r="CH384" s="47">
        <v>5.6000000000000001E-2</v>
      </c>
      <c r="CI384" s="47">
        <v>5.6000000000000001E-2</v>
      </c>
      <c r="CJ384" s="47">
        <v>5.6000000000000001E-2</v>
      </c>
      <c r="CK384" s="47">
        <v>5.6000000000000001E-2</v>
      </c>
      <c r="CL384" s="47">
        <v>5.6000000000000015E-2</v>
      </c>
      <c r="CM384" s="47">
        <v>5.6000000000000001E-2</v>
      </c>
      <c r="CN384" s="47">
        <v>0</v>
      </c>
      <c r="CO384" s="47">
        <v>0</v>
      </c>
      <c r="CP384" s="47">
        <v>0</v>
      </c>
      <c r="CQ384" s="47" t="s">
        <v>126</v>
      </c>
      <c r="CR384" s="47">
        <v>0</v>
      </c>
      <c r="CS384" s="45">
        <v>1</v>
      </c>
      <c r="CT384" s="45">
        <v>1</v>
      </c>
      <c r="CU384" s="45">
        <v>1</v>
      </c>
      <c r="CV384" s="45">
        <v>1</v>
      </c>
      <c r="CW384">
        <v>4</v>
      </c>
      <c r="CX384" s="48">
        <v>90</v>
      </c>
      <c r="CY384" s="1">
        <v>0</v>
      </c>
      <c r="CZ384" t="s">
        <v>124</v>
      </c>
    </row>
    <row r="385" spans="1:104" ht="18" hidden="1" customHeight="1" x14ac:dyDescent="0.25">
      <c r="A385" s="37" t="s">
        <v>105</v>
      </c>
      <c r="B385" s="37" t="s">
        <v>106</v>
      </c>
      <c r="C385" s="37" t="s">
        <v>3516</v>
      </c>
      <c r="D385" s="37" t="s">
        <v>3527</v>
      </c>
      <c r="E385" s="37" t="s">
        <v>3678</v>
      </c>
      <c r="F385" s="37" t="s">
        <v>3679</v>
      </c>
      <c r="G385" s="37" t="s">
        <v>3680</v>
      </c>
      <c r="H385" s="37" t="s">
        <v>3719</v>
      </c>
      <c r="I385" s="37"/>
      <c r="J385" s="37"/>
      <c r="K385" s="37" t="s">
        <v>3720</v>
      </c>
      <c r="L385" s="37" t="s">
        <v>3721</v>
      </c>
      <c r="M385" s="37" t="s">
        <v>3722</v>
      </c>
      <c r="N385" s="37" t="s">
        <v>134</v>
      </c>
      <c r="O385" s="37" t="s">
        <v>135</v>
      </c>
      <c r="P385" s="39">
        <v>100</v>
      </c>
      <c r="Q385" s="40">
        <v>100</v>
      </c>
      <c r="R385" s="40">
        <v>70.666666666666671</v>
      </c>
      <c r="S385" s="40" t="s">
        <v>3725</v>
      </c>
      <c r="T385" s="40">
        <v>0</v>
      </c>
      <c r="U385" s="40">
        <v>100</v>
      </c>
      <c r="V385" s="40">
        <v>0</v>
      </c>
      <c r="W385" s="40">
        <v>100</v>
      </c>
      <c r="X385" s="40" t="s">
        <v>126</v>
      </c>
      <c r="Y385" s="40">
        <v>100</v>
      </c>
      <c r="Z385" s="40">
        <v>100</v>
      </c>
      <c r="AA385" s="40" t="s">
        <v>3722</v>
      </c>
      <c r="AB385" s="40" t="s">
        <v>3723</v>
      </c>
      <c r="AC385" s="40" t="s">
        <v>3724</v>
      </c>
      <c r="AD385" s="40">
        <v>0</v>
      </c>
      <c r="AE385" s="40">
        <v>100</v>
      </c>
      <c r="AF385" s="40">
        <v>0</v>
      </c>
      <c r="AG385" s="40">
        <v>100</v>
      </c>
      <c r="AH385" s="40">
        <v>100</v>
      </c>
      <c r="AI385" s="40" t="s">
        <v>3722</v>
      </c>
      <c r="AJ385" s="40" t="s">
        <v>3725</v>
      </c>
      <c r="AK385" s="40" t="s">
        <v>3726</v>
      </c>
      <c r="AL385" s="40">
        <v>0</v>
      </c>
      <c r="AM385" s="40" t="s">
        <v>124</v>
      </c>
      <c r="AN385" s="40">
        <v>0</v>
      </c>
      <c r="AO385" s="40">
        <v>100</v>
      </c>
      <c r="AP385" s="40" t="s">
        <v>126</v>
      </c>
      <c r="AQ385" s="40">
        <v>12</v>
      </c>
      <c r="AR385" s="40">
        <v>12</v>
      </c>
      <c r="AS385" s="40" t="s">
        <v>3722</v>
      </c>
      <c r="AT385" s="40" t="s">
        <v>3727</v>
      </c>
      <c r="AU385" s="40" t="s">
        <v>3728</v>
      </c>
      <c r="AV385" s="40">
        <v>0</v>
      </c>
      <c r="AW385" s="40">
        <v>100</v>
      </c>
      <c r="AX385" s="40">
        <v>0</v>
      </c>
      <c r="AY385" s="40">
        <v>0</v>
      </c>
      <c r="AZ385" s="42">
        <v>91451935307</v>
      </c>
      <c r="BA385" s="43">
        <v>0</v>
      </c>
      <c r="BB385" s="43">
        <v>91451935307</v>
      </c>
      <c r="BC385" s="42">
        <v>75616497714</v>
      </c>
      <c r="BD385" s="110">
        <v>130197313114</v>
      </c>
      <c r="BE385" s="44">
        <v>0</v>
      </c>
      <c r="BF385" s="45"/>
      <c r="BG385" s="44">
        <v>119085622978</v>
      </c>
      <c r="BH385" s="44">
        <v>119467147735</v>
      </c>
      <c r="BI385" s="44"/>
      <c r="BJ385" s="44">
        <v>52499802459</v>
      </c>
      <c r="BK385" s="46">
        <v>0.53</v>
      </c>
      <c r="BL385" s="46">
        <v>0.25</v>
      </c>
      <c r="BM385" s="46">
        <v>1</v>
      </c>
      <c r="BN385" s="46">
        <v>0.25</v>
      </c>
      <c r="BO385" s="46">
        <v>1</v>
      </c>
      <c r="BP385" s="46">
        <v>0.25</v>
      </c>
      <c r="BQ385" s="46">
        <v>0.12</v>
      </c>
      <c r="BR385" s="46">
        <v>0.25</v>
      </c>
      <c r="BS385" s="46">
        <v>0</v>
      </c>
      <c r="BT385" s="46">
        <v>0</v>
      </c>
      <c r="BU385" s="46" t="s">
        <v>126</v>
      </c>
      <c r="BV385" s="46">
        <v>0.53</v>
      </c>
      <c r="BW385" s="46">
        <v>1</v>
      </c>
      <c r="BX385" s="46">
        <v>1</v>
      </c>
      <c r="BY385" s="46">
        <v>0.12</v>
      </c>
      <c r="BZ385" s="46">
        <v>0</v>
      </c>
      <c r="CA385" s="46" t="s">
        <v>126</v>
      </c>
      <c r="CB385" s="47">
        <v>0.224</v>
      </c>
      <c r="CC385" s="47">
        <v>0.11872000000000001</v>
      </c>
      <c r="CD385" s="47">
        <v>5.6000000000000001E-2</v>
      </c>
      <c r="CE385" s="47">
        <v>5.6000000000000001E-2</v>
      </c>
      <c r="CF385" s="47">
        <v>5.6000000000000001E-2</v>
      </c>
      <c r="CG385" s="47">
        <v>5.6000000000000001E-2</v>
      </c>
      <c r="CH385" s="47">
        <v>5.6000000000000001E-2</v>
      </c>
      <c r="CI385" s="47">
        <v>5.6000000000000001E-2</v>
      </c>
      <c r="CJ385" s="47">
        <v>5.6000000000000001E-2</v>
      </c>
      <c r="CK385" s="47">
        <v>6.7200000000000003E-3</v>
      </c>
      <c r="CL385" s="47">
        <v>6.7199999999999968E-3</v>
      </c>
      <c r="CM385" s="47">
        <v>5.6000000000000001E-2</v>
      </c>
      <c r="CN385" s="47">
        <v>0</v>
      </c>
      <c r="CO385" s="47">
        <v>0</v>
      </c>
      <c r="CP385" s="47">
        <v>0</v>
      </c>
      <c r="CQ385" s="47" t="s">
        <v>126</v>
      </c>
      <c r="CR385" s="47">
        <v>0</v>
      </c>
      <c r="CS385" s="45">
        <v>1</v>
      </c>
      <c r="CT385" s="45">
        <v>1</v>
      </c>
      <c r="CU385" s="45">
        <v>1</v>
      </c>
      <c r="CV385" s="45">
        <v>1</v>
      </c>
      <c r="CW385">
        <v>4</v>
      </c>
      <c r="CX385" s="48">
        <v>70.666666666666671</v>
      </c>
      <c r="CY385" s="1">
        <v>0</v>
      </c>
      <c r="CZ385" t="s">
        <v>124</v>
      </c>
    </row>
    <row r="386" spans="1:104" ht="18" hidden="1" customHeight="1" x14ac:dyDescent="0.25">
      <c r="A386" s="37" t="s">
        <v>105</v>
      </c>
      <c r="B386" s="37" t="s">
        <v>106</v>
      </c>
      <c r="C386" s="37" t="s">
        <v>3516</v>
      </c>
      <c r="D386" s="37" t="s">
        <v>3527</v>
      </c>
      <c r="E386" s="37" t="s">
        <v>3678</v>
      </c>
      <c r="F386" s="37" t="s">
        <v>3679</v>
      </c>
      <c r="G386" s="37" t="s">
        <v>3680</v>
      </c>
      <c r="H386" s="37" t="s">
        <v>3729</v>
      </c>
      <c r="I386" s="37" t="s">
        <v>113</v>
      </c>
      <c r="J386" s="37"/>
      <c r="K386" s="37" t="s">
        <v>3730</v>
      </c>
      <c r="L386" s="37" t="s">
        <v>3731</v>
      </c>
      <c r="M386" s="37" t="s">
        <v>3732</v>
      </c>
      <c r="N386" s="37" t="s">
        <v>134</v>
      </c>
      <c r="O386" s="37" t="s">
        <v>135</v>
      </c>
      <c r="P386" s="39">
        <v>100</v>
      </c>
      <c r="Q386" s="40">
        <v>100</v>
      </c>
      <c r="R386" s="40">
        <v>78.333333333333329</v>
      </c>
      <c r="S386" s="40" t="s">
        <v>3735</v>
      </c>
      <c r="T386" s="40">
        <v>0</v>
      </c>
      <c r="U386" s="40">
        <v>100</v>
      </c>
      <c r="V386" s="40">
        <v>0</v>
      </c>
      <c r="W386" s="40">
        <v>100</v>
      </c>
      <c r="X386" s="40" t="s">
        <v>126</v>
      </c>
      <c r="Y386" s="40">
        <v>100</v>
      </c>
      <c r="Z386" s="40">
        <v>100</v>
      </c>
      <c r="AA386" s="40" t="s">
        <v>3732</v>
      </c>
      <c r="AB386" s="40" t="s">
        <v>3733</v>
      </c>
      <c r="AC386" s="40" t="s">
        <v>3734</v>
      </c>
      <c r="AD386" s="40">
        <v>0</v>
      </c>
      <c r="AE386" s="40">
        <v>100</v>
      </c>
      <c r="AF386" s="40">
        <v>0</v>
      </c>
      <c r="AG386" s="40">
        <v>100</v>
      </c>
      <c r="AH386" s="40">
        <v>100</v>
      </c>
      <c r="AI386" s="40" t="s">
        <v>3732</v>
      </c>
      <c r="AJ386" s="40" t="s">
        <v>3735</v>
      </c>
      <c r="AK386" s="40" t="s">
        <v>3736</v>
      </c>
      <c r="AL386" s="40">
        <v>0</v>
      </c>
      <c r="AM386" s="40" t="s">
        <v>124</v>
      </c>
      <c r="AN386" s="40">
        <v>0</v>
      </c>
      <c r="AO386" s="40">
        <v>100</v>
      </c>
      <c r="AP386" s="40" t="s">
        <v>126</v>
      </c>
      <c r="AQ386" s="40">
        <v>35</v>
      </c>
      <c r="AR386" s="40">
        <v>35</v>
      </c>
      <c r="AS386" s="40" t="s">
        <v>3732</v>
      </c>
      <c r="AT386" s="40" t="s">
        <v>3737</v>
      </c>
      <c r="AU386" s="40" t="s">
        <v>3738</v>
      </c>
      <c r="AV386" s="40">
        <v>0</v>
      </c>
      <c r="AW386" s="40">
        <v>100</v>
      </c>
      <c r="AX386" s="40">
        <v>0</v>
      </c>
      <c r="AY386" s="40">
        <v>0</v>
      </c>
      <c r="AZ386" s="42">
        <v>5424918697</v>
      </c>
      <c r="BA386" s="43">
        <v>0</v>
      </c>
      <c r="BB386" s="43">
        <v>5424918697</v>
      </c>
      <c r="BC386" s="42">
        <v>3609717801</v>
      </c>
      <c r="BD386" s="110">
        <v>12637340934</v>
      </c>
      <c r="BE386" s="44">
        <v>0</v>
      </c>
      <c r="BF386" s="45"/>
      <c r="BG386" s="44">
        <v>12042023940</v>
      </c>
      <c r="BH386" s="44">
        <v>12878634476</v>
      </c>
      <c r="BI386" s="44"/>
      <c r="BJ386" s="44">
        <v>6608814295</v>
      </c>
      <c r="BK386" s="46">
        <v>0.58750000000000002</v>
      </c>
      <c r="BL386" s="46">
        <v>0.25</v>
      </c>
      <c r="BM386" s="46">
        <v>1</v>
      </c>
      <c r="BN386" s="46">
        <v>0.25</v>
      </c>
      <c r="BO386" s="46">
        <v>1</v>
      </c>
      <c r="BP386" s="46">
        <v>0.25</v>
      </c>
      <c r="BQ386" s="46">
        <v>0.35</v>
      </c>
      <c r="BR386" s="46">
        <v>0.25</v>
      </c>
      <c r="BS386" s="46">
        <v>0</v>
      </c>
      <c r="BT386" s="46">
        <v>0</v>
      </c>
      <c r="BU386" s="46" t="s">
        <v>126</v>
      </c>
      <c r="BV386" s="46">
        <v>0.58750000000000002</v>
      </c>
      <c r="BW386" s="46">
        <v>1</v>
      </c>
      <c r="BX386" s="46">
        <v>1</v>
      </c>
      <c r="BY386" s="46">
        <v>0.35</v>
      </c>
      <c r="BZ386" s="46">
        <v>0</v>
      </c>
      <c r="CA386" s="46" t="s">
        <v>126</v>
      </c>
      <c r="CB386" s="47">
        <v>0.224</v>
      </c>
      <c r="CC386" s="47">
        <v>0.13159999999999999</v>
      </c>
      <c r="CD386" s="47">
        <v>5.6000000000000001E-2</v>
      </c>
      <c r="CE386" s="47">
        <v>5.6000000000000001E-2</v>
      </c>
      <c r="CF386" s="47">
        <v>5.6000000000000001E-2</v>
      </c>
      <c r="CG386" s="47">
        <v>5.6000000000000001E-2</v>
      </c>
      <c r="CH386" s="47">
        <v>5.6000000000000001E-2</v>
      </c>
      <c r="CI386" s="47">
        <v>5.6000000000000001E-2</v>
      </c>
      <c r="CJ386" s="47">
        <v>5.6000000000000001E-2</v>
      </c>
      <c r="CK386" s="47">
        <v>1.9599999999999999E-2</v>
      </c>
      <c r="CL386" s="47">
        <v>1.9599999999999999E-2</v>
      </c>
      <c r="CM386" s="47">
        <v>5.6000000000000001E-2</v>
      </c>
      <c r="CN386" s="47">
        <v>0</v>
      </c>
      <c r="CO386" s="47">
        <v>0</v>
      </c>
      <c r="CP386" s="47">
        <v>0</v>
      </c>
      <c r="CQ386" s="47" t="s">
        <v>126</v>
      </c>
      <c r="CR386" s="47">
        <v>0</v>
      </c>
      <c r="CS386" s="45">
        <v>1</v>
      </c>
      <c r="CT386" s="45">
        <v>1</v>
      </c>
      <c r="CU386" s="45">
        <v>1</v>
      </c>
      <c r="CV386" s="45">
        <v>1</v>
      </c>
      <c r="CW386">
        <v>4</v>
      </c>
      <c r="CX386" s="48">
        <v>78.333333333333329</v>
      </c>
      <c r="CY386" s="1">
        <v>0</v>
      </c>
      <c r="CZ386" t="s">
        <v>124</v>
      </c>
    </row>
    <row r="387" spans="1:104" ht="18" hidden="1" customHeight="1" x14ac:dyDescent="0.25">
      <c r="A387" s="37" t="s">
        <v>105</v>
      </c>
      <c r="B387" s="37" t="s">
        <v>106</v>
      </c>
      <c r="C387" s="37" t="s">
        <v>3516</v>
      </c>
      <c r="D387" s="37" t="s">
        <v>3527</v>
      </c>
      <c r="E387" s="37" t="s">
        <v>3678</v>
      </c>
      <c r="F387" s="37" t="s">
        <v>3679</v>
      </c>
      <c r="G387" s="37" t="s">
        <v>3680</v>
      </c>
      <c r="H387" s="37" t="s">
        <v>3739</v>
      </c>
      <c r="I387" s="37" t="s">
        <v>113</v>
      </c>
      <c r="J387" s="37"/>
      <c r="K387" s="37" t="s">
        <v>3740</v>
      </c>
      <c r="L387" s="37" t="s">
        <v>3741</v>
      </c>
      <c r="M387" s="37" t="s">
        <v>3742</v>
      </c>
      <c r="N387" s="37" t="s">
        <v>134</v>
      </c>
      <c r="O387" s="37" t="s">
        <v>135</v>
      </c>
      <c r="P387" s="39">
        <v>100</v>
      </c>
      <c r="Q387" s="40">
        <v>100</v>
      </c>
      <c r="R387" s="40">
        <v>83.333333333333329</v>
      </c>
      <c r="S387" s="40" t="s">
        <v>4625</v>
      </c>
      <c r="T387" s="40">
        <v>0</v>
      </c>
      <c r="U387" s="40">
        <v>100</v>
      </c>
      <c r="V387" s="40">
        <v>0</v>
      </c>
      <c r="W387" s="40">
        <v>100</v>
      </c>
      <c r="X387" s="40" t="s">
        <v>126</v>
      </c>
      <c r="Y387" s="40">
        <v>100</v>
      </c>
      <c r="Z387" s="40">
        <v>100</v>
      </c>
      <c r="AA387" s="40" t="s">
        <v>3742</v>
      </c>
      <c r="AB387" s="40" t="s">
        <v>3743</v>
      </c>
      <c r="AC387" s="40" t="s">
        <v>3744</v>
      </c>
      <c r="AD387" s="40">
        <v>0</v>
      </c>
      <c r="AE387" s="40">
        <v>100</v>
      </c>
      <c r="AF387" s="40">
        <v>0</v>
      </c>
      <c r="AG387" s="40">
        <v>100</v>
      </c>
      <c r="AH387" s="40">
        <v>100</v>
      </c>
      <c r="AI387" s="40" t="s">
        <v>3742</v>
      </c>
      <c r="AJ387" s="40" t="s">
        <v>3745</v>
      </c>
      <c r="AK387" s="40" t="s">
        <v>124</v>
      </c>
      <c r="AL387" s="40">
        <v>0</v>
      </c>
      <c r="AM387" s="40" t="s">
        <v>124</v>
      </c>
      <c r="AN387" s="40">
        <v>0</v>
      </c>
      <c r="AO387" s="40">
        <v>100</v>
      </c>
      <c r="AP387" s="40" t="s">
        <v>126</v>
      </c>
      <c r="AQ387" s="40">
        <v>50</v>
      </c>
      <c r="AR387" s="40">
        <v>50</v>
      </c>
      <c r="AS387" s="40" t="s">
        <v>3742</v>
      </c>
      <c r="AT387" s="40" t="s">
        <v>3746</v>
      </c>
      <c r="AU387" s="40" t="s">
        <v>3747</v>
      </c>
      <c r="AV387" s="40">
        <v>0</v>
      </c>
      <c r="AW387" s="40">
        <v>100</v>
      </c>
      <c r="AX387" s="40">
        <v>0</v>
      </c>
      <c r="AY387" s="40">
        <v>0</v>
      </c>
      <c r="AZ387" s="42">
        <v>119195398</v>
      </c>
      <c r="BA387" s="43">
        <v>0</v>
      </c>
      <c r="BB387" s="43">
        <v>119195398</v>
      </c>
      <c r="BC387" s="42">
        <v>49354905</v>
      </c>
      <c r="BD387" s="110">
        <v>567479629</v>
      </c>
      <c r="BE387" s="44">
        <v>0</v>
      </c>
      <c r="BF387" s="45"/>
      <c r="BG387" s="44">
        <v>567329626</v>
      </c>
      <c r="BH387" s="44">
        <v>681023512</v>
      </c>
      <c r="BI387" s="44"/>
      <c r="BJ387" s="44">
        <v>442275400</v>
      </c>
      <c r="BK387" s="46">
        <v>0.625</v>
      </c>
      <c r="BL387" s="46">
        <v>0.25</v>
      </c>
      <c r="BM387" s="46">
        <v>1</v>
      </c>
      <c r="BN387" s="46">
        <v>0.25</v>
      </c>
      <c r="BO387" s="46">
        <v>1</v>
      </c>
      <c r="BP387" s="46">
        <v>0.25</v>
      </c>
      <c r="BQ387" s="46">
        <v>0.5</v>
      </c>
      <c r="BR387" s="46">
        <v>0.25</v>
      </c>
      <c r="BS387" s="46">
        <v>0</v>
      </c>
      <c r="BT387" s="46">
        <v>0</v>
      </c>
      <c r="BU387" s="46" t="s">
        <v>126</v>
      </c>
      <c r="BV387" s="46">
        <v>0.625</v>
      </c>
      <c r="BW387" s="46">
        <v>1</v>
      </c>
      <c r="BX387" s="46">
        <v>1</v>
      </c>
      <c r="BY387" s="46">
        <v>0.5</v>
      </c>
      <c r="BZ387" s="46">
        <v>0</v>
      </c>
      <c r="CA387" s="46" t="s">
        <v>126</v>
      </c>
      <c r="CB387" s="47">
        <v>0.224</v>
      </c>
      <c r="CC387" s="47">
        <v>0.14000000000000001</v>
      </c>
      <c r="CD387" s="47">
        <v>5.6000000000000001E-2</v>
      </c>
      <c r="CE387" s="47">
        <v>5.6000000000000001E-2</v>
      </c>
      <c r="CF387" s="47">
        <v>5.6000000000000001E-2</v>
      </c>
      <c r="CG387" s="47">
        <v>5.6000000000000001E-2</v>
      </c>
      <c r="CH387" s="47">
        <v>5.6000000000000001E-2</v>
      </c>
      <c r="CI387" s="47">
        <v>5.6000000000000001E-2</v>
      </c>
      <c r="CJ387" s="47">
        <v>5.6000000000000001E-2</v>
      </c>
      <c r="CK387" s="47">
        <v>2.8000000000000001E-2</v>
      </c>
      <c r="CL387" s="47">
        <v>2.8000000000000018E-2</v>
      </c>
      <c r="CM387" s="47">
        <v>5.6000000000000001E-2</v>
      </c>
      <c r="CN387" s="47">
        <v>0</v>
      </c>
      <c r="CO387" s="47">
        <v>0</v>
      </c>
      <c r="CP387" s="47">
        <v>0</v>
      </c>
      <c r="CQ387" s="47" t="s">
        <v>126</v>
      </c>
      <c r="CR387" s="47">
        <v>0</v>
      </c>
      <c r="CS387" s="45">
        <v>1</v>
      </c>
      <c r="CT387" s="45">
        <v>1</v>
      </c>
      <c r="CU387" s="45">
        <v>1</v>
      </c>
      <c r="CV387" s="45">
        <v>1</v>
      </c>
      <c r="CW387">
        <v>4</v>
      </c>
      <c r="CX387" s="48">
        <v>83.333333333333329</v>
      </c>
      <c r="CY387" s="1">
        <v>0</v>
      </c>
      <c r="CZ387" t="s">
        <v>124</v>
      </c>
    </row>
    <row r="388" spans="1:104" ht="18" hidden="1" customHeight="1" x14ac:dyDescent="0.25">
      <c r="A388" s="37" t="s">
        <v>105</v>
      </c>
      <c r="B388" s="37" t="s">
        <v>106</v>
      </c>
      <c r="C388" s="37" t="s">
        <v>3516</v>
      </c>
      <c r="D388" s="37" t="s">
        <v>3527</v>
      </c>
      <c r="E388" s="37" t="s">
        <v>3678</v>
      </c>
      <c r="F388" s="37" t="s">
        <v>3679</v>
      </c>
      <c r="G388" s="37" t="s">
        <v>3680</v>
      </c>
      <c r="H388" s="37" t="s">
        <v>3748</v>
      </c>
      <c r="I388" s="37" t="s">
        <v>113</v>
      </c>
      <c r="J388" s="37" t="s">
        <v>130</v>
      </c>
      <c r="K388" s="37" t="s">
        <v>3749</v>
      </c>
      <c r="L388" s="37" t="s">
        <v>3750</v>
      </c>
      <c r="M388" s="37" t="s">
        <v>3751</v>
      </c>
      <c r="N388" s="37" t="s">
        <v>118</v>
      </c>
      <c r="O388" s="37" t="s">
        <v>135</v>
      </c>
      <c r="P388" s="39">
        <v>116</v>
      </c>
      <c r="Q388" s="40">
        <v>116</v>
      </c>
      <c r="R388" s="40">
        <v>116</v>
      </c>
      <c r="S388" s="40" t="s">
        <v>4626</v>
      </c>
      <c r="T388" s="40">
        <v>0</v>
      </c>
      <c r="U388" s="40">
        <v>116</v>
      </c>
      <c r="V388" s="40">
        <v>0</v>
      </c>
      <c r="W388" s="40">
        <v>116</v>
      </c>
      <c r="X388" s="40" t="s">
        <v>126</v>
      </c>
      <c r="Y388" s="40">
        <v>116</v>
      </c>
      <c r="Z388" s="40">
        <v>116</v>
      </c>
      <c r="AA388" s="40" t="s">
        <v>3752</v>
      </c>
      <c r="AB388" s="40" t="s">
        <v>3753</v>
      </c>
      <c r="AC388" s="40">
        <v>0</v>
      </c>
      <c r="AD388" s="40">
        <v>0</v>
      </c>
      <c r="AE388" s="40">
        <v>116</v>
      </c>
      <c r="AF388" s="40">
        <v>0</v>
      </c>
      <c r="AG388" s="40">
        <v>116</v>
      </c>
      <c r="AH388" s="40">
        <v>116</v>
      </c>
      <c r="AI388" s="40" t="s">
        <v>3751</v>
      </c>
      <c r="AJ388" s="40" t="s">
        <v>3754</v>
      </c>
      <c r="AK388" s="40" t="s">
        <v>3755</v>
      </c>
      <c r="AL388" s="40">
        <v>0</v>
      </c>
      <c r="AM388" s="40" t="s">
        <v>124</v>
      </c>
      <c r="AN388" s="40">
        <v>0</v>
      </c>
      <c r="AO388" s="40">
        <v>116</v>
      </c>
      <c r="AP388" s="40" t="s">
        <v>126</v>
      </c>
      <c r="AQ388" s="40">
        <v>116</v>
      </c>
      <c r="AR388" s="40">
        <v>116</v>
      </c>
      <c r="AS388" s="40" t="s">
        <v>3751</v>
      </c>
      <c r="AT388" s="40" t="s">
        <v>3756</v>
      </c>
      <c r="AU388" s="40" t="s">
        <v>3757</v>
      </c>
      <c r="AV388" s="40">
        <v>0</v>
      </c>
      <c r="AW388" s="40">
        <v>116</v>
      </c>
      <c r="AX388" s="40">
        <v>0</v>
      </c>
      <c r="AY388" s="40">
        <v>0</v>
      </c>
      <c r="AZ388" s="42">
        <v>129388909334</v>
      </c>
      <c r="BA388" s="43">
        <v>0</v>
      </c>
      <c r="BB388" s="43">
        <v>129388909334</v>
      </c>
      <c r="BC388" s="42">
        <v>92462636594</v>
      </c>
      <c r="BD388" s="110">
        <v>185454713766</v>
      </c>
      <c r="BE388" s="44">
        <v>0</v>
      </c>
      <c r="BF388" s="45"/>
      <c r="BG388" s="44">
        <v>180743812522</v>
      </c>
      <c r="BH388" s="44">
        <v>171121019064</v>
      </c>
      <c r="BI388" s="44"/>
      <c r="BJ388" s="44">
        <v>90152410562</v>
      </c>
      <c r="BK388" s="46">
        <v>0.75</v>
      </c>
      <c r="BL388" s="46">
        <v>0.25</v>
      </c>
      <c r="BM388" s="46">
        <v>1</v>
      </c>
      <c r="BN388" s="46">
        <v>0.25</v>
      </c>
      <c r="BO388" s="46">
        <v>1</v>
      </c>
      <c r="BP388" s="46">
        <v>0.25</v>
      </c>
      <c r="BQ388" s="46">
        <v>1</v>
      </c>
      <c r="BR388" s="46">
        <v>0.25</v>
      </c>
      <c r="BS388" s="46">
        <v>0</v>
      </c>
      <c r="BT388" s="46">
        <v>0</v>
      </c>
      <c r="BU388" s="46" t="s">
        <v>126</v>
      </c>
      <c r="BV388" s="46">
        <v>0.75</v>
      </c>
      <c r="BW388" s="46">
        <v>1</v>
      </c>
      <c r="BX388" s="46">
        <v>1</v>
      </c>
      <c r="BY388" s="46">
        <v>1</v>
      </c>
      <c r="BZ388" s="46">
        <v>0</v>
      </c>
      <c r="CA388" s="46" t="s">
        <v>126</v>
      </c>
      <c r="CB388" s="47">
        <v>0.224</v>
      </c>
      <c r="CC388" s="47">
        <v>0.16800000000000001</v>
      </c>
      <c r="CD388" s="47">
        <v>5.6000000000000001E-2</v>
      </c>
      <c r="CE388" s="47">
        <v>5.6000000000000001E-2</v>
      </c>
      <c r="CF388" s="47">
        <v>5.6000000000000001E-2</v>
      </c>
      <c r="CG388" s="47">
        <v>5.6000000000000001E-2</v>
      </c>
      <c r="CH388" s="47">
        <v>5.6000000000000001E-2</v>
      </c>
      <c r="CI388" s="47">
        <v>5.6000000000000001E-2</v>
      </c>
      <c r="CJ388" s="47">
        <v>5.6000000000000001E-2</v>
      </c>
      <c r="CK388" s="47">
        <v>5.6000000000000001E-2</v>
      </c>
      <c r="CL388" s="47">
        <v>5.6000000000000015E-2</v>
      </c>
      <c r="CM388" s="47">
        <v>5.6000000000000001E-2</v>
      </c>
      <c r="CN388" s="47">
        <v>0</v>
      </c>
      <c r="CO388" s="47">
        <v>0</v>
      </c>
      <c r="CP388" s="47">
        <v>0</v>
      </c>
      <c r="CQ388" s="47" t="s">
        <v>126</v>
      </c>
      <c r="CR388" s="47">
        <v>0</v>
      </c>
      <c r="CS388" s="45">
        <v>1</v>
      </c>
      <c r="CT388" s="45">
        <v>1</v>
      </c>
      <c r="CU388" s="45">
        <v>1</v>
      </c>
      <c r="CV388" s="45">
        <v>1</v>
      </c>
      <c r="CW388">
        <v>4</v>
      </c>
      <c r="CX388" s="48">
        <v>116</v>
      </c>
      <c r="CY388" s="1">
        <v>0</v>
      </c>
      <c r="CZ388" t="s">
        <v>124</v>
      </c>
    </row>
    <row r="389" spans="1:104" ht="18" hidden="1" customHeight="1" x14ac:dyDescent="0.25">
      <c r="A389" s="37" t="s">
        <v>3640</v>
      </c>
      <c r="B389" s="37" t="s">
        <v>3641</v>
      </c>
      <c r="C389" s="37" t="s">
        <v>3516</v>
      </c>
      <c r="D389" s="37" t="s">
        <v>3527</v>
      </c>
      <c r="E389" s="37" t="s">
        <v>3678</v>
      </c>
      <c r="F389" s="37" t="s">
        <v>3679</v>
      </c>
      <c r="G389" s="37" t="s">
        <v>3680</v>
      </c>
      <c r="H389" s="37" t="s">
        <v>3758</v>
      </c>
      <c r="I389" s="37"/>
      <c r="J389" s="37"/>
      <c r="K389" s="37" t="s">
        <v>3759</v>
      </c>
      <c r="L389" s="37" t="s">
        <v>3760</v>
      </c>
      <c r="M389" s="37" t="s">
        <v>3761</v>
      </c>
      <c r="N389" s="37" t="s">
        <v>118</v>
      </c>
      <c r="O389" s="37" t="s">
        <v>119</v>
      </c>
      <c r="P389" s="39">
        <v>10</v>
      </c>
      <c r="Q389" s="40">
        <v>6</v>
      </c>
      <c r="R389" s="40">
        <v>3.14</v>
      </c>
      <c r="S389" s="40">
        <v>0</v>
      </c>
      <c r="T389" s="40">
        <v>0</v>
      </c>
      <c r="U389" s="40">
        <v>0</v>
      </c>
      <c r="V389" s="40">
        <v>0</v>
      </c>
      <c r="W389" s="40">
        <v>0</v>
      </c>
      <c r="X389" s="40">
        <v>0</v>
      </c>
      <c r="Y389" s="40">
        <v>0</v>
      </c>
      <c r="Z389" s="40">
        <v>0</v>
      </c>
      <c r="AA389" s="40"/>
      <c r="AB389" s="40"/>
      <c r="AC389" s="40"/>
      <c r="AD389" s="40">
        <v>3</v>
      </c>
      <c r="AE389" s="40">
        <v>0</v>
      </c>
      <c r="AF389" s="40">
        <v>3</v>
      </c>
      <c r="AG389" s="40">
        <v>0</v>
      </c>
      <c r="AH389" s="40">
        <v>3</v>
      </c>
      <c r="AI389" s="40" t="s">
        <v>3762</v>
      </c>
      <c r="AJ389" s="40" t="s">
        <v>3763</v>
      </c>
      <c r="AK389" s="40">
        <v>0</v>
      </c>
      <c r="AL389" s="40">
        <v>0</v>
      </c>
      <c r="AM389" s="40">
        <v>0</v>
      </c>
      <c r="AN389" s="40">
        <v>1</v>
      </c>
      <c r="AO389" s="40">
        <v>0</v>
      </c>
      <c r="AP389" s="40">
        <v>0.14000000000000001</v>
      </c>
      <c r="AQ389" s="40">
        <v>0</v>
      </c>
      <c r="AR389" s="40">
        <v>0.14000000000000001</v>
      </c>
      <c r="AS389" s="40" t="s">
        <v>3764</v>
      </c>
      <c r="AT389" s="40" t="s">
        <v>3765</v>
      </c>
      <c r="AU389" s="40" t="s">
        <v>3766</v>
      </c>
      <c r="AV389" s="40">
        <v>2</v>
      </c>
      <c r="AW389" s="40">
        <v>0</v>
      </c>
      <c r="AX389" s="40">
        <v>0</v>
      </c>
      <c r="AY389" s="40">
        <v>0</v>
      </c>
      <c r="AZ389" s="42">
        <v>400000000</v>
      </c>
      <c r="BA389" s="43">
        <v>0</v>
      </c>
      <c r="BB389" s="43">
        <v>400000000</v>
      </c>
      <c r="BC389" s="42">
        <v>400000000</v>
      </c>
      <c r="BD389" s="110">
        <v>3719923742</v>
      </c>
      <c r="BE389" s="44">
        <v>0</v>
      </c>
      <c r="BF389" s="45"/>
      <c r="BG389" s="44">
        <v>3719613178</v>
      </c>
      <c r="BH389" s="44">
        <v>0</v>
      </c>
      <c r="BI389" s="44"/>
      <c r="BJ389" s="44">
        <v>0</v>
      </c>
      <c r="BK389" s="46">
        <v>0.52333333333333332</v>
      </c>
      <c r="BL389" s="46">
        <v>0</v>
      </c>
      <c r="BM389" s="46" t="s">
        <v>126</v>
      </c>
      <c r="BN389" s="46">
        <v>0.5</v>
      </c>
      <c r="BO389" s="46">
        <v>1</v>
      </c>
      <c r="BP389" s="46">
        <v>0.16666666666666666</v>
      </c>
      <c r="BQ389" s="46">
        <v>0.14000000000000001</v>
      </c>
      <c r="BR389" s="46">
        <v>0.33333333333333331</v>
      </c>
      <c r="BS389" s="46">
        <v>0</v>
      </c>
      <c r="BT389" s="46">
        <v>0</v>
      </c>
      <c r="BU389" s="46" t="s">
        <v>126</v>
      </c>
      <c r="BV389" s="46">
        <v>0.52333333333333332</v>
      </c>
      <c r="BW389" s="46" t="s">
        <v>126</v>
      </c>
      <c r="BX389" s="46">
        <v>1</v>
      </c>
      <c r="BY389" s="46">
        <v>0.14000000000000001</v>
      </c>
      <c r="BZ389" s="46">
        <v>0</v>
      </c>
      <c r="CA389" s="46" t="s">
        <v>126</v>
      </c>
      <c r="CB389" s="47">
        <v>0.224</v>
      </c>
      <c r="CC389" s="47">
        <v>0.11722666666666666</v>
      </c>
      <c r="CD389" s="47">
        <v>0</v>
      </c>
      <c r="CE389" s="47" t="s">
        <v>126</v>
      </c>
      <c r="CF389" s="47">
        <v>0</v>
      </c>
      <c r="CG389" s="47">
        <v>0.112</v>
      </c>
      <c r="CH389" s="47">
        <v>0.112</v>
      </c>
      <c r="CI389" s="47">
        <v>0.112</v>
      </c>
      <c r="CJ389" s="47">
        <v>3.73E-2</v>
      </c>
      <c r="CK389" s="47">
        <v>5.2220000000000001E-3</v>
      </c>
      <c r="CL389" s="47">
        <v>5.2266666666666572E-3</v>
      </c>
      <c r="CM389" s="47">
        <v>7.4666666666666673E-2</v>
      </c>
      <c r="CN389" s="47">
        <v>0</v>
      </c>
      <c r="CO389" s="47">
        <v>0</v>
      </c>
      <c r="CP389" s="47">
        <v>0</v>
      </c>
      <c r="CQ389" s="47" t="s">
        <v>126</v>
      </c>
      <c r="CR389" s="47">
        <v>0</v>
      </c>
      <c r="CS389" s="45"/>
      <c r="CT389" s="45"/>
      <c r="CU389" s="45"/>
      <c r="CV389" s="45"/>
      <c r="CX389" s="48">
        <v>2</v>
      </c>
      <c r="CY389" s="1">
        <v>0</v>
      </c>
      <c r="CZ389">
        <v>0</v>
      </c>
    </row>
    <row r="390" spans="1:104" ht="18" hidden="1" customHeight="1" x14ac:dyDescent="0.25">
      <c r="A390" s="37" t="s">
        <v>3640</v>
      </c>
      <c r="B390" s="37" t="s">
        <v>3641</v>
      </c>
      <c r="C390" s="37" t="s">
        <v>3516</v>
      </c>
      <c r="D390" s="37" t="s">
        <v>3527</v>
      </c>
      <c r="E390" s="37" t="s">
        <v>3678</v>
      </c>
      <c r="F390" s="37" t="s">
        <v>3679</v>
      </c>
      <c r="G390" s="37" t="s">
        <v>3680</v>
      </c>
      <c r="H390" s="37" t="s">
        <v>3767</v>
      </c>
      <c r="I390" s="37"/>
      <c r="J390" s="37"/>
      <c r="K390" s="37" t="s">
        <v>3768</v>
      </c>
      <c r="L390" s="37" t="s">
        <v>3769</v>
      </c>
      <c r="M390" s="37" t="s">
        <v>3770</v>
      </c>
      <c r="N390" s="37" t="s">
        <v>118</v>
      </c>
      <c r="O390" s="37" t="s">
        <v>119</v>
      </c>
      <c r="P390" s="39">
        <v>1017</v>
      </c>
      <c r="Q390" s="40">
        <v>5</v>
      </c>
      <c r="R390" s="40">
        <v>0</v>
      </c>
      <c r="S390" s="40">
        <v>0</v>
      </c>
      <c r="T390" s="40">
        <v>0</v>
      </c>
      <c r="U390" s="40">
        <v>0</v>
      </c>
      <c r="V390" s="40">
        <v>0</v>
      </c>
      <c r="W390" s="40">
        <v>0</v>
      </c>
      <c r="X390" s="40">
        <v>0</v>
      </c>
      <c r="Y390" s="40">
        <v>0</v>
      </c>
      <c r="Z390" s="40">
        <v>0</v>
      </c>
      <c r="AA390" s="40"/>
      <c r="AB390" s="40"/>
      <c r="AC390" s="40"/>
      <c r="AD390" s="40">
        <v>0</v>
      </c>
      <c r="AE390" s="40">
        <v>0</v>
      </c>
      <c r="AF390" s="40">
        <v>0</v>
      </c>
      <c r="AG390" s="40">
        <v>0</v>
      </c>
      <c r="AH390" s="40">
        <v>0</v>
      </c>
      <c r="AI390" s="40">
        <v>0</v>
      </c>
      <c r="AJ390" s="40">
        <v>0</v>
      </c>
      <c r="AK390" s="40">
        <v>0</v>
      </c>
      <c r="AL390" s="40">
        <v>0</v>
      </c>
      <c r="AM390" s="40">
        <v>0</v>
      </c>
      <c r="AN390" s="40">
        <v>1</v>
      </c>
      <c r="AO390" s="40">
        <v>0</v>
      </c>
      <c r="AP390" s="40">
        <v>0</v>
      </c>
      <c r="AQ390" s="40">
        <v>0</v>
      </c>
      <c r="AR390" s="40">
        <v>0</v>
      </c>
      <c r="AS390" s="40"/>
      <c r="AT390" s="40"/>
      <c r="AU390" s="40"/>
      <c r="AV390" s="40">
        <v>4</v>
      </c>
      <c r="AW390" s="40">
        <v>0</v>
      </c>
      <c r="AX390" s="40">
        <v>0</v>
      </c>
      <c r="AY390" s="40">
        <v>0</v>
      </c>
      <c r="AZ390" s="63"/>
      <c r="BA390" s="43">
        <v>0</v>
      </c>
      <c r="BB390" s="43">
        <v>0</v>
      </c>
      <c r="BC390" s="63"/>
      <c r="BD390" s="110">
        <v>0</v>
      </c>
      <c r="BE390" s="44">
        <v>0</v>
      </c>
      <c r="BF390" s="45"/>
      <c r="BG390" s="44">
        <v>0</v>
      </c>
      <c r="BH390" s="44">
        <v>650000000</v>
      </c>
      <c r="BI390" s="44"/>
      <c r="BJ390" s="44">
        <v>0</v>
      </c>
      <c r="BK390" s="46">
        <v>0</v>
      </c>
      <c r="BL390" s="46">
        <v>0</v>
      </c>
      <c r="BM390" s="46" t="s">
        <v>126</v>
      </c>
      <c r="BN390" s="46">
        <v>0</v>
      </c>
      <c r="BO390" s="46" t="s">
        <v>126</v>
      </c>
      <c r="BP390" s="46">
        <v>0.2</v>
      </c>
      <c r="BQ390" s="46">
        <v>0</v>
      </c>
      <c r="BR390" s="46">
        <v>0.8</v>
      </c>
      <c r="BS390" s="46">
        <v>0</v>
      </c>
      <c r="BT390" s="46">
        <v>0</v>
      </c>
      <c r="BU390" s="46" t="s">
        <v>126</v>
      </c>
      <c r="BV390" s="46">
        <v>0</v>
      </c>
      <c r="BW390" s="46" t="s">
        <v>126</v>
      </c>
      <c r="BX390" s="46" t="s">
        <v>126</v>
      </c>
      <c r="BY390" s="46">
        <v>0</v>
      </c>
      <c r="BZ390" s="46">
        <v>0</v>
      </c>
      <c r="CA390" s="46" t="s">
        <v>126</v>
      </c>
      <c r="CB390" s="47">
        <v>0.224</v>
      </c>
      <c r="CC390" s="47">
        <v>0</v>
      </c>
      <c r="CD390" s="47">
        <v>0</v>
      </c>
      <c r="CE390" s="47" t="s">
        <v>126</v>
      </c>
      <c r="CF390" s="47">
        <v>0</v>
      </c>
      <c r="CG390" s="47">
        <v>0</v>
      </c>
      <c r="CH390" s="47" t="s">
        <v>126</v>
      </c>
      <c r="CI390" s="47">
        <v>0</v>
      </c>
      <c r="CJ390" s="47">
        <v>4.48E-2</v>
      </c>
      <c r="CK390" s="47">
        <v>0</v>
      </c>
      <c r="CL390" s="47">
        <v>0</v>
      </c>
      <c r="CM390" s="47">
        <v>0.1792</v>
      </c>
      <c r="CN390" s="47">
        <v>0</v>
      </c>
      <c r="CO390" s="47">
        <v>0</v>
      </c>
      <c r="CP390" s="47">
        <v>0</v>
      </c>
      <c r="CQ390" s="47" t="s">
        <v>126</v>
      </c>
      <c r="CR390" s="47">
        <v>0</v>
      </c>
      <c r="CS390" s="45"/>
      <c r="CT390" s="45"/>
      <c r="CU390" s="45"/>
      <c r="CV390" s="45"/>
      <c r="CX390" s="48">
        <v>0</v>
      </c>
      <c r="CY390" s="1">
        <v>0</v>
      </c>
      <c r="CZ390">
        <v>0</v>
      </c>
    </row>
    <row r="391" spans="1:104" ht="18" hidden="1" customHeight="1" x14ac:dyDescent="0.25">
      <c r="A391" s="37" t="s">
        <v>3640</v>
      </c>
      <c r="B391" s="37" t="s">
        <v>3641</v>
      </c>
      <c r="C391" s="37" t="s">
        <v>3516</v>
      </c>
      <c r="D391" s="37" t="s">
        <v>3527</v>
      </c>
      <c r="E391" s="37" t="s">
        <v>3771</v>
      </c>
      <c r="F391" s="37" t="s">
        <v>3772</v>
      </c>
      <c r="G391" s="37" t="s">
        <v>3773</v>
      </c>
      <c r="H391" s="37" t="s">
        <v>3774</v>
      </c>
      <c r="I391" s="37"/>
      <c r="J391" s="37"/>
      <c r="K391" s="37" t="s">
        <v>3775</v>
      </c>
      <c r="L391" s="37" t="s">
        <v>3776</v>
      </c>
      <c r="M391" s="37" t="s">
        <v>3777</v>
      </c>
      <c r="N391" s="37" t="s">
        <v>134</v>
      </c>
      <c r="O391" s="37" t="s">
        <v>135</v>
      </c>
      <c r="P391" s="39">
        <v>80</v>
      </c>
      <c r="Q391" s="40">
        <v>100</v>
      </c>
      <c r="R391" s="40">
        <v>83.466666666666669</v>
      </c>
      <c r="S391" s="40">
        <v>0</v>
      </c>
      <c r="T391" s="40">
        <v>0</v>
      </c>
      <c r="U391" s="40">
        <v>100</v>
      </c>
      <c r="V391" s="40">
        <v>0</v>
      </c>
      <c r="W391" s="40">
        <v>100</v>
      </c>
      <c r="X391" s="40" t="s">
        <v>126</v>
      </c>
      <c r="Y391" s="40">
        <v>100</v>
      </c>
      <c r="Z391" s="40">
        <v>100</v>
      </c>
      <c r="AA391" s="40" t="s">
        <v>3778</v>
      </c>
      <c r="AB391" s="40" t="s">
        <v>3779</v>
      </c>
      <c r="AC391" s="40">
        <v>0</v>
      </c>
      <c r="AD391" s="40">
        <v>0</v>
      </c>
      <c r="AE391" s="40">
        <v>100</v>
      </c>
      <c r="AF391" s="40">
        <v>0</v>
      </c>
      <c r="AG391" s="40">
        <v>100</v>
      </c>
      <c r="AH391" s="40">
        <v>100</v>
      </c>
      <c r="AI391" s="40" t="s">
        <v>3780</v>
      </c>
      <c r="AJ391" s="40" t="s">
        <v>3781</v>
      </c>
      <c r="AK391" s="40">
        <v>0</v>
      </c>
      <c r="AL391" s="40">
        <v>0</v>
      </c>
      <c r="AM391" s="40">
        <v>0</v>
      </c>
      <c r="AN391" s="40">
        <v>0</v>
      </c>
      <c r="AO391" s="40">
        <v>100</v>
      </c>
      <c r="AP391" s="40" t="s">
        <v>126</v>
      </c>
      <c r="AQ391" s="40">
        <v>50.4</v>
      </c>
      <c r="AR391" s="40">
        <v>50.4</v>
      </c>
      <c r="AS391" s="40" t="s">
        <v>3782</v>
      </c>
      <c r="AT391" s="40" t="s">
        <v>3783</v>
      </c>
      <c r="AU391" s="40"/>
      <c r="AV391" s="40">
        <v>0</v>
      </c>
      <c r="AW391" s="40">
        <v>100</v>
      </c>
      <c r="AX391" s="40">
        <v>0</v>
      </c>
      <c r="AY391" s="40">
        <v>0</v>
      </c>
      <c r="AZ391" s="42">
        <v>900000000</v>
      </c>
      <c r="BA391" s="43">
        <v>0</v>
      </c>
      <c r="BB391" s="43">
        <v>900000000</v>
      </c>
      <c r="BC391" s="42">
        <v>900000000</v>
      </c>
      <c r="BD391" s="110">
        <v>1648000000</v>
      </c>
      <c r="BE391" s="44">
        <v>0</v>
      </c>
      <c r="BF391" s="45"/>
      <c r="BG391" s="44">
        <v>1647931418</v>
      </c>
      <c r="BH391" s="44">
        <v>2900000000</v>
      </c>
      <c r="BI391" s="44"/>
      <c r="BJ391" s="44">
        <v>2242493909</v>
      </c>
      <c r="BK391" s="46">
        <v>0.626</v>
      </c>
      <c r="BL391" s="46">
        <v>0.25</v>
      </c>
      <c r="BM391" s="46">
        <v>1</v>
      </c>
      <c r="BN391" s="46">
        <v>0.25</v>
      </c>
      <c r="BO391" s="46">
        <v>1</v>
      </c>
      <c r="BP391" s="46">
        <v>0.25</v>
      </c>
      <c r="BQ391" s="46">
        <v>0.504</v>
      </c>
      <c r="BR391" s="46">
        <v>0.25</v>
      </c>
      <c r="BS391" s="46">
        <v>0</v>
      </c>
      <c r="BT391" s="46">
        <v>0</v>
      </c>
      <c r="BU391" s="46" t="s">
        <v>126</v>
      </c>
      <c r="BV391" s="46">
        <v>0.626</v>
      </c>
      <c r="BW391" s="46">
        <v>1</v>
      </c>
      <c r="BX391" s="46">
        <v>1</v>
      </c>
      <c r="BY391" s="46">
        <v>0.504</v>
      </c>
      <c r="BZ391" s="46">
        <v>0</v>
      </c>
      <c r="CA391" s="46" t="s">
        <v>126</v>
      </c>
      <c r="CB391" s="47">
        <v>0.224</v>
      </c>
      <c r="CC391" s="47">
        <v>0.14022400000000002</v>
      </c>
      <c r="CD391" s="47">
        <v>5.6000000000000001E-2</v>
      </c>
      <c r="CE391" s="47">
        <v>5.6000000000000001E-2</v>
      </c>
      <c r="CF391" s="47">
        <v>5.6000000000000001E-2</v>
      </c>
      <c r="CG391" s="47">
        <v>5.6000000000000001E-2</v>
      </c>
      <c r="CH391" s="47">
        <v>5.6000000000000001E-2</v>
      </c>
      <c r="CI391" s="47">
        <v>5.6000000000000001E-2</v>
      </c>
      <c r="CJ391" s="47">
        <v>5.6000000000000001E-2</v>
      </c>
      <c r="CK391" s="47">
        <v>2.8223999999999999E-2</v>
      </c>
      <c r="CL391" s="47">
        <v>2.822400000000002E-2</v>
      </c>
      <c r="CM391" s="47">
        <v>5.6000000000000001E-2</v>
      </c>
      <c r="CN391" s="47">
        <v>0</v>
      </c>
      <c r="CO391" s="47">
        <v>0</v>
      </c>
      <c r="CP391" s="47">
        <v>0</v>
      </c>
      <c r="CQ391" s="47" t="s">
        <v>126</v>
      </c>
      <c r="CR391" s="47">
        <v>0</v>
      </c>
      <c r="CS391" s="45">
        <v>1</v>
      </c>
      <c r="CT391" s="45">
        <v>1</v>
      </c>
      <c r="CU391" s="45">
        <v>1</v>
      </c>
      <c r="CV391" s="45">
        <v>1</v>
      </c>
      <c r="CW391">
        <v>4</v>
      </c>
      <c r="CX391" s="48">
        <v>83.466666666666669</v>
      </c>
      <c r="CY391" s="1">
        <v>0</v>
      </c>
      <c r="CZ391">
        <v>0</v>
      </c>
    </row>
    <row r="392" spans="1:104" ht="18" hidden="1" customHeight="1" x14ac:dyDescent="0.25">
      <c r="A392" s="37" t="s">
        <v>3640</v>
      </c>
      <c r="B392" s="37" t="s">
        <v>3641</v>
      </c>
      <c r="C392" s="37" t="s">
        <v>3516</v>
      </c>
      <c r="D392" s="37" t="s">
        <v>3527</v>
      </c>
      <c r="E392" s="37" t="s">
        <v>3771</v>
      </c>
      <c r="F392" s="37" t="s">
        <v>3772</v>
      </c>
      <c r="G392" s="37" t="s">
        <v>3773</v>
      </c>
      <c r="H392" s="37" t="s">
        <v>3784</v>
      </c>
      <c r="I392" s="37"/>
      <c r="J392" s="37"/>
      <c r="K392" s="37" t="s">
        <v>3785</v>
      </c>
      <c r="L392" s="37" t="s">
        <v>3786</v>
      </c>
      <c r="M392" s="37" t="s">
        <v>3787</v>
      </c>
      <c r="N392" s="37" t="s">
        <v>118</v>
      </c>
      <c r="O392" s="37" t="s">
        <v>119</v>
      </c>
      <c r="P392" s="39">
        <v>1200000</v>
      </c>
      <c r="Q392" s="40">
        <v>750000</v>
      </c>
      <c r="R392" s="40">
        <v>0</v>
      </c>
      <c r="S392" s="40">
        <v>0</v>
      </c>
      <c r="T392" s="40">
        <v>0</v>
      </c>
      <c r="U392" s="40">
        <v>0</v>
      </c>
      <c r="V392" s="40">
        <v>0</v>
      </c>
      <c r="W392" s="40">
        <v>0</v>
      </c>
      <c r="X392" s="40">
        <v>0</v>
      </c>
      <c r="Y392" s="40">
        <v>0</v>
      </c>
      <c r="Z392" s="40">
        <v>0</v>
      </c>
      <c r="AA392" s="40"/>
      <c r="AB392" s="40"/>
      <c r="AC392" s="40"/>
      <c r="AD392" s="40">
        <v>437500</v>
      </c>
      <c r="AE392" s="40">
        <v>0</v>
      </c>
      <c r="AF392" s="40">
        <v>0</v>
      </c>
      <c r="AG392" s="40">
        <v>0</v>
      </c>
      <c r="AH392" s="40">
        <v>0</v>
      </c>
      <c r="AI392" s="40">
        <v>0</v>
      </c>
      <c r="AJ392" s="40">
        <v>0</v>
      </c>
      <c r="AK392" s="40">
        <v>0</v>
      </c>
      <c r="AL392" s="40">
        <v>0</v>
      </c>
      <c r="AM392" s="40">
        <v>0</v>
      </c>
      <c r="AN392" s="40">
        <v>312500</v>
      </c>
      <c r="AO392" s="40">
        <v>0</v>
      </c>
      <c r="AP392" s="40">
        <v>0</v>
      </c>
      <c r="AQ392" s="40">
        <v>0</v>
      </c>
      <c r="AR392" s="40">
        <v>0</v>
      </c>
      <c r="AS392" s="40"/>
      <c r="AT392" s="40"/>
      <c r="AU392" s="40"/>
      <c r="AV392" s="40">
        <v>0</v>
      </c>
      <c r="AW392" s="40">
        <v>0</v>
      </c>
      <c r="AX392" s="40">
        <v>0</v>
      </c>
      <c r="AY392" s="40">
        <v>0</v>
      </c>
      <c r="AZ392" s="63"/>
      <c r="BA392" s="43">
        <v>0</v>
      </c>
      <c r="BB392" s="43">
        <v>0</v>
      </c>
      <c r="BC392" s="63"/>
      <c r="BD392" s="44">
        <v>0</v>
      </c>
      <c r="BE392" s="44">
        <v>0</v>
      </c>
      <c r="BF392" s="45"/>
      <c r="BG392" s="44">
        <v>0</v>
      </c>
      <c r="BH392" s="44">
        <v>1400000000</v>
      </c>
      <c r="BI392" s="44"/>
      <c r="BJ392" s="44">
        <v>0</v>
      </c>
      <c r="BK392" s="46">
        <v>0</v>
      </c>
      <c r="BL392" s="46">
        <v>0</v>
      </c>
      <c r="BM392" s="46" t="s">
        <v>126</v>
      </c>
      <c r="BN392" s="46">
        <v>0.58333333333333337</v>
      </c>
      <c r="BO392" s="46">
        <v>0</v>
      </c>
      <c r="BP392" s="46">
        <v>0.41666666666666669</v>
      </c>
      <c r="BQ392" s="46">
        <v>0</v>
      </c>
      <c r="BR392" s="46">
        <v>0</v>
      </c>
      <c r="BS392" s="46">
        <v>0</v>
      </c>
      <c r="BT392" s="46">
        <v>0</v>
      </c>
      <c r="BU392" s="46" t="s">
        <v>126</v>
      </c>
      <c r="BV392" s="46">
        <v>0</v>
      </c>
      <c r="BW392" s="46" t="s">
        <v>126</v>
      </c>
      <c r="BX392" s="46">
        <v>0</v>
      </c>
      <c r="BY392" s="46">
        <v>0</v>
      </c>
      <c r="BZ392" s="46">
        <v>0</v>
      </c>
      <c r="CA392" s="46" t="s">
        <v>126</v>
      </c>
      <c r="CB392" s="47">
        <v>0.224</v>
      </c>
      <c r="CC392" s="47">
        <v>0</v>
      </c>
      <c r="CD392" s="47">
        <v>0</v>
      </c>
      <c r="CE392" s="47" t="s">
        <v>126</v>
      </c>
      <c r="CF392" s="47">
        <v>0</v>
      </c>
      <c r="CG392" s="47">
        <v>0.13070000000000001</v>
      </c>
      <c r="CH392" s="47">
        <v>0</v>
      </c>
      <c r="CI392" s="47">
        <v>0</v>
      </c>
      <c r="CJ392" s="47">
        <v>9.3299999999999994E-2</v>
      </c>
      <c r="CK392" s="47">
        <v>0</v>
      </c>
      <c r="CL392" s="47">
        <v>0</v>
      </c>
      <c r="CM392" s="47">
        <v>0</v>
      </c>
      <c r="CN392" s="47">
        <v>0</v>
      </c>
      <c r="CO392" s="47">
        <v>0</v>
      </c>
      <c r="CP392" s="47">
        <v>0</v>
      </c>
      <c r="CQ392" s="47" t="s">
        <v>126</v>
      </c>
      <c r="CR392" s="47">
        <v>0</v>
      </c>
      <c r="CS392" s="45"/>
      <c r="CT392" s="45"/>
      <c r="CU392" s="45"/>
      <c r="CV392" s="45"/>
      <c r="CX392" s="48">
        <v>0</v>
      </c>
      <c r="CY392" s="1">
        <v>0</v>
      </c>
      <c r="CZ392">
        <v>0</v>
      </c>
    </row>
    <row r="393" spans="1:104" ht="18" hidden="1" customHeight="1" x14ac:dyDescent="0.25">
      <c r="A393" s="37" t="s">
        <v>3640</v>
      </c>
      <c r="B393" s="37" t="s">
        <v>3641</v>
      </c>
      <c r="C393" s="37" t="s">
        <v>3516</v>
      </c>
      <c r="D393" s="37" t="s">
        <v>3527</v>
      </c>
      <c r="E393" s="37" t="s">
        <v>3771</v>
      </c>
      <c r="F393" s="37" t="s">
        <v>3772</v>
      </c>
      <c r="G393" s="37" t="s">
        <v>3773</v>
      </c>
      <c r="H393" s="37" t="s">
        <v>3788</v>
      </c>
      <c r="I393" s="37"/>
      <c r="J393" s="37"/>
      <c r="K393" s="37" t="s">
        <v>3789</v>
      </c>
      <c r="L393" s="37" t="s">
        <v>3790</v>
      </c>
      <c r="M393" s="37" t="s">
        <v>3791</v>
      </c>
      <c r="N393" s="37" t="s">
        <v>118</v>
      </c>
      <c r="O393" s="37" t="s">
        <v>135</v>
      </c>
      <c r="P393" s="39">
        <v>0</v>
      </c>
      <c r="Q393" s="40">
        <v>116</v>
      </c>
      <c r="R393" s="40">
        <v>70.666666666666671</v>
      </c>
      <c r="S393" s="40">
        <v>0</v>
      </c>
      <c r="T393" s="40">
        <v>100</v>
      </c>
      <c r="U393" s="40">
        <v>0</v>
      </c>
      <c r="V393" s="70">
        <v>20</v>
      </c>
      <c r="W393" s="70">
        <v>20</v>
      </c>
      <c r="X393" s="70">
        <v>20</v>
      </c>
      <c r="Y393" s="70">
        <v>20</v>
      </c>
      <c r="Z393" s="40">
        <v>20</v>
      </c>
      <c r="AA393" s="40" t="s">
        <v>3792</v>
      </c>
      <c r="AB393" s="40" t="s">
        <v>3793</v>
      </c>
      <c r="AC393" s="40" t="s">
        <v>3794</v>
      </c>
      <c r="AD393" s="40">
        <v>0</v>
      </c>
      <c r="AE393" s="40">
        <v>116</v>
      </c>
      <c r="AF393" s="40">
        <v>0</v>
      </c>
      <c r="AG393" s="40">
        <v>116</v>
      </c>
      <c r="AH393" s="40">
        <v>116</v>
      </c>
      <c r="AI393" s="40" t="s">
        <v>3795</v>
      </c>
      <c r="AJ393" s="40" t="s">
        <v>3796</v>
      </c>
      <c r="AK393" s="40">
        <v>0</v>
      </c>
      <c r="AL393" s="40">
        <v>0</v>
      </c>
      <c r="AM393" s="40">
        <v>0</v>
      </c>
      <c r="AN393" s="40">
        <v>0</v>
      </c>
      <c r="AO393" s="40">
        <v>116</v>
      </c>
      <c r="AP393" s="40" t="s">
        <v>126</v>
      </c>
      <c r="AQ393" s="40">
        <v>76</v>
      </c>
      <c r="AR393" s="40">
        <v>76</v>
      </c>
      <c r="AS393" s="40" t="s">
        <v>3797</v>
      </c>
      <c r="AT393" s="40" t="s">
        <v>3798</v>
      </c>
      <c r="AU393" s="40"/>
      <c r="AV393" s="40">
        <v>0</v>
      </c>
      <c r="AW393" s="40">
        <v>116</v>
      </c>
      <c r="AX393" s="40">
        <v>0</v>
      </c>
      <c r="AY393" s="40">
        <v>0</v>
      </c>
      <c r="AZ393" s="42">
        <v>120228373</v>
      </c>
      <c r="BA393" s="43">
        <v>0</v>
      </c>
      <c r="BB393" s="43">
        <v>120228373</v>
      </c>
      <c r="BC393" s="42">
        <v>120228000</v>
      </c>
      <c r="BD393" s="44">
        <v>120000000</v>
      </c>
      <c r="BE393" s="44">
        <v>0</v>
      </c>
      <c r="BF393" s="45"/>
      <c r="BG393" s="44">
        <v>116659526</v>
      </c>
      <c r="BH393" s="44">
        <v>240000000</v>
      </c>
      <c r="BI393" s="44"/>
      <c r="BJ393" s="44">
        <v>120000000</v>
      </c>
      <c r="BK393" s="46">
        <v>0.5</v>
      </c>
      <c r="BL393" s="46">
        <v>0.25</v>
      </c>
      <c r="BM393" s="46">
        <v>1</v>
      </c>
      <c r="BN393" s="46">
        <v>0.25</v>
      </c>
      <c r="BO393" s="46">
        <v>1</v>
      </c>
      <c r="BP393" s="46">
        <v>0.25</v>
      </c>
      <c r="BQ393" s="46">
        <v>0.65517241379310343</v>
      </c>
      <c r="BR393" s="46">
        <v>0.25</v>
      </c>
      <c r="BS393" s="46">
        <v>0</v>
      </c>
      <c r="BT393" s="46">
        <v>0</v>
      </c>
      <c r="BU393" s="46" t="s">
        <v>126</v>
      </c>
      <c r="BV393" s="46">
        <v>0.5</v>
      </c>
      <c r="BW393" s="46">
        <v>1</v>
      </c>
      <c r="BX393" s="46">
        <v>1</v>
      </c>
      <c r="BY393" s="46">
        <v>0.65517241379310343</v>
      </c>
      <c r="BZ393" s="46">
        <v>0</v>
      </c>
      <c r="CA393" s="46" t="s">
        <v>126</v>
      </c>
      <c r="CB393" s="47">
        <v>0.224</v>
      </c>
      <c r="CC393" s="47">
        <v>0.112</v>
      </c>
      <c r="CD393" s="77">
        <v>1.2200000000000001E-2</v>
      </c>
      <c r="CE393" s="77">
        <v>1.2200000000000001E-2</v>
      </c>
      <c r="CF393" s="77">
        <v>5.6000000000000001E-2</v>
      </c>
      <c r="CG393" s="47">
        <v>7.0599999999999996E-2</v>
      </c>
      <c r="CH393" s="47">
        <v>7.0599999999999996E-2</v>
      </c>
      <c r="CI393" s="47">
        <v>5.6000000000000001E-2</v>
      </c>
      <c r="CJ393" s="47">
        <v>7.0599999999999996E-2</v>
      </c>
      <c r="CK393" s="47">
        <v>4.6255172413793101E-2</v>
      </c>
      <c r="CL393" s="47">
        <v>0</v>
      </c>
      <c r="CM393" s="47">
        <v>6.2E-2</v>
      </c>
      <c r="CN393" s="47">
        <v>0</v>
      </c>
      <c r="CO393" s="47">
        <v>0</v>
      </c>
      <c r="CP393" s="47">
        <v>0</v>
      </c>
      <c r="CQ393" s="47" t="s">
        <v>126</v>
      </c>
      <c r="CR393" s="47">
        <v>0</v>
      </c>
      <c r="CS393" s="45">
        <v>1</v>
      </c>
      <c r="CT393" s="45">
        <v>1</v>
      </c>
      <c r="CU393" s="45">
        <v>1</v>
      </c>
      <c r="CV393" s="45">
        <v>1</v>
      </c>
      <c r="CW393">
        <v>4</v>
      </c>
      <c r="CX393" s="48">
        <v>70.666666666666671</v>
      </c>
      <c r="CY393" s="1">
        <v>0</v>
      </c>
      <c r="CZ393">
        <v>0</v>
      </c>
    </row>
    <row r="394" spans="1:104" ht="18" hidden="1" customHeight="1" x14ac:dyDescent="0.25">
      <c r="A394" s="37" t="s">
        <v>168</v>
      </c>
      <c r="B394" s="37" t="s">
        <v>169</v>
      </c>
      <c r="C394" s="37" t="s">
        <v>3516</v>
      </c>
      <c r="D394" s="37" t="s">
        <v>3527</v>
      </c>
      <c r="E394" s="37" t="s">
        <v>3799</v>
      </c>
      <c r="F394" s="37" t="s">
        <v>3800</v>
      </c>
      <c r="G394" s="37" t="s">
        <v>3801</v>
      </c>
      <c r="H394" s="37" t="s">
        <v>3802</v>
      </c>
      <c r="I394" s="37" t="s">
        <v>113</v>
      </c>
      <c r="J394" s="37"/>
      <c r="K394" s="37" t="s">
        <v>3803</v>
      </c>
      <c r="L394" s="37" t="s">
        <v>3804</v>
      </c>
      <c r="M394" s="37" t="s">
        <v>3805</v>
      </c>
      <c r="N394" s="37" t="s">
        <v>118</v>
      </c>
      <c r="O394" s="37" t="s">
        <v>119</v>
      </c>
      <c r="P394" s="39">
        <v>4</v>
      </c>
      <c r="Q394" s="40">
        <v>4</v>
      </c>
      <c r="R394" s="40">
        <v>2.4500000000000002</v>
      </c>
      <c r="S394" s="40" t="s">
        <v>4627</v>
      </c>
      <c r="T394" s="40">
        <v>1</v>
      </c>
      <c r="U394" s="40">
        <v>0</v>
      </c>
      <c r="V394" s="40">
        <v>1</v>
      </c>
      <c r="W394" s="40">
        <v>0</v>
      </c>
      <c r="X394" s="40">
        <v>1</v>
      </c>
      <c r="Y394" s="40">
        <v>0</v>
      </c>
      <c r="Z394" s="40">
        <v>1</v>
      </c>
      <c r="AA394" s="40" t="s">
        <v>3806</v>
      </c>
      <c r="AB394" s="40" t="s">
        <v>3807</v>
      </c>
      <c r="AC394" s="40" t="s">
        <v>3808</v>
      </c>
      <c r="AD394" s="40">
        <v>1</v>
      </c>
      <c r="AE394" s="40">
        <v>0</v>
      </c>
      <c r="AF394" s="40">
        <v>1</v>
      </c>
      <c r="AG394" s="40">
        <v>0</v>
      </c>
      <c r="AH394" s="40">
        <v>1</v>
      </c>
      <c r="AI394" s="40" t="s">
        <v>3809</v>
      </c>
      <c r="AJ394" s="40" t="s">
        <v>3810</v>
      </c>
      <c r="AK394" s="40">
        <v>0</v>
      </c>
      <c r="AL394" s="40">
        <v>0</v>
      </c>
      <c r="AM394" s="40">
        <v>0</v>
      </c>
      <c r="AN394" s="40">
        <v>1</v>
      </c>
      <c r="AO394" s="40">
        <v>0</v>
      </c>
      <c r="AP394" s="40">
        <v>0.45</v>
      </c>
      <c r="AQ394" s="40">
        <v>0</v>
      </c>
      <c r="AR394" s="40">
        <v>0.45</v>
      </c>
      <c r="AS394" s="40"/>
      <c r="AT394" s="40" t="s">
        <v>3811</v>
      </c>
      <c r="AU394" s="40"/>
      <c r="AV394" s="40">
        <v>1</v>
      </c>
      <c r="AW394" s="40">
        <v>0</v>
      </c>
      <c r="AX394" s="40">
        <v>0</v>
      </c>
      <c r="AY394" s="40">
        <v>0</v>
      </c>
      <c r="AZ394" s="42">
        <v>51314500</v>
      </c>
      <c r="BA394" s="43">
        <v>0</v>
      </c>
      <c r="BB394" s="43">
        <v>51314500</v>
      </c>
      <c r="BC394" s="42">
        <v>45233346</v>
      </c>
      <c r="BD394" s="44">
        <v>100000000</v>
      </c>
      <c r="BE394" s="44">
        <v>0</v>
      </c>
      <c r="BF394" s="45"/>
      <c r="BG394" s="44">
        <v>96435366</v>
      </c>
      <c r="BH394" s="44">
        <v>116000000</v>
      </c>
      <c r="BI394" s="44"/>
      <c r="BJ394" s="44">
        <v>48502000</v>
      </c>
      <c r="BK394" s="46">
        <v>0.61250000000000004</v>
      </c>
      <c r="BL394" s="46">
        <v>0.25</v>
      </c>
      <c r="BM394" s="46">
        <v>1</v>
      </c>
      <c r="BN394" s="46">
        <v>0.25</v>
      </c>
      <c r="BO394" s="46">
        <v>1</v>
      </c>
      <c r="BP394" s="46">
        <v>0.25</v>
      </c>
      <c r="BQ394" s="46">
        <v>0.45</v>
      </c>
      <c r="BR394" s="46">
        <v>0.25</v>
      </c>
      <c r="BS394" s="46">
        <v>0</v>
      </c>
      <c r="BT394" s="46">
        <v>0</v>
      </c>
      <c r="BU394" s="46" t="s">
        <v>126</v>
      </c>
      <c r="BV394" s="46">
        <v>0.61250000000000004</v>
      </c>
      <c r="BW394" s="46">
        <v>1</v>
      </c>
      <c r="BX394" s="46">
        <v>1</v>
      </c>
      <c r="BY394" s="46">
        <v>0.45</v>
      </c>
      <c r="BZ394" s="46">
        <v>0</v>
      </c>
      <c r="CA394" s="46" t="s">
        <v>126</v>
      </c>
      <c r="CB394" s="47">
        <v>0.224</v>
      </c>
      <c r="CC394" s="47">
        <v>0.13720000000000002</v>
      </c>
      <c r="CD394" s="47">
        <v>5.6000000000000001E-2</v>
      </c>
      <c r="CE394" s="47">
        <v>5.6000000000000001E-2</v>
      </c>
      <c r="CF394" s="47">
        <v>5.6000000000000001E-2</v>
      </c>
      <c r="CG394" s="47">
        <v>5.6000000000000001E-2</v>
      </c>
      <c r="CH394" s="47">
        <v>5.6000000000000001E-2</v>
      </c>
      <c r="CI394" s="47">
        <v>5.6000000000000001E-2</v>
      </c>
      <c r="CJ394" s="47">
        <v>5.6000000000000001E-2</v>
      </c>
      <c r="CK394" s="47">
        <v>2.52E-2</v>
      </c>
      <c r="CL394" s="47">
        <v>2.5200000000000021E-2</v>
      </c>
      <c r="CM394" s="47">
        <v>5.6000000000000001E-2</v>
      </c>
      <c r="CN394" s="47">
        <v>0</v>
      </c>
      <c r="CO394" s="47">
        <v>0</v>
      </c>
      <c r="CP394" s="47">
        <v>0</v>
      </c>
      <c r="CQ394" s="47" t="s">
        <v>126</v>
      </c>
      <c r="CR394" s="47">
        <v>0</v>
      </c>
      <c r="CS394" s="45"/>
      <c r="CT394" s="45"/>
      <c r="CU394" s="45"/>
      <c r="CV394" s="45"/>
      <c r="CX394" s="48">
        <v>1.6</v>
      </c>
      <c r="CY394" s="1">
        <v>0</v>
      </c>
      <c r="CZ394">
        <v>0</v>
      </c>
    </row>
    <row r="395" spans="1:104" ht="18" hidden="1" customHeight="1" x14ac:dyDescent="0.25">
      <c r="A395" s="37" t="s">
        <v>3463</v>
      </c>
      <c r="B395" s="37" t="s">
        <v>3464</v>
      </c>
      <c r="C395" s="37" t="s">
        <v>3516</v>
      </c>
      <c r="D395" s="37" t="s">
        <v>3527</v>
      </c>
      <c r="E395" s="37" t="s">
        <v>3799</v>
      </c>
      <c r="F395" s="37" t="s">
        <v>3800</v>
      </c>
      <c r="G395" s="37" t="s">
        <v>3801</v>
      </c>
      <c r="H395" s="37" t="s">
        <v>3812</v>
      </c>
      <c r="I395" s="37"/>
      <c r="J395" s="37"/>
      <c r="K395" s="37" t="s">
        <v>3813</v>
      </c>
      <c r="L395" s="37" t="s">
        <v>3814</v>
      </c>
      <c r="M395" s="37" t="s">
        <v>3815</v>
      </c>
      <c r="N395" s="37" t="s">
        <v>134</v>
      </c>
      <c r="O395" s="37" t="s">
        <v>135</v>
      </c>
      <c r="P395" s="39">
        <v>100</v>
      </c>
      <c r="Q395" s="40">
        <v>100</v>
      </c>
      <c r="R395" s="40">
        <v>77.766666666666666</v>
      </c>
      <c r="S395" s="40" t="s">
        <v>4628</v>
      </c>
      <c r="T395" s="40">
        <v>0</v>
      </c>
      <c r="U395" s="40">
        <v>100</v>
      </c>
      <c r="V395" s="40">
        <v>0</v>
      </c>
      <c r="W395" s="40">
        <v>100</v>
      </c>
      <c r="X395" s="40" t="s">
        <v>126</v>
      </c>
      <c r="Y395" s="40">
        <v>100</v>
      </c>
      <c r="Z395" s="40">
        <v>100</v>
      </c>
      <c r="AA395" s="40">
        <v>0</v>
      </c>
      <c r="AB395" s="40" t="s">
        <v>3816</v>
      </c>
      <c r="AC395" s="40">
        <v>0</v>
      </c>
      <c r="AD395" s="40">
        <v>0</v>
      </c>
      <c r="AE395" s="40">
        <v>100</v>
      </c>
      <c r="AF395" s="40">
        <v>0</v>
      </c>
      <c r="AG395" s="40">
        <v>100</v>
      </c>
      <c r="AH395" s="40">
        <v>100</v>
      </c>
      <c r="AI395" s="40" t="s">
        <v>3817</v>
      </c>
      <c r="AJ395" s="40" t="s">
        <v>3818</v>
      </c>
      <c r="AK395" s="40">
        <v>0</v>
      </c>
      <c r="AL395" s="40"/>
      <c r="AM395" s="40"/>
      <c r="AN395" s="40">
        <v>0</v>
      </c>
      <c r="AO395" s="40">
        <v>100</v>
      </c>
      <c r="AP395" s="40" t="s">
        <v>126</v>
      </c>
      <c r="AQ395" s="40">
        <v>33.299999999999997</v>
      </c>
      <c r="AR395" s="40">
        <v>33.299999999999997</v>
      </c>
      <c r="AS395" s="40" t="s">
        <v>3819</v>
      </c>
      <c r="AT395" s="40" t="s">
        <v>3820</v>
      </c>
      <c r="AU395" s="40" t="s">
        <v>3820</v>
      </c>
      <c r="AV395" s="40">
        <v>0</v>
      </c>
      <c r="AW395" s="40">
        <v>100</v>
      </c>
      <c r="AX395" s="40">
        <v>0</v>
      </c>
      <c r="AY395" s="40">
        <v>0</v>
      </c>
      <c r="AZ395" s="42">
        <v>49238020</v>
      </c>
      <c r="BA395" s="43">
        <v>0</v>
      </c>
      <c r="BB395" s="43">
        <v>49238020</v>
      </c>
      <c r="BC395" s="42">
        <v>49042173</v>
      </c>
      <c r="BD395" s="44">
        <v>60000000</v>
      </c>
      <c r="BE395" s="44"/>
      <c r="BF395" s="45"/>
      <c r="BG395" s="44">
        <v>60000000</v>
      </c>
      <c r="BH395" s="44">
        <v>100000000</v>
      </c>
      <c r="BI395" s="44"/>
      <c r="BJ395" s="44">
        <v>0</v>
      </c>
      <c r="BK395" s="46">
        <v>0.58325000000000005</v>
      </c>
      <c r="BL395" s="46">
        <v>0.25</v>
      </c>
      <c r="BM395" s="46">
        <v>1</v>
      </c>
      <c r="BN395" s="46">
        <v>0.25</v>
      </c>
      <c r="BO395" s="46">
        <v>1</v>
      </c>
      <c r="BP395" s="46">
        <v>0.25</v>
      </c>
      <c r="BQ395" s="46">
        <v>0.33299999999999996</v>
      </c>
      <c r="BR395" s="46">
        <v>0.25</v>
      </c>
      <c r="BS395" s="46">
        <v>0</v>
      </c>
      <c r="BT395" s="46">
        <v>0</v>
      </c>
      <c r="BU395" s="46" t="s">
        <v>126</v>
      </c>
      <c r="BV395" s="46">
        <v>0.58325000000000005</v>
      </c>
      <c r="BW395" s="46">
        <v>1</v>
      </c>
      <c r="BX395" s="46">
        <v>1</v>
      </c>
      <c r="BY395" s="46">
        <v>0.33299999999999996</v>
      </c>
      <c r="BZ395" s="46">
        <v>0</v>
      </c>
      <c r="CA395" s="46" t="s">
        <v>126</v>
      </c>
      <c r="CB395" s="47">
        <v>0.224</v>
      </c>
      <c r="CC395" s="47">
        <v>0.13064800000000001</v>
      </c>
      <c r="CD395" s="47">
        <v>5.6000000000000001E-2</v>
      </c>
      <c r="CE395" s="47">
        <v>5.6000000000000001E-2</v>
      </c>
      <c r="CF395" s="47">
        <v>5.6000000000000001E-2</v>
      </c>
      <c r="CG395" s="47">
        <v>5.6000000000000001E-2</v>
      </c>
      <c r="CH395" s="47">
        <v>5.6000000000000001E-2</v>
      </c>
      <c r="CI395" s="47">
        <v>5.6000000000000001E-2</v>
      </c>
      <c r="CJ395" s="47">
        <v>5.6000000000000001E-2</v>
      </c>
      <c r="CK395" s="47">
        <v>1.8647999999999998E-2</v>
      </c>
      <c r="CL395" s="47">
        <v>1.8648000000000019E-2</v>
      </c>
      <c r="CM395" s="47">
        <v>5.6000000000000001E-2</v>
      </c>
      <c r="CN395" s="47">
        <v>0</v>
      </c>
      <c r="CO395" s="47">
        <v>0</v>
      </c>
      <c r="CP395" s="47">
        <v>0</v>
      </c>
      <c r="CQ395" s="47" t="s">
        <v>126</v>
      </c>
      <c r="CR395" s="47">
        <v>0</v>
      </c>
      <c r="CS395" s="45">
        <v>1</v>
      </c>
      <c r="CT395" s="45">
        <v>1</v>
      </c>
      <c r="CU395" s="45">
        <v>1</v>
      </c>
      <c r="CV395" s="45">
        <v>1</v>
      </c>
      <c r="CW395">
        <v>4</v>
      </c>
      <c r="CX395" s="48">
        <v>77.766666666666666</v>
      </c>
      <c r="CY395" s="1"/>
    </row>
    <row r="396" spans="1:104" ht="18" hidden="1" customHeight="1" x14ac:dyDescent="0.25">
      <c r="A396" s="37" t="s">
        <v>3821</v>
      </c>
      <c r="B396" s="37" t="s">
        <v>3822</v>
      </c>
      <c r="C396" s="37" t="s">
        <v>3516</v>
      </c>
      <c r="D396" s="37" t="s">
        <v>3527</v>
      </c>
      <c r="E396" s="37" t="s">
        <v>3799</v>
      </c>
      <c r="F396" s="37" t="s">
        <v>3823</v>
      </c>
      <c r="G396" s="37" t="s">
        <v>3824</v>
      </c>
      <c r="H396" s="37" t="s">
        <v>3825</v>
      </c>
      <c r="I396" s="37"/>
      <c r="J396" s="37"/>
      <c r="K396" s="37" t="s">
        <v>3826</v>
      </c>
      <c r="L396" s="37" t="s">
        <v>3827</v>
      </c>
      <c r="M396" s="37" t="s">
        <v>3828</v>
      </c>
      <c r="N396" s="37" t="s">
        <v>118</v>
      </c>
      <c r="O396" s="37" t="s">
        <v>119</v>
      </c>
      <c r="P396" s="39">
        <v>1</v>
      </c>
      <c r="Q396" s="40">
        <v>1</v>
      </c>
      <c r="R396" s="40">
        <v>0.83000000000000007</v>
      </c>
      <c r="S396" s="40">
        <v>0.79</v>
      </c>
      <c r="T396" s="40">
        <v>0.1</v>
      </c>
      <c r="U396" s="40">
        <v>0</v>
      </c>
      <c r="V396" s="40">
        <v>0.34</v>
      </c>
      <c r="W396" s="40">
        <v>0</v>
      </c>
      <c r="X396" s="40">
        <v>0.34</v>
      </c>
      <c r="Y396" s="40">
        <v>0.34</v>
      </c>
      <c r="Z396" s="40">
        <v>0.34</v>
      </c>
      <c r="AA396" s="40" t="s">
        <v>3829</v>
      </c>
      <c r="AB396" s="40" t="s">
        <v>3830</v>
      </c>
      <c r="AC396" s="40">
        <v>0</v>
      </c>
      <c r="AD396" s="40">
        <v>0.45</v>
      </c>
      <c r="AE396" s="40">
        <v>0</v>
      </c>
      <c r="AF396" s="40">
        <v>0.45</v>
      </c>
      <c r="AG396" s="40">
        <v>0</v>
      </c>
      <c r="AH396" s="40">
        <v>0.45</v>
      </c>
      <c r="AI396" s="40" t="s">
        <v>3831</v>
      </c>
      <c r="AJ396" s="40" t="s">
        <v>3832</v>
      </c>
      <c r="AK396" s="40">
        <v>0</v>
      </c>
      <c r="AL396" s="40"/>
      <c r="AM396" s="40"/>
      <c r="AN396" s="40">
        <v>0.21</v>
      </c>
      <c r="AO396" s="40">
        <v>0</v>
      </c>
      <c r="AP396" s="40">
        <v>0.04</v>
      </c>
      <c r="AQ396" s="40">
        <v>0</v>
      </c>
      <c r="AR396" s="40">
        <v>0.04</v>
      </c>
      <c r="AS396" s="40" t="s">
        <v>3833</v>
      </c>
      <c r="AT396" s="40" t="s">
        <v>3834</v>
      </c>
      <c r="AU396" s="40" t="s">
        <v>3835</v>
      </c>
      <c r="AV396" s="40">
        <v>0</v>
      </c>
      <c r="AW396" s="40">
        <v>0</v>
      </c>
      <c r="AX396" s="40">
        <v>0</v>
      </c>
      <c r="AY396" s="40">
        <v>0</v>
      </c>
      <c r="AZ396" s="63"/>
      <c r="BA396" s="43">
        <v>15000000</v>
      </c>
      <c r="BB396" s="43">
        <v>15000000</v>
      </c>
      <c r="BC396" s="63"/>
      <c r="BD396" s="44">
        <v>100000000</v>
      </c>
      <c r="BE396" s="44"/>
      <c r="BF396" s="45"/>
      <c r="BG396" s="44">
        <v>39863299</v>
      </c>
      <c r="BH396" s="44">
        <v>104000000</v>
      </c>
      <c r="BI396" s="44"/>
      <c r="BJ396" s="44">
        <v>0</v>
      </c>
      <c r="BK396" s="46">
        <v>0.83000000000000007</v>
      </c>
      <c r="BL396" s="46">
        <v>0.34</v>
      </c>
      <c r="BM396" s="46">
        <v>1</v>
      </c>
      <c r="BN396" s="46">
        <v>0.45</v>
      </c>
      <c r="BO396" s="46">
        <v>1</v>
      </c>
      <c r="BP396" s="46">
        <v>0.21</v>
      </c>
      <c r="BQ396" s="46">
        <v>0.19047619047619049</v>
      </c>
      <c r="BR396" s="46">
        <v>0</v>
      </c>
      <c r="BS396" s="46">
        <v>0</v>
      </c>
      <c r="BT396" s="46">
        <v>0</v>
      </c>
      <c r="BU396" s="46" t="s">
        <v>126</v>
      </c>
      <c r="BV396" s="46">
        <v>0.83000000000000007</v>
      </c>
      <c r="BW396" s="46">
        <v>1</v>
      </c>
      <c r="BX396" s="46">
        <v>1</v>
      </c>
      <c r="BY396" s="46">
        <v>0.19047619047619049</v>
      </c>
      <c r="BZ396" s="46">
        <v>0</v>
      </c>
      <c r="CA396" s="46" t="s">
        <v>126</v>
      </c>
      <c r="CB396" s="47">
        <v>0.224</v>
      </c>
      <c r="CC396" s="47">
        <v>0.18592000000000003</v>
      </c>
      <c r="CD396" s="47">
        <v>7.6200000000000004E-2</v>
      </c>
      <c r="CE396" s="47">
        <v>7.6200000000000004E-2</v>
      </c>
      <c r="CF396" s="47">
        <v>7.6200000000000004E-2</v>
      </c>
      <c r="CG396" s="47">
        <v>0.1008</v>
      </c>
      <c r="CH396" s="47">
        <v>0.1008</v>
      </c>
      <c r="CI396" s="47">
        <v>0.10076</v>
      </c>
      <c r="CJ396" s="47">
        <v>4.7E-2</v>
      </c>
      <c r="CK396" s="47">
        <v>8.952380952380953E-3</v>
      </c>
      <c r="CL396" s="47">
        <v>8.9600000000000235E-3</v>
      </c>
      <c r="CM396" s="47">
        <v>0</v>
      </c>
      <c r="CN396" s="47">
        <v>0</v>
      </c>
      <c r="CO396" s="47">
        <v>0</v>
      </c>
      <c r="CP396" s="47">
        <v>0</v>
      </c>
      <c r="CQ396" s="47" t="s">
        <v>126</v>
      </c>
      <c r="CR396" s="47">
        <v>0</v>
      </c>
      <c r="CS396" s="45"/>
      <c r="CT396" s="45"/>
      <c r="CU396" s="45"/>
      <c r="CV396" s="45"/>
      <c r="CX396" s="48">
        <v>0.54</v>
      </c>
      <c r="CY396" s="1"/>
    </row>
    <row r="397" spans="1:104" ht="18" hidden="1" customHeight="1" x14ac:dyDescent="0.25">
      <c r="A397" s="37" t="s">
        <v>3836</v>
      </c>
      <c r="B397" s="37" t="s">
        <v>3837</v>
      </c>
      <c r="C397" s="37" t="s">
        <v>3516</v>
      </c>
      <c r="D397" s="37" t="s">
        <v>3527</v>
      </c>
      <c r="E397" s="37" t="s">
        <v>3838</v>
      </c>
      <c r="F397" s="37" t="s">
        <v>3839</v>
      </c>
      <c r="G397" s="37" t="s">
        <v>3840</v>
      </c>
      <c r="H397" s="37" t="s">
        <v>3841</v>
      </c>
      <c r="I397" s="37"/>
      <c r="J397" s="37"/>
      <c r="K397" s="37" t="s">
        <v>3842</v>
      </c>
      <c r="L397" s="37" t="s">
        <v>3843</v>
      </c>
      <c r="M397" s="37" t="s">
        <v>3844</v>
      </c>
      <c r="N397" s="37" t="s">
        <v>118</v>
      </c>
      <c r="O397" s="37" t="s">
        <v>119</v>
      </c>
      <c r="P397" s="39">
        <v>4</v>
      </c>
      <c r="Q397" s="40">
        <v>4</v>
      </c>
      <c r="R397" s="40">
        <v>2.6</v>
      </c>
      <c r="S397" s="40" t="s">
        <v>4629</v>
      </c>
      <c r="T397" s="40">
        <v>1</v>
      </c>
      <c r="U397" s="40">
        <v>0</v>
      </c>
      <c r="V397" s="40">
        <v>1</v>
      </c>
      <c r="W397" s="40">
        <v>0</v>
      </c>
      <c r="X397" s="40">
        <v>1</v>
      </c>
      <c r="Y397" s="40">
        <v>1</v>
      </c>
      <c r="Z397" s="40">
        <v>1</v>
      </c>
      <c r="AA397" s="40" t="s">
        <v>3845</v>
      </c>
      <c r="AB397" s="40" t="s">
        <v>3846</v>
      </c>
      <c r="AC397" s="40" t="s">
        <v>3847</v>
      </c>
      <c r="AD397" s="40">
        <v>1</v>
      </c>
      <c r="AE397" s="40">
        <v>0</v>
      </c>
      <c r="AF397" s="40">
        <v>1</v>
      </c>
      <c r="AG397" s="40">
        <v>0</v>
      </c>
      <c r="AH397" s="40">
        <v>1</v>
      </c>
      <c r="AI397" s="40" t="s">
        <v>3848</v>
      </c>
      <c r="AJ397" s="40" t="s">
        <v>3849</v>
      </c>
      <c r="AK397" s="40" t="s">
        <v>3850</v>
      </c>
      <c r="AL397" s="40"/>
      <c r="AM397" s="40"/>
      <c r="AN397" s="40">
        <v>1</v>
      </c>
      <c r="AO397" s="40">
        <v>0</v>
      </c>
      <c r="AP397" s="40">
        <v>0.6</v>
      </c>
      <c r="AQ397" s="40">
        <v>0</v>
      </c>
      <c r="AR397" s="40">
        <v>0.6</v>
      </c>
      <c r="AS397" s="40" t="s">
        <v>3851</v>
      </c>
      <c r="AT397" s="40" t="s">
        <v>3852</v>
      </c>
      <c r="AU397" s="40" t="s">
        <v>3853</v>
      </c>
      <c r="AV397" s="40">
        <v>1</v>
      </c>
      <c r="AW397" s="40">
        <v>0</v>
      </c>
      <c r="AX397" s="40">
        <v>0</v>
      </c>
      <c r="AY397" s="40">
        <v>0</v>
      </c>
      <c r="AZ397" s="42">
        <v>3303045591</v>
      </c>
      <c r="BA397" s="43">
        <v>0</v>
      </c>
      <c r="BB397" s="43">
        <v>3303045591</v>
      </c>
      <c r="BC397" s="42">
        <v>382435852</v>
      </c>
      <c r="BD397" s="44">
        <v>35850522352</v>
      </c>
      <c r="BE397" s="44"/>
      <c r="BF397" s="45"/>
      <c r="BG397" s="44">
        <v>33090876403</v>
      </c>
      <c r="BH397" s="44">
        <v>35318193991</v>
      </c>
      <c r="BI397" s="44"/>
      <c r="BJ397" s="44">
        <v>25394333767</v>
      </c>
      <c r="BK397" s="46">
        <v>0.65</v>
      </c>
      <c r="BL397" s="46">
        <v>0.25</v>
      </c>
      <c r="BM397" s="46">
        <v>1</v>
      </c>
      <c r="BN397" s="46">
        <v>0.25</v>
      </c>
      <c r="BO397" s="46">
        <v>1</v>
      </c>
      <c r="BP397" s="46">
        <v>0.25</v>
      </c>
      <c r="BQ397" s="46">
        <v>0.6</v>
      </c>
      <c r="BR397" s="46">
        <v>0.25</v>
      </c>
      <c r="BS397" s="46">
        <v>0</v>
      </c>
      <c r="BT397" s="46">
        <v>0</v>
      </c>
      <c r="BU397" s="46" t="s">
        <v>126</v>
      </c>
      <c r="BV397" s="46">
        <v>0.65</v>
      </c>
      <c r="BW397" s="46">
        <v>1</v>
      </c>
      <c r="BX397" s="46">
        <v>1</v>
      </c>
      <c r="BY397" s="46">
        <v>0.6</v>
      </c>
      <c r="BZ397" s="46">
        <v>0</v>
      </c>
      <c r="CA397" s="46" t="s">
        <v>126</v>
      </c>
      <c r="CB397" s="47">
        <v>0.224</v>
      </c>
      <c r="CC397" s="47">
        <v>0.14560000000000001</v>
      </c>
      <c r="CD397" s="47">
        <v>5.6000000000000001E-2</v>
      </c>
      <c r="CE397" s="47">
        <v>5.6000000000000001E-2</v>
      </c>
      <c r="CF397" s="47">
        <v>5.6000000000000001E-2</v>
      </c>
      <c r="CG397" s="47">
        <v>5.6000000000000001E-2</v>
      </c>
      <c r="CH397" s="47">
        <v>5.6000000000000001E-2</v>
      </c>
      <c r="CI397" s="47">
        <v>5.6000000000000001E-2</v>
      </c>
      <c r="CJ397" s="47">
        <v>5.6000000000000001E-2</v>
      </c>
      <c r="CK397" s="47">
        <v>3.3599999999999998E-2</v>
      </c>
      <c r="CL397" s="47">
        <v>3.3600000000000012E-2</v>
      </c>
      <c r="CM397" s="47">
        <v>5.6000000000000001E-2</v>
      </c>
      <c r="CN397" s="47">
        <v>0</v>
      </c>
      <c r="CO397" s="47">
        <v>0</v>
      </c>
      <c r="CP397" s="47">
        <v>0</v>
      </c>
      <c r="CQ397" s="47" t="s">
        <v>126</v>
      </c>
      <c r="CR397" s="47">
        <v>0</v>
      </c>
      <c r="CS397" s="45"/>
      <c r="CT397" s="45"/>
      <c r="CU397" s="45"/>
      <c r="CV397" s="45"/>
      <c r="CX397" s="48">
        <v>1.92</v>
      </c>
      <c r="CY397" s="1"/>
    </row>
    <row r="398" spans="1:104" ht="18" hidden="1" customHeight="1" x14ac:dyDescent="0.25">
      <c r="A398" s="37" t="s">
        <v>3836</v>
      </c>
      <c r="B398" s="37" t="s">
        <v>3837</v>
      </c>
      <c r="C398" s="37" t="s">
        <v>3516</v>
      </c>
      <c r="D398" s="37" t="s">
        <v>3527</v>
      </c>
      <c r="E398" s="37" t="s">
        <v>3838</v>
      </c>
      <c r="F398" s="37" t="s">
        <v>3839</v>
      </c>
      <c r="G398" s="37" t="s">
        <v>3840</v>
      </c>
      <c r="H398" s="37" t="s">
        <v>3854</v>
      </c>
      <c r="I398" s="37"/>
      <c r="J398" s="37"/>
      <c r="K398" s="37" t="s">
        <v>3855</v>
      </c>
      <c r="L398" s="37" t="s">
        <v>3856</v>
      </c>
      <c r="M398" s="37" t="s">
        <v>3857</v>
      </c>
      <c r="N398" s="37" t="s">
        <v>118</v>
      </c>
      <c r="O398" s="37" t="s">
        <v>394</v>
      </c>
      <c r="P398" s="39">
        <v>5</v>
      </c>
      <c r="Q398" s="40">
        <v>5</v>
      </c>
      <c r="R398" s="40">
        <v>4.4443333333333337</v>
      </c>
      <c r="S398" s="40" t="s">
        <v>4630</v>
      </c>
      <c r="T398" s="40">
        <v>0</v>
      </c>
      <c r="U398" s="40">
        <v>5</v>
      </c>
      <c r="V398" s="40">
        <v>0</v>
      </c>
      <c r="W398" s="40">
        <v>5</v>
      </c>
      <c r="X398" s="40" t="s">
        <v>126</v>
      </c>
      <c r="Y398" s="40">
        <v>5</v>
      </c>
      <c r="Z398" s="40">
        <v>5</v>
      </c>
      <c r="AA398" s="40" t="s">
        <v>3858</v>
      </c>
      <c r="AB398" s="40" t="s">
        <v>3859</v>
      </c>
      <c r="AC398" s="40" t="s">
        <v>3860</v>
      </c>
      <c r="AD398" s="40">
        <v>0</v>
      </c>
      <c r="AE398" s="40">
        <v>5</v>
      </c>
      <c r="AF398" s="40">
        <v>0</v>
      </c>
      <c r="AG398" s="40">
        <v>5</v>
      </c>
      <c r="AH398" s="40">
        <v>5</v>
      </c>
      <c r="AI398" s="40" t="s">
        <v>3861</v>
      </c>
      <c r="AJ398" s="40" t="s">
        <v>3862</v>
      </c>
      <c r="AK398" s="40" t="s">
        <v>3860</v>
      </c>
      <c r="AL398" s="40"/>
      <c r="AM398" s="40"/>
      <c r="AN398" s="40">
        <v>0</v>
      </c>
      <c r="AO398" s="40">
        <v>5</v>
      </c>
      <c r="AP398" s="40" t="s">
        <v>126</v>
      </c>
      <c r="AQ398" s="40">
        <v>3.3330000000000002</v>
      </c>
      <c r="AR398" s="40">
        <v>3.3330000000000002</v>
      </c>
      <c r="AS398" s="40" t="s">
        <v>3863</v>
      </c>
      <c r="AT398" s="40" t="s">
        <v>3864</v>
      </c>
      <c r="AU398" s="40" t="s">
        <v>3865</v>
      </c>
      <c r="AV398" s="40">
        <v>0</v>
      </c>
      <c r="AW398" s="40">
        <v>5</v>
      </c>
      <c r="AX398" s="40">
        <v>0</v>
      </c>
      <c r="AY398" s="40">
        <v>0</v>
      </c>
      <c r="AZ398" s="42">
        <v>1800657484</v>
      </c>
      <c r="BA398" s="43">
        <v>0</v>
      </c>
      <c r="BB398" s="43">
        <v>1800657484</v>
      </c>
      <c r="BC398" s="42">
        <v>1094187090</v>
      </c>
      <c r="BD398" s="44">
        <v>6088930070</v>
      </c>
      <c r="BE398" s="44"/>
      <c r="BF398" s="45"/>
      <c r="BG398" s="44">
        <v>6037500119</v>
      </c>
      <c r="BH398" s="44">
        <v>6799693959</v>
      </c>
      <c r="BI398" s="44"/>
      <c r="BJ398" s="44">
        <v>5567400850</v>
      </c>
      <c r="BK398" s="46">
        <v>0.58332499999999998</v>
      </c>
      <c r="BL398" s="46">
        <v>0.25</v>
      </c>
      <c r="BM398" s="46">
        <v>1</v>
      </c>
      <c r="BN398" s="46">
        <v>0.25</v>
      </c>
      <c r="BO398" s="46">
        <v>1</v>
      </c>
      <c r="BP398" s="46">
        <v>0.25</v>
      </c>
      <c r="BQ398" s="46">
        <v>0.33330000000000004</v>
      </c>
      <c r="BR398" s="46">
        <v>0.25</v>
      </c>
      <c r="BS398" s="46">
        <v>0</v>
      </c>
      <c r="BT398" s="46">
        <v>0</v>
      </c>
      <c r="BU398" s="46" t="s">
        <v>126</v>
      </c>
      <c r="BV398" s="46">
        <v>0.58332499999999998</v>
      </c>
      <c r="BW398" s="46">
        <v>1</v>
      </c>
      <c r="BX398" s="46">
        <v>1</v>
      </c>
      <c r="BY398" s="46">
        <v>0.33330000000000004</v>
      </c>
      <c r="BZ398" s="46">
        <v>0</v>
      </c>
      <c r="CA398" s="46" t="s">
        <v>126</v>
      </c>
      <c r="CB398" s="47">
        <v>0.224</v>
      </c>
      <c r="CC398" s="47">
        <v>0.1306648</v>
      </c>
      <c r="CD398" s="47">
        <v>5.6000000000000001E-2</v>
      </c>
      <c r="CE398" s="47">
        <v>5.6000000000000001E-2</v>
      </c>
      <c r="CF398" s="47">
        <v>5.6000000000000001E-2</v>
      </c>
      <c r="CG398" s="47">
        <v>5.6000000000000001E-2</v>
      </c>
      <c r="CH398" s="47">
        <v>5.6000000000000001E-2</v>
      </c>
      <c r="CI398" s="47">
        <v>5.6000000000000001E-2</v>
      </c>
      <c r="CJ398" s="47">
        <v>5.6000000000000001E-2</v>
      </c>
      <c r="CK398" s="47">
        <v>1.8664800000000002E-2</v>
      </c>
      <c r="CL398" s="47">
        <v>1.8664800000000002E-2</v>
      </c>
      <c r="CM398" s="47">
        <v>5.6000000000000001E-2</v>
      </c>
      <c r="CN398" s="47">
        <v>0</v>
      </c>
      <c r="CO398" s="47">
        <v>0</v>
      </c>
      <c r="CP398" s="47">
        <v>0</v>
      </c>
      <c r="CQ398" s="47" t="s">
        <v>126</v>
      </c>
      <c r="CR398" s="47">
        <v>0</v>
      </c>
      <c r="CS398" s="45">
        <v>1</v>
      </c>
      <c r="CT398" s="45">
        <v>1</v>
      </c>
      <c r="CU398" s="45">
        <v>1</v>
      </c>
      <c r="CV398" s="45">
        <v>1</v>
      </c>
      <c r="CW398">
        <v>4</v>
      </c>
      <c r="CX398" s="48">
        <v>4.4443333333333337</v>
      </c>
      <c r="CY398" s="1"/>
    </row>
    <row r="399" spans="1:104" ht="18" hidden="1" customHeight="1" x14ac:dyDescent="0.25">
      <c r="A399" s="37" t="s">
        <v>3836</v>
      </c>
      <c r="B399" s="37" t="s">
        <v>3837</v>
      </c>
      <c r="C399" s="37" t="s">
        <v>3516</v>
      </c>
      <c r="D399" s="37" t="s">
        <v>3527</v>
      </c>
      <c r="E399" s="37" t="s">
        <v>3838</v>
      </c>
      <c r="F399" s="37" t="s">
        <v>3839</v>
      </c>
      <c r="G399" s="37" t="s">
        <v>3840</v>
      </c>
      <c r="H399" s="37" t="s">
        <v>3866</v>
      </c>
      <c r="I399" s="37"/>
      <c r="J399" s="37"/>
      <c r="K399" s="37" t="s">
        <v>3867</v>
      </c>
      <c r="L399" s="37" t="s">
        <v>3868</v>
      </c>
      <c r="M399" s="37" t="s">
        <v>3869</v>
      </c>
      <c r="N399" s="37" t="s">
        <v>118</v>
      </c>
      <c r="O399" s="37" t="s">
        <v>135</v>
      </c>
      <c r="P399" s="39">
        <v>5</v>
      </c>
      <c r="Q399" s="40">
        <v>5</v>
      </c>
      <c r="R399" s="40">
        <v>4.666666666666667</v>
      </c>
      <c r="S399" s="40" t="s">
        <v>4631</v>
      </c>
      <c r="T399" s="40">
        <v>0</v>
      </c>
      <c r="U399" s="40">
        <v>5</v>
      </c>
      <c r="V399" s="40">
        <v>0</v>
      </c>
      <c r="W399" s="40">
        <v>5</v>
      </c>
      <c r="X399" s="40" t="s">
        <v>126</v>
      </c>
      <c r="Y399" s="40">
        <v>5</v>
      </c>
      <c r="Z399" s="40">
        <v>5</v>
      </c>
      <c r="AA399" s="40" t="s">
        <v>3870</v>
      </c>
      <c r="AB399" s="40" t="s">
        <v>3871</v>
      </c>
      <c r="AC399" s="40" t="s">
        <v>3872</v>
      </c>
      <c r="AD399" s="40">
        <v>0</v>
      </c>
      <c r="AE399" s="40">
        <v>5</v>
      </c>
      <c r="AF399" s="40">
        <v>0</v>
      </c>
      <c r="AG399" s="40">
        <v>5</v>
      </c>
      <c r="AH399" s="40">
        <v>5</v>
      </c>
      <c r="AI399" s="40" t="s">
        <v>3873</v>
      </c>
      <c r="AJ399" s="40" t="s">
        <v>3874</v>
      </c>
      <c r="AK399" s="40" t="s">
        <v>3875</v>
      </c>
      <c r="AL399" s="40"/>
      <c r="AM399" s="40"/>
      <c r="AN399" s="40">
        <v>0</v>
      </c>
      <c r="AO399" s="40">
        <v>5</v>
      </c>
      <c r="AP399" s="40" t="s">
        <v>126</v>
      </c>
      <c r="AQ399" s="40">
        <v>4</v>
      </c>
      <c r="AR399" s="40">
        <v>4</v>
      </c>
      <c r="AS399" s="40" t="s">
        <v>3876</v>
      </c>
      <c r="AT399" s="40" t="s">
        <v>3877</v>
      </c>
      <c r="AU399" s="40" t="s">
        <v>3878</v>
      </c>
      <c r="AV399" s="40">
        <v>0</v>
      </c>
      <c r="AW399" s="40">
        <v>5</v>
      </c>
      <c r="AX399" s="40">
        <v>0</v>
      </c>
      <c r="AY399" s="40">
        <v>0</v>
      </c>
      <c r="AZ399" s="42">
        <v>1439919525</v>
      </c>
      <c r="BA399" s="43">
        <v>0</v>
      </c>
      <c r="BB399" s="43">
        <v>1439919525</v>
      </c>
      <c r="BC399" s="42">
        <v>242929122</v>
      </c>
      <c r="BD399" s="44">
        <v>2566876670</v>
      </c>
      <c r="BE399" s="44"/>
      <c r="BF399" s="45"/>
      <c r="BG399" s="44">
        <v>1939779490</v>
      </c>
      <c r="BH399" s="44">
        <v>1698796689</v>
      </c>
      <c r="BI399" s="44"/>
      <c r="BJ399" s="44">
        <v>0</v>
      </c>
      <c r="BK399" s="46">
        <v>0.7</v>
      </c>
      <c r="BL399" s="46">
        <v>0.25</v>
      </c>
      <c r="BM399" s="46">
        <v>1</v>
      </c>
      <c r="BN399" s="46">
        <v>0.25</v>
      </c>
      <c r="BO399" s="46">
        <v>1</v>
      </c>
      <c r="BP399" s="46">
        <v>0.25</v>
      </c>
      <c r="BQ399" s="46">
        <v>0.8</v>
      </c>
      <c r="BR399" s="46">
        <v>0.25</v>
      </c>
      <c r="BS399" s="46">
        <v>0</v>
      </c>
      <c r="BT399" s="46">
        <v>0</v>
      </c>
      <c r="BU399" s="46" t="s">
        <v>126</v>
      </c>
      <c r="BV399" s="46">
        <v>0.7</v>
      </c>
      <c r="BW399" s="46">
        <v>1</v>
      </c>
      <c r="BX399" s="46">
        <v>1</v>
      </c>
      <c r="BY399" s="46">
        <v>0.8</v>
      </c>
      <c r="BZ399" s="46">
        <v>0</v>
      </c>
      <c r="CA399" s="46" t="s">
        <v>126</v>
      </c>
      <c r="CB399" s="47">
        <v>0.224</v>
      </c>
      <c r="CC399" s="47">
        <v>0.15679999999999999</v>
      </c>
      <c r="CD399" s="47">
        <v>5.6000000000000001E-2</v>
      </c>
      <c r="CE399" s="47">
        <v>5.6000000000000001E-2</v>
      </c>
      <c r="CF399" s="47">
        <v>5.6000000000000001E-2</v>
      </c>
      <c r="CG399" s="47">
        <v>5.6000000000000001E-2</v>
      </c>
      <c r="CH399" s="47">
        <v>5.6000000000000001E-2</v>
      </c>
      <c r="CI399" s="47">
        <v>5.6000000000000001E-2</v>
      </c>
      <c r="CJ399" s="47">
        <v>5.6000000000000001E-2</v>
      </c>
      <c r="CK399" s="47">
        <v>4.4800000000000006E-2</v>
      </c>
      <c r="CL399" s="47">
        <v>4.48E-2</v>
      </c>
      <c r="CM399" s="47">
        <v>5.6000000000000001E-2</v>
      </c>
      <c r="CN399" s="47">
        <v>0</v>
      </c>
      <c r="CO399" s="47">
        <v>0</v>
      </c>
      <c r="CP399" s="47">
        <v>0</v>
      </c>
      <c r="CQ399" s="47" t="s">
        <v>126</v>
      </c>
      <c r="CR399" s="47">
        <v>0</v>
      </c>
      <c r="CS399" s="45">
        <v>1</v>
      </c>
      <c r="CT399" s="45">
        <v>1</v>
      </c>
      <c r="CU399" s="45">
        <v>1</v>
      </c>
      <c r="CV399" s="45">
        <v>1</v>
      </c>
      <c r="CW399">
        <v>4</v>
      </c>
      <c r="CX399" s="48">
        <v>4.666666666666667</v>
      </c>
      <c r="CY399" s="1"/>
    </row>
    <row r="400" spans="1:104" ht="18" hidden="1" customHeight="1" x14ac:dyDescent="0.25">
      <c r="A400" s="37" t="s">
        <v>3879</v>
      </c>
      <c r="B400" s="37" t="s">
        <v>3880</v>
      </c>
      <c r="C400" s="37" t="s">
        <v>3516</v>
      </c>
      <c r="D400" s="37" t="s">
        <v>3881</v>
      </c>
      <c r="E400" s="37" t="s">
        <v>3882</v>
      </c>
      <c r="F400" s="37" t="s">
        <v>3883</v>
      </c>
      <c r="G400" s="37" t="s">
        <v>3884</v>
      </c>
      <c r="H400" s="37" t="s">
        <v>3885</v>
      </c>
      <c r="I400" s="37"/>
      <c r="J400" s="37"/>
      <c r="K400" s="37" t="s">
        <v>3886</v>
      </c>
      <c r="L400" s="37" t="s">
        <v>3887</v>
      </c>
      <c r="M400" s="37" t="s">
        <v>3888</v>
      </c>
      <c r="N400" s="37" t="s">
        <v>118</v>
      </c>
      <c r="O400" s="37" t="s">
        <v>119</v>
      </c>
      <c r="P400" s="39">
        <v>0</v>
      </c>
      <c r="Q400" s="40">
        <v>1</v>
      </c>
      <c r="R400" s="40">
        <v>0.55000000000000004</v>
      </c>
      <c r="S400" s="40" t="s">
        <v>4632</v>
      </c>
      <c r="T400" s="40">
        <v>0.1</v>
      </c>
      <c r="U400" s="40">
        <v>0</v>
      </c>
      <c r="V400" s="40">
        <v>0.1</v>
      </c>
      <c r="W400" s="40">
        <v>0</v>
      </c>
      <c r="X400" s="40">
        <v>0.1</v>
      </c>
      <c r="Y400" s="40">
        <v>0</v>
      </c>
      <c r="Z400" s="40">
        <v>0.1</v>
      </c>
      <c r="AA400" s="40">
        <v>0</v>
      </c>
      <c r="AB400" s="40" t="s">
        <v>3889</v>
      </c>
      <c r="AC400" s="40" t="s">
        <v>3890</v>
      </c>
      <c r="AD400" s="40">
        <v>0.3</v>
      </c>
      <c r="AE400" s="40">
        <v>0</v>
      </c>
      <c r="AF400" s="40">
        <v>0.3</v>
      </c>
      <c r="AG400" s="40">
        <v>0</v>
      </c>
      <c r="AH400" s="40">
        <v>0.3</v>
      </c>
      <c r="AI400" s="40" t="s">
        <v>3891</v>
      </c>
      <c r="AJ400" s="40" t="s">
        <v>3892</v>
      </c>
      <c r="AK400" s="40">
        <v>0</v>
      </c>
      <c r="AL400" s="40"/>
      <c r="AM400" s="40"/>
      <c r="AN400" s="40">
        <v>0.3</v>
      </c>
      <c r="AO400" s="40">
        <v>0</v>
      </c>
      <c r="AP400" s="40">
        <v>0.15</v>
      </c>
      <c r="AQ400" s="40">
        <v>0</v>
      </c>
      <c r="AR400" s="40">
        <v>0.15</v>
      </c>
      <c r="AS400" s="40"/>
      <c r="AT400" s="40" t="s">
        <v>3893</v>
      </c>
      <c r="AU400" s="40" t="s">
        <v>3894</v>
      </c>
      <c r="AV400" s="40">
        <v>0.3</v>
      </c>
      <c r="AW400" s="40">
        <v>0</v>
      </c>
      <c r="AX400" s="40">
        <v>0</v>
      </c>
      <c r="AY400" s="40">
        <v>0</v>
      </c>
      <c r="AZ400" s="42">
        <v>536723000</v>
      </c>
      <c r="BA400" s="43">
        <v>0</v>
      </c>
      <c r="BB400" s="43">
        <v>536723000</v>
      </c>
      <c r="BC400" s="42">
        <v>512640756</v>
      </c>
      <c r="BD400" s="44">
        <v>2014721077</v>
      </c>
      <c r="BE400" s="44"/>
      <c r="BF400" s="45"/>
      <c r="BG400" s="44">
        <v>2014721076</v>
      </c>
      <c r="BH400" s="44">
        <v>2295571867</v>
      </c>
      <c r="BI400" s="44"/>
      <c r="BJ400" s="44">
        <v>916573000</v>
      </c>
      <c r="BK400" s="46">
        <v>0.55000000000000004</v>
      </c>
      <c r="BL400" s="46">
        <v>0.1</v>
      </c>
      <c r="BM400" s="46">
        <v>1</v>
      </c>
      <c r="BN400" s="46">
        <v>0.3</v>
      </c>
      <c r="BO400" s="46">
        <v>1</v>
      </c>
      <c r="BP400" s="46">
        <v>0.3</v>
      </c>
      <c r="BQ400" s="46">
        <v>0.5</v>
      </c>
      <c r="BR400" s="46">
        <v>0.3</v>
      </c>
      <c r="BS400" s="46">
        <v>0</v>
      </c>
      <c r="BT400" s="46">
        <v>0</v>
      </c>
      <c r="BU400" s="46" t="s">
        <v>126</v>
      </c>
      <c r="BV400" s="46">
        <v>0.55000000000000004</v>
      </c>
      <c r="BW400" s="46">
        <v>1</v>
      </c>
      <c r="BX400" s="46">
        <v>1</v>
      </c>
      <c r="BY400" s="46">
        <v>0.5</v>
      </c>
      <c r="BZ400" s="46">
        <v>0</v>
      </c>
      <c r="CA400" s="46" t="s">
        <v>126</v>
      </c>
      <c r="CB400" s="47">
        <v>0.224</v>
      </c>
      <c r="CC400" s="47">
        <v>0.12320000000000002</v>
      </c>
      <c r="CD400" s="47">
        <v>2.24E-2</v>
      </c>
      <c r="CE400" s="47">
        <v>2.24E-2</v>
      </c>
      <c r="CF400" s="47">
        <v>2.24E-2</v>
      </c>
      <c r="CG400" s="47">
        <v>6.7199999999999996E-2</v>
      </c>
      <c r="CH400" s="47">
        <v>6.7199999999999996E-2</v>
      </c>
      <c r="CI400" s="47">
        <v>6.720000000000001E-2</v>
      </c>
      <c r="CJ400" s="47">
        <v>6.7199999999999996E-2</v>
      </c>
      <c r="CK400" s="47">
        <v>3.3599999999999998E-2</v>
      </c>
      <c r="CL400" s="47">
        <v>3.3600000000000005E-2</v>
      </c>
      <c r="CM400" s="47">
        <v>6.7199999999999996E-2</v>
      </c>
      <c r="CN400" s="47">
        <v>0</v>
      </c>
      <c r="CO400" s="47">
        <v>0</v>
      </c>
      <c r="CP400" s="47">
        <v>0</v>
      </c>
      <c r="CQ400" s="47" t="s">
        <v>126</v>
      </c>
      <c r="CR400" s="47">
        <v>0</v>
      </c>
      <c r="CS400" s="45"/>
      <c r="CT400" s="45"/>
      <c r="CU400" s="45"/>
      <c r="CV400" s="45"/>
      <c r="CX400" s="48">
        <v>0.30000000000000004</v>
      </c>
      <c r="CY400" s="1"/>
    </row>
    <row r="401" spans="1:104" ht="18" hidden="1" customHeight="1" x14ac:dyDescent="0.25">
      <c r="A401" s="37" t="s">
        <v>3879</v>
      </c>
      <c r="B401" s="37" t="s">
        <v>3880</v>
      </c>
      <c r="C401" s="37" t="s">
        <v>3516</v>
      </c>
      <c r="D401" s="37" t="s">
        <v>3881</v>
      </c>
      <c r="E401" s="37" t="s">
        <v>3882</v>
      </c>
      <c r="F401" s="37" t="s">
        <v>3883</v>
      </c>
      <c r="G401" s="37" t="s">
        <v>3884</v>
      </c>
      <c r="H401" s="37" t="s">
        <v>3895</v>
      </c>
      <c r="I401" s="37"/>
      <c r="J401" s="37"/>
      <c r="K401" s="37" t="s">
        <v>3896</v>
      </c>
      <c r="L401" s="37" t="s">
        <v>3897</v>
      </c>
      <c r="M401" s="37" t="s">
        <v>3898</v>
      </c>
      <c r="N401" s="37" t="s">
        <v>134</v>
      </c>
      <c r="O401" s="37" t="s">
        <v>119</v>
      </c>
      <c r="P401" s="39">
        <v>0</v>
      </c>
      <c r="Q401" s="40">
        <v>50</v>
      </c>
      <c r="R401" s="40">
        <v>28</v>
      </c>
      <c r="S401" s="40" t="s">
        <v>4633</v>
      </c>
      <c r="T401" s="40">
        <v>5</v>
      </c>
      <c r="U401" s="40">
        <v>0</v>
      </c>
      <c r="V401" s="40">
        <v>5</v>
      </c>
      <c r="W401" s="40">
        <v>0</v>
      </c>
      <c r="X401" s="40">
        <v>5</v>
      </c>
      <c r="Y401" s="40">
        <v>0</v>
      </c>
      <c r="Z401" s="40">
        <v>5</v>
      </c>
      <c r="AA401" s="40">
        <v>0</v>
      </c>
      <c r="AB401" s="40"/>
      <c r="AC401" s="40">
        <v>0</v>
      </c>
      <c r="AD401" s="40">
        <v>20</v>
      </c>
      <c r="AE401" s="40">
        <v>0</v>
      </c>
      <c r="AF401" s="40">
        <v>15</v>
      </c>
      <c r="AG401" s="40">
        <v>0</v>
      </c>
      <c r="AH401" s="40">
        <v>15</v>
      </c>
      <c r="AI401" s="40" t="s">
        <v>3899</v>
      </c>
      <c r="AJ401" s="40">
        <v>0</v>
      </c>
      <c r="AK401" s="40" t="s">
        <v>3900</v>
      </c>
      <c r="AL401" s="40"/>
      <c r="AM401" s="40"/>
      <c r="AN401" s="40">
        <v>20</v>
      </c>
      <c r="AO401" s="40">
        <v>0</v>
      </c>
      <c r="AP401" s="40">
        <v>8</v>
      </c>
      <c r="AQ401" s="40">
        <v>0</v>
      </c>
      <c r="AR401" s="40">
        <v>8</v>
      </c>
      <c r="AS401" s="40" t="s">
        <v>3901</v>
      </c>
      <c r="AT401" s="40" t="s">
        <v>3902</v>
      </c>
      <c r="AU401" s="40" t="s">
        <v>3903</v>
      </c>
      <c r="AV401" s="40">
        <v>10</v>
      </c>
      <c r="AW401" s="40">
        <v>0</v>
      </c>
      <c r="AX401" s="40">
        <v>0</v>
      </c>
      <c r="AY401" s="40">
        <v>0</v>
      </c>
      <c r="AZ401" s="42">
        <v>168751000</v>
      </c>
      <c r="BA401" s="43">
        <v>0</v>
      </c>
      <c r="BB401" s="43">
        <v>168751000</v>
      </c>
      <c r="BC401" s="42">
        <v>168751000</v>
      </c>
      <c r="BD401" s="44">
        <v>247080333</v>
      </c>
      <c r="BE401" s="44"/>
      <c r="BF401" s="45"/>
      <c r="BG401" s="44">
        <v>247080333</v>
      </c>
      <c r="BH401" s="44">
        <v>1124862083</v>
      </c>
      <c r="BI401" s="44"/>
      <c r="BJ401" s="44">
        <v>253330000</v>
      </c>
      <c r="BK401" s="46">
        <v>0.56000000000000005</v>
      </c>
      <c r="BL401" s="46">
        <v>0.1</v>
      </c>
      <c r="BM401" s="46">
        <v>1</v>
      </c>
      <c r="BN401" s="46">
        <v>0.4</v>
      </c>
      <c r="BO401" s="46">
        <v>0.75</v>
      </c>
      <c r="BP401" s="46">
        <v>0.4</v>
      </c>
      <c r="BQ401" s="46">
        <v>0.4</v>
      </c>
      <c r="BR401" s="46">
        <v>0.2</v>
      </c>
      <c r="BS401" s="46">
        <v>0</v>
      </c>
      <c r="BT401" s="46">
        <v>0</v>
      </c>
      <c r="BU401" s="46" t="s">
        <v>126</v>
      </c>
      <c r="BV401" s="46">
        <v>0.56000000000000005</v>
      </c>
      <c r="BW401" s="46">
        <v>1</v>
      </c>
      <c r="BX401" s="46">
        <v>0.75</v>
      </c>
      <c r="BY401" s="46">
        <v>0.4</v>
      </c>
      <c r="BZ401" s="46">
        <v>0</v>
      </c>
      <c r="CA401" s="46" t="s">
        <v>126</v>
      </c>
      <c r="CB401" s="47">
        <v>0.224</v>
      </c>
      <c r="CC401" s="47">
        <v>0.12544000000000002</v>
      </c>
      <c r="CD401" s="47">
        <v>2.24E-2</v>
      </c>
      <c r="CE401" s="47">
        <v>2.24E-2</v>
      </c>
      <c r="CF401" s="47">
        <v>2.24E-2</v>
      </c>
      <c r="CG401" s="47">
        <v>8.9599999999999999E-2</v>
      </c>
      <c r="CH401" s="47">
        <v>6.7199999999999996E-2</v>
      </c>
      <c r="CI401" s="47">
        <v>6.720000000000001E-2</v>
      </c>
      <c r="CJ401" s="47">
        <v>8.9599999999999999E-2</v>
      </c>
      <c r="CK401" s="47">
        <v>3.5840000000000004E-2</v>
      </c>
      <c r="CL401" s="47">
        <v>3.5840000000000011E-2</v>
      </c>
      <c r="CM401" s="47">
        <v>4.4800000000000006E-2</v>
      </c>
      <c r="CN401" s="47">
        <v>0</v>
      </c>
      <c r="CO401" s="47">
        <v>0</v>
      </c>
      <c r="CP401" s="47">
        <v>0</v>
      </c>
      <c r="CQ401" s="47" t="s">
        <v>126</v>
      </c>
      <c r="CR401" s="47">
        <v>0</v>
      </c>
      <c r="CS401" s="45"/>
      <c r="CT401" s="45"/>
      <c r="CU401" s="45"/>
      <c r="CV401" s="45"/>
      <c r="CX401" s="48">
        <v>14</v>
      </c>
      <c r="CY401" s="1"/>
    </row>
    <row r="402" spans="1:104" ht="18" hidden="1" customHeight="1" x14ac:dyDescent="0.25">
      <c r="A402" s="37" t="s">
        <v>3879</v>
      </c>
      <c r="B402" s="37" t="s">
        <v>3880</v>
      </c>
      <c r="C402" s="37" t="s">
        <v>3516</v>
      </c>
      <c r="D402" s="37" t="s">
        <v>3881</v>
      </c>
      <c r="E402" s="37" t="s">
        <v>3882</v>
      </c>
      <c r="F402" s="37" t="s">
        <v>3883</v>
      </c>
      <c r="G402" s="37" t="s">
        <v>3884</v>
      </c>
      <c r="H402" s="37" t="s">
        <v>3904</v>
      </c>
      <c r="I402" s="37"/>
      <c r="J402" s="37"/>
      <c r="K402" s="37" t="s">
        <v>3905</v>
      </c>
      <c r="L402" s="37" t="s">
        <v>3906</v>
      </c>
      <c r="M402" s="37" t="s">
        <v>147</v>
      </c>
      <c r="N402" s="37" t="s">
        <v>118</v>
      </c>
      <c r="O402" s="37" t="s">
        <v>135</v>
      </c>
      <c r="P402" s="39">
        <v>1</v>
      </c>
      <c r="Q402" s="40">
        <v>1</v>
      </c>
      <c r="R402" s="40">
        <v>0.79333333333333333</v>
      </c>
      <c r="S402" s="40" t="s">
        <v>4634</v>
      </c>
      <c r="T402" s="40">
        <v>0</v>
      </c>
      <c r="U402" s="40">
        <v>1</v>
      </c>
      <c r="V402" s="40">
        <v>0</v>
      </c>
      <c r="W402" s="40">
        <v>1</v>
      </c>
      <c r="X402" s="40" t="s">
        <v>126</v>
      </c>
      <c r="Y402" s="40">
        <v>1</v>
      </c>
      <c r="Z402" s="40">
        <v>1</v>
      </c>
      <c r="AA402" s="40">
        <v>0</v>
      </c>
      <c r="AB402" s="40" t="s">
        <v>3907</v>
      </c>
      <c r="AC402" s="40">
        <v>0</v>
      </c>
      <c r="AD402" s="40">
        <v>0</v>
      </c>
      <c r="AE402" s="40">
        <v>1</v>
      </c>
      <c r="AF402" s="40">
        <v>0</v>
      </c>
      <c r="AG402" s="40">
        <v>1</v>
      </c>
      <c r="AH402" s="40">
        <v>1</v>
      </c>
      <c r="AI402" s="40" t="s">
        <v>3908</v>
      </c>
      <c r="AJ402" s="40" t="s">
        <v>3909</v>
      </c>
      <c r="AK402" s="40">
        <v>0</v>
      </c>
      <c r="AL402" s="40"/>
      <c r="AM402" s="40"/>
      <c r="AN402" s="40">
        <v>0</v>
      </c>
      <c r="AO402" s="40">
        <v>1</v>
      </c>
      <c r="AP402" s="40" t="s">
        <v>126</v>
      </c>
      <c r="AQ402" s="40">
        <v>0.38</v>
      </c>
      <c r="AR402" s="40">
        <v>0.38</v>
      </c>
      <c r="AS402" s="40"/>
      <c r="AT402" s="40" t="s">
        <v>3910</v>
      </c>
      <c r="AU402" s="40" t="s">
        <v>3911</v>
      </c>
      <c r="AV402" s="40">
        <v>0</v>
      </c>
      <c r="AW402" s="40">
        <v>1</v>
      </c>
      <c r="AX402" s="40">
        <v>0</v>
      </c>
      <c r="AY402" s="40">
        <v>0</v>
      </c>
      <c r="AZ402" s="42">
        <v>1190106000</v>
      </c>
      <c r="BA402" s="43">
        <v>0</v>
      </c>
      <c r="BB402" s="43">
        <v>1190106000</v>
      </c>
      <c r="BC402" s="42">
        <v>1035942332</v>
      </c>
      <c r="BD402" s="44">
        <v>5772696147</v>
      </c>
      <c r="BE402" s="44"/>
      <c r="BF402" s="45"/>
      <c r="BG402" s="44">
        <v>5772696147</v>
      </c>
      <c r="BH402" s="44">
        <v>8732541372</v>
      </c>
      <c r="BI402" s="44"/>
      <c r="BJ402" s="44">
        <v>1401811437</v>
      </c>
      <c r="BK402" s="46">
        <v>0.59499999999999997</v>
      </c>
      <c r="BL402" s="46">
        <v>0.25</v>
      </c>
      <c r="BM402" s="46">
        <v>1</v>
      </c>
      <c r="BN402" s="46">
        <v>0.25</v>
      </c>
      <c r="BO402" s="46">
        <v>1</v>
      </c>
      <c r="BP402" s="46">
        <v>0.25</v>
      </c>
      <c r="BQ402" s="133">
        <v>0.38</v>
      </c>
      <c r="BR402" s="46">
        <v>0.25</v>
      </c>
      <c r="BS402" s="46">
        <v>0</v>
      </c>
      <c r="BT402" s="46">
        <v>0</v>
      </c>
      <c r="BU402" s="46" t="s">
        <v>126</v>
      </c>
      <c r="BV402" s="46">
        <v>0.59499999999999997</v>
      </c>
      <c r="BW402" s="46">
        <v>1</v>
      </c>
      <c r="BX402" s="46">
        <v>1</v>
      </c>
      <c r="BY402" s="46">
        <v>0.38</v>
      </c>
      <c r="BZ402" s="46">
        <v>0</v>
      </c>
      <c r="CA402" s="46" t="s">
        <v>126</v>
      </c>
      <c r="CB402" s="47">
        <v>0.224</v>
      </c>
      <c r="CC402" s="47">
        <v>0.13328000000000001</v>
      </c>
      <c r="CD402" s="47">
        <v>5.6000000000000001E-2</v>
      </c>
      <c r="CE402" s="47">
        <v>5.6000000000000001E-2</v>
      </c>
      <c r="CF402" s="47">
        <v>5.6000000000000001E-2</v>
      </c>
      <c r="CG402" s="47">
        <v>5.6000000000000001E-2</v>
      </c>
      <c r="CH402" s="47">
        <v>5.6000000000000001E-2</v>
      </c>
      <c r="CI402" s="47">
        <v>5.6000000000000001E-2</v>
      </c>
      <c r="CJ402" s="47">
        <v>5.6000000000000001E-2</v>
      </c>
      <c r="CK402" s="47">
        <v>2.128E-2</v>
      </c>
      <c r="CL402" s="47">
        <v>2.1280000000000014E-2</v>
      </c>
      <c r="CM402" s="47">
        <v>5.6000000000000001E-2</v>
      </c>
      <c r="CN402" s="47">
        <v>0</v>
      </c>
      <c r="CO402" s="47">
        <v>0</v>
      </c>
      <c r="CP402" s="47">
        <v>0</v>
      </c>
      <c r="CQ402" s="47" t="s">
        <v>126</v>
      </c>
      <c r="CR402" s="47">
        <v>0</v>
      </c>
      <c r="CS402" s="45">
        <v>1</v>
      </c>
      <c r="CT402" s="45">
        <v>1</v>
      </c>
      <c r="CU402" s="45">
        <v>1</v>
      </c>
      <c r="CV402" s="45">
        <v>1</v>
      </c>
      <c r="CW402">
        <v>4</v>
      </c>
      <c r="CX402" s="48">
        <v>0.79333333333333333</v>
      </c>
      <c r="CY402" s="1"/>
    </row>
    <row r="403" spans="1:104" ht="18" hidden="1" customHeight="1" x14ac:dyDescent="0.25">
      <c r="A403" s="37" t="s">
        <v>168</v>
      </c>
      <c r="B403" s="37" t="s">
        <v>169</v>
      </c>
      <c r="C403" s="37" t="s">
        <v>3516</v>
      </c>
      <c r="D403" s="37" t="s">
        <v>3881</v>
      </c>
      <c r="E403" s="37" t="s">
        <v>3912</v>
      </c>
      <c r="F403" s="37" t="s">
        <v>3913</v>
      </c>
      <c r="G403" s="37" t="s">
        <v>3914</v>
      </c>
      <c r="H403" s="37" t="s">
        <v>3915</v>
      </c>
      <c r="I403" s="37" t="s">
        <v>952</v>
      </c>
      <c r="J403" s="37"/>
      <c r="K403" s="37" t="s">
        <v>3916</v>
      </c>
      <c r="L403" s="37" t="s">
        <v>3917</v>
      </c>
      <c r="M403" s="37" t="s">
        <v>3918</v>
      </c>
      <c r="N403" s="37" t="s">
        <v>118</v>
      </c>
      <c r="O403" s="37" t="s">
        <v>119</v>
      </c>
      <c r="P403" s="39">
        <v>100</v>
      </c>
      <c r="Q403" s="40">
        <v>116</v>
      </c>
      <c r="R403" s="40">
        <v>99</v>
      </c>
      <c r="S403" s="40" t="s">
        <v>4635</v>
      </c>
      <c r="T403" s="40">
        <v>9</v>
      </c>
      <c r="U403" s="40">
        <v>0</v>
      </c>
      <c r="V403" s="40">
        <v>12</v>
      </c>
      <c r="W403" s="40">
        <v>0</v>
      </c>
      <c r="X403" s="40">
        <v>12</v>
      </c>
      <c r="Y403" s="40">
        <v>0</v>
      </c>
      <c r="Z403" s="40">
        <v>12</v>
      </c>
      <c r="AA403" s="40" t="s">
        <v>3919</v>
      </c>
      <c r="AB403" s="40" t="s">
        <v>3920</v>
      </c>
      <c r="AC403" s="40" t="s">
        <v>3921</v>
      </c>
      <c r="AD403" s="40">
        <v>30</v>
      </c>
      <c r="AE403" s="40">
        <v>0</v>
      </c>
      <c r="AF403" s="40">
        <v>30</v>
      </c>
      <c r="AG403" s="40">
        <v>0</v>
      </c>
      <c r="AH403" s="40">
        <v>30</v>
      </c>
      <c r="AI403" s="40" t="s">
        <v>3922</v>
      </c>
      <c r="AJ403" s="40" t="s">
        <v>3923</v>
      </c>
      <c r="AK403" s="40">
        <v>0</v>
      </c>
      <c r="AL403" s="40">
        <v>0</v>
      </c>
      <c r="AM403" s="40">
        <v>0</v>
      </c>
      <c r="AN403" s="40">
        <v>74</v>
      </c>
      <c r="AO403" s="40">
        <v>0</v>
      </c>
      <c r="AP403" s="40">
        <v>57</v>
      </c>
      <c r="AQ403" s="40">
        <v>0</v>
      </c>
      <c r="AR403" s="40">
        <v>57</v>
      </c>
      <c r="AS403" s="40" t="s">
        <v>192</v>
      </c>
      <c r="AT403" s="40" t="s">
        <v>3924</v>
      </c>
      <c r="AU403" s="40"/>
      <c r="AV403" s="40">
        <v>0</v>
      </c>
      <c r="AW403" s="40">
        <v>0</v>
      </c>
      <c r="AX403" s="40">
        <v>0</v>
      </c>
      <c r="AY403" s="40">
        <v>0</v>
      </c>
      <c r="AZ403" s="42">
        <v>7800000</v>
      </c>
      <c r="BA403" s="43">
        <v>0</v>
      </c>
      <c r="BB403" s="43">
        <v>7800000</v>
      </c>
      <c r="BC403" s="42">
        <v>7800000</v>
      </c>
      <c r="BD403" s="44">
        <v>105371352</v>
      </c>
      <c r="BE403" s="44">
        <v>0</v>
      </c>
      <c r="BF403" s="45"/>
      <c r="BG403" s="44">
        <v>87182110</v>
      </c>
      <c r="BH403" s="44">
        <v>130800000</v>
      </c>
      <c r="BI403" s="44"/>
      <c r="BJ403" s="44">
        <v>98463000</v>
      </c>
      <c r="BK403" s="46">
        <v>0.85344827586206895</v>
      </c>
      <c r="BL403" s="46">
        <v>0.10340000000000001</v>
      </c>
      <c r="BM403" s="46">
        <v>1</v>
      </c>
      <c r="BN403" s="46">
        <v>0.25862068965517243</v>
      </c>
      <c r="BO403" s="46">
        <v>1</v>
      </c>
      <c r="BP403" s="46">
        <v>0.63793103448275867</v>
      </c>
      <c r="BQ403" s="46">
        <v>0.77027027027027029</v>
      </c>
      <c r="BR403" s="46">
        <v>0</v>
      </c>
      <c r="BS403" s="46">
        <v>0</v>
      </c>
      <c r="BT403" s="46">
        <v>0</v>
      </c>
      <c r="BU403" s="46" t="s">
        <v>126</v>
      </c>
      <c r="BV403" s="46">
        <v>0.85344827586206895</v>
      </c>
      <c r="BW403" s="46">
        <v>1</v>
      </c>
      <c r="BX403" s="46">
        <v>1</v>
      </c>
      <c r="BY403" s="46">
        <v>0.77027027027027029</v>
      </c>
      <c r="BZ403" s="46">
        <v>0</v>
      </c>
      <c r="CA403" s="46" t="s">
        <v>126</v>
      </c>
      <c r="CB403" s="47">
        <v>0.224</v>
      </c>
      <c r="CC403" s="47">
        <v>0.19117241379310346</v>
      </c>
      <c r="CD403" s="47">
        <v>2.3199999999999998E-2</v>
      </c>
      <c r="CE403" s="47">
        <v>2.3199999999999998E-2</v>
      </c>
      <c r="CF403" s="47">
        <v>2.3199999999999998E-2</v>
      </c>
      <c r="CG403" s="47">
        <v>5.79E-2</v>
      </c>
      <c r="CH403" s="47">
        <v>5.79E-2</v>
      </c>
      <c r="CI403" s="47">
        <v>5.7903448275862079E-2</v>
      </c>
      <c r="CJ403" s="47">
        <v>0.1429</v>
      </c>
      <c r="CK403" s="47">
        <v>0.11007162162162162</v>
      </c>
      <c r="CL403" s="47">
        <v>0.11006896551724138</v>
      </c>
      <c r="CM403" s="47">
        <v>0</v>
      </c>
      <c r="CN403" s="47">
        <v>0</v>
      </c>
      <c r="CO403" s="47">
        <v>0</v>
      </c>
      <c r="CP403" s="47">
        <v>0</v>
      </c>
      <c r="CQ403" s="47" t="s">
        <v>126</v>
      </c>
      <c r="CR403" s="47">
        <v>0</v>
      </c>
      <c r="CS403" s="45"/>
      <c r="CT403" s="45"/>
      <c r="CU403" s="45"/>
      <c r="CV403" s="45"/>
      <c r="CX403" s="48">
        <v>42</v>
      </c>
      <c r="CY403" s="1">
        <v>0</v>
      </c>
      <c r="CZ403">
        <v>0</v>
      </c>
    </row>
    <row r="404" spans="1:104" s="89" customFormat="1" ht="18" hidden="1" customHeight="1" x14ac:dyDescent="0.25">
      <c r="A404" s="80" t="s">
        <v>168</v>
      </c>
      <c r="B404" s="80" t="s">
        <v>169</v>
      </c>
      <c r="C404" s="80" t="s">
        <v>3516</v>
      </c>
      <c r="D404" s="80" t="s">
        <v>3881</v>
      </c>
      <c r="E404" s="80" t="s">
        <v>3912</v>
      </c>
      <c r="F404" s="80" t="s">
        <v>3913</v>
      </c>
      <c r="G404" s="80" t="s">
        <v>3914</v>
      </c>
      <c r="H404" s="80" t="s">
        <v>3925</v>
      </c>
      <c r="I404" s="80" t="s">
        <v>952</v>
      </c>
      <c r="J404" s="80"/>
      <c r="K404" s="80" t="s">
        <v>3926</v>
      </c>
      <c r="L404" s="80" t="s">
        <v>3927</v>
      </c>
      <c r="M404" s="80" t="s">
        <v>3928</v>
      </c>
      <c r="N404" s="80" t="s">
        <v>118</v>
      </c>
      <c r="O404" s="80" t="s">
        <v>119</v>
      </c>
      <c r="P404" s="81">
        <v>14</v>
      </c>
      <c r="Q404" s="82">
        <v>15</v>
      </c>
      <c r="R404" s="82">
        <v>30</v>
      </c>
      <c r="S404" s="82" t="s">
        <v>4636</v>
      </c>
      <c r="T404" s="82">
        <v>2</v>
      </c>
      <c r="U404" s="82">
        <v>0</v>
      </c>
      <c r="V404" s="82">
        <v>14</v>
      </c>
      <c r="W404" s="82">
        <v>0</v>
      </c>
      <c r="X404" s="82">
        <v>14</v>
      </c>
      <c r="Y404" s="82">
        <v>0</v>
      </c>
      <c r="Z404" s="82">
        <v>14</v>
      </c>
      <c r="AA404" s="82" t="s">
        <v>3929</v>
      </c>
      <c r="AB404" s="82" t="s">
        <v>3930</v>
      </c>
      <c r="AC404" s="82" t="s">
        <v>3931</v>
      </c>
      <c r="AD404" s="82">
        <v>1</v>
      </c>
      <c r="AE404" s="82">
        <v>14</v>
      </c>
      <c r="AF404" s="82">
        <v>1</v>
      </c>
      <c r="AG404" s="82">
        <v>14</v>
      </c>
      <c r="AH404" s="82">
        <v>1</v>
      </c>
      <c r="AI404" s="82" t="s">
        <v>3932</v>
      </c>
      <c r="AJ404" s="82" t="s">
        <v>3933</v>
      </c>
      <c r="AK404" s="82">
        <v>0</v>
      </c>
      <c r="AL404" s="82">
        <v>0</v>
      </c>
      <c r="AM404" s="82">
        <v>0</v>
      </c>
      <c r="AN404" s="82">
        <v>0</v>
      </c>
      <c r="AO404" s="82">
        <v>15</v>
      </c>
      <c r="AP404" s="82">
        <v>15</v>
      </c>
      <c r="AQ404" s="82">
        <v>0</v>
      </c>
      <c r="AR404" s="82">
        <v>15</v>
      </c>
      <c r="AS404" s="82" t="s">
        <v>3934</v>
      </c>
      <c r="AT404" s="82" t="s">
        <v>3935</v>
      </c>
      <c r="AU404" s="82"/>
      <c r="AV404" s="82">
        <v>0</v>
      </c>
      <c r="AW404" s="82">
        <v>15</v>
      </c>
      <c r="AX404" s="82">
        <v>0</v>
      </c>
      <c r="AY404" s="82">
        <v>0</v>
      </c>
      <c r="AZ404" s="83">
        <v>15197667</v>
      </c>
      <c r="BA404" s="84">
        <v>0</v>
      </c>
      <c r="BB404" s="84">
        <v>15197667</v>
      </c>
      <c r="BC404" s="83">
        <v>15197667</v>
      </c>
      <c r="BD404" s="85">
        <v>93580321</v>
      </c>
      <c r="BE404" s="85">
        <v>0</v>
      </c>
      <c r="BF404" s="86"/>
      <c r="BG404" s="85">
        <v>92564890</v>
      </c>
      <c r="BH404" s="85">
        <v>145200000</v>
      </c>
      <c r="BI404" s="85"/>
      <c r="BJ404" s="85">
        <v>66529000</v>
      </c>
      <c r="BK404" s="87">
        <v>2</v>
      </c>
      <c r="BL404" s="87">
        <v>0.1333</v>
      </c>
      <c r="BM404" s="87">
        <v>7</v>
      </c>
      <c r="BN404" s="87">
        <v>6.6666666666666666E-2</v>
      </c>
      <c r="BO404" s="87">
        <v>1</v>
      </c>
      <c r="BP404" s="87">
        <v>1</v>
      </c>
      <c r="BQ404" s="87">
        <v>1</v>
      </c>
      <c r="BR404" s="87">
        <v>0</v>
      </c>
      <c r="BS404" s="87">
        <v>0</v>
      </c>
      <c r="BT404" s="87">
        <v>0</v>
      </c>
      <c r="BU404" s="87" t="s">
        <v>126</v>
      </c>
      <c r="BV404" s="87" t="s">
        <v>4283</v>
      </c>
      <c r="BW404" s="87">
        <v>1</v>
      </c>
      <c r="BX404" s="87">
        <v>1</v>
      </c>
      <c r="BY404" s="87">
        <v>1</v>
      </c>
      <c r="BZ404" s="87">
        <v>0</v>
      </c>
      <c r="CA404" s="87" t="s">
        <v>126</v>
      </c>
      <c r="CB404" s="88">
        <v>0.224</v>
      </c>
      <c r="CC404" s="88">
        <v>0.224</v>
      </c>
      <c r="CD404" s="88">
        <v>0.20910000000000001</v>
      </c>
      <c r="CE404" s="88">
        <v>0.20910000000000001</v>
      </c>
      <c r="CF404" s="88">
        <v>0.20899999999999999</v>
      </c>
      <c r="CG404" s="88">
        <v>1.49E-2</v>
      </c>
      <c r="CH404" s="88">
        <v>1.49E-2</v>
      </c>
      <c r="CI404" s="88">
        <v>1.5000000000000013E-2</v>
      </c>
      <c r="CJ404" s="88">
        <v>0.224</v>
      </c>
      <c r="CK404" s="88">
        <v>0.224</v>
      </c>
      <c r="CL404" s="88">
        <v>0</v>
      </c>
      <c r="CM404" s="88">
        <v>0</v>
      </c>
      <c r="CN404" s="88">
        <v>0</v>
      </c>
      <c r="CO404" s="88">
        <v>0</v>
      </c>
      <c r="CP404" s="88">
        <v>0</v>
      </c>
      <c r="CQ404" s="88" t="s">
        <v>126</v>
      </c>
      <c r="CR404" s="88">
        <v>0</v>
      </c>
      <c r="CS404" s="86">
        <v>0</v>
      </c>
      <c r="CT404" s="86">
        <v>1</v>
      </c>
      <c r="CU404" s="86" t="e">
        <v>#REF!</v>
      </c>
      <c r="CV404" s="86">
        <v>1</v>
      </c>
      <c r="CW404" s="89" t="e">
        <v>#REF!</v>
      </c>
      <c r="CX404" s="90">
        <v>14.5</v>
      </c>
      <c r="CY404" s="91">
        <v>0</v>
      </c>
      <c r="CZ404" s="89">
        <v>0</v>
      </c>
    </row>
    <row r="405" spans="1:104" s="89" customFormat="1" ht="18" hidden="1" customHeight="1" x14ac:dyDescent="0.25">
      <c r="A405" s="80" t="s">
        <v>168</v>
      </c>
      <c r="B405" s="80" t="s">
        <v>169</v>
      </c>
      <c r="C405" s="80" t="s">
        <v>3516</v>
      </c>
      <c r="D405" s="80" t="s">
        <v>3881</v>
      </c>
      <c r="E405" s="80" t="s">
        <v>3912</v>
      </c>
      <c r="F405" s="80" t="s">
        <v>3913</v>
      </c>
      <c r="G405" s="80" t="s">
        <v>3914</v>
      </c>
      <c r="H405" s="80" t="s">
        <v>3936</v>
      </c>
      <c r="I405" s="80" t="s">
        <v>952</v>
      </c>
      <c r="J405" s="80"/>
      <c r="K405" s="80" t="s">
        <v>3937</v>
      </c>
      <c r="L405" s="80" t="s">
        <v>3938</v>
      </c>
      <c r="M405" s="80" t="s">
        <v>3939</v>
      </c>
      <c r="N405" s="80" t="s">
        <v>118</v>
      </c>
      <c r="O405" s="80" t="s">
        <v>119</v>
      </c>
      <c r="P405" s="81">
        <v>0</v>
      </c>
      <c r="Q405" s="82">
        <v>116</v>
      </c>
      <c r="R405" s="82">
        <v>348</v>
      </c>
      <c r="S405" s="82" t="s">
        <v>4637</v>
      </c>
      <c r="T405" s="82">
        <v>30</v>
      </c>
      <c r="U405" s="82">
        <v>0</v>
      </c>
      <c r="V405" s="82">
        <v>30</v>
      </c>
      <c r="W405" s="82">
        <v>0</v>
      </c>
      <c r="X405" s="82">
        <v>30</v>
      </c>
      <c r="Y405" s="82">
        <v>0</v>
      </c>
      <c r="Z405" s="82">
        <v>30</v>
      </c>
      <c r="AA405" s="82" t="s">
        <v>3940</v>
      </c>
      <c r="AB405" s="82" t="s">
        <v>3941</v>
      </c>
      <c r="AC405" s="82" t="s">
        <v>3942</v>
      </c>
      <c r="AD405" s="82">
        <v>86</v>
      </c>
      <c r="AE405" s="82">
        <v>0</v>
      </c>
      <c r="AF405" s="82">
        <v>86</v>
      </c>
      <c r="AG405" s="82">
        <v>30</v>
      </c>
      <c r="AH405" s="82">
        <v>86</v>
      </c>
      <c r="AI405" s="82" t="s">
        <v>3943</v>
      </c>
      <c r="AJ405" s="82" t="s">
        <v>3944</v>
      </c>
      <c r="AK405" s="82">
        <v>0</v>
      </c>
      <c r="AL405" s="82">
        <v>0</v>
      </c>
      <c r="AM405" s="82">
        <v>0</v>
      </c>
      <c r="AN405" s="82">
        <v>0</v>
      </c>
      <c r="AO405" s="82">
        <v>116</v>
      </c>
      <c r="AP405" s="82">
        <v>0</v>
      </c>
      <c r="AQ405" s="82">
        <v>232</v>
      </c>
      <c r="AR405" s="82">
        <v>232</v>
      </c>
      <c r="AS405" s="82" t="s">
        <v>3945</v>
      </c>
      <c r="AT405" s="82" t="s">
        <v>3946</v>
      </c>
      <c r="AU405" s="82"/>
      <c r="AV405" s="82">
        <v>0</v>
      </c>
      <c r="AW405" s="82">
        <v>116</v>
      </c>
      <c r="AX405" s="82">
        <v>0</v>
      </c>
      <c r="AY405" s="82">
        <v>0</v>
      </c>
      <c r="AZ405" s="107"/>
      <c r="BA405" s="84">
        <v>0</v>
      </c>
      <c r="BB405" s="84">
        <v>0</v>
      </c>
      <c r="BC405" s="107"/>
      <c r="BD405" s="85">
        <v>39196370</v>
      </c>
      <c r="BE405" s="85">
        <v>0</v>
      </c>
      <c r="BF405" s="86"/>
      <c r="BG405" s="85">
        <v>36547766</v>
      </c>
      <c r="BH405" s="85">
        <v>42500000</v>
      </c>
      <c r="BI405" s="85"/>
      <c r="BJ405" s="85">
        <v>36000000</v>
      </c>
      <c r="BK405" s="87">
        <v>3</v>
      </c>
      <c r="BL405" s="87">
        <v>0.2586</v>
      </c>
      <c r="BM405" s="87">
        <v>1</v>
      </c>
      <c r="BN405" s="87">
        <v>0.74137931034482762</v>
      </c>
      <c r="BO405" s="87">
        <v>1</v>
      </c>
      <c r="BP405" s="87">
        <v>1</v>
      </c>
      <c r="BQ405" s="87">
        <v>2</v>
      </c>
      <c r="BR405" s="87">
        <v>0</v>
      </c>
      <c r="BS405" s="87">
        <v>0</v>
      </c>
      <c r="BT405" s="87">
        <v>0</v>
      </c>
      <c r="BU405" s="87" t="s">
        <v>126</v>
      </c>
      <c r="BV405" s="87" t="s">
        <v>4283</v>
      </c>
      <c r="BW405" s="87">
        <v>1</v>
      </c>
      <c r="BX405" s="87">
        <v>1</v>
      </c>
      <c r="BY405" s="87" t="s">
        <v>4283</v>
      </c>
      <c r="BZ405" s="87">
        <v>0</v>
      </c>
      <c r="CA405" s="87" t="s">
        <v>126</v>
      </c>
      <c r="CB405" s="88">
        <v>0.224</v>
      </c>
      <c r="CC405" s="88">
        <v>0.224</v>
      </c>
      <c r="CD405" s="88">
        <v>5.79E-2</v>
      </c>
      <c r="CE405" s="88">
        <v>5.79E-2</v>
      </c>
      <c r="CF405" s="88">
        <v>5.79E-2</v>
      </c>
      <c r="CG405" s="88">
        <v>0.1661</v>
      </c>
      <c r="CH405" s="88">
        <v>0.1661</v>
      </c>
      <c r="CI405" s="88">
        <v>0.1661</v>
      </c>
      <c r="CJ405" s="88">
        <v>0.224</v>
      </c>
      <c r="CK405" s="88">
        <v>0.224</v>
      </c>
      <c r="CL405" s="88">
        <v>0</v>
      </c>
      <c r="CM405" s="88">
        <v>0</v>
      </c>
      <c r="CN405" s="88">
        <v>0</v>
      </c>
      <c r="CO405" s="88">
        <v>0</v>
      </c>
      <c r="CP405" s="88">
        <v>0</v>
      </c>
      <c r="CQ405" s="88" t="s">
        <v>126</v>
      </c>
      <c r="CR405" s="88">
        <v>0</v>
      </c>
      <c r="CS405" s="86"/>
      <c r="CT405" s="86"/>
      <c r="CU405" s="86"/>
      <c r="CV405" s="86"/>
      <c r="CX405" s="90">
        <v>146</v>
      </c>
      <c r="CY405" s="91">
        <v>0</v>
      </c>
      <c r="CZ405" s="89">
        <v>0</v>
      </c>
    </row>
    <row r="406" spans="1:104" ht="18" hidden="1" customHeight="1" x14ac:dyDescent="0.25">
      <c r="A406" s="37" t="s">
        <v>168</v>
      </c>
      <c r="B406" s="37" t="s">
        <v>169</v>
      </c>
      <c r="C406" s="37" t="s">
        <v>3516</v>
      </c>
      <c r="D406" s="37" t="s">
        <v>3881</v>
      </c>
      <c r="E406" s="37" t="s">
        <v>3912</v>
      </c>
      <c r="F406" s="37" t="s">
        <v>3913</v>
      </c>
      <c r="G406" s="37" t="s">
        <v>3914</v>
      </c>
      <c r="H406" s="37" t="s">
        <v>3947</v>
      </c>
      <c r="I406" s="37" t="s">
        <v>952</v>
      </c>
      <c r="J406" s="37"/>
      <c r="K406" s="37" t="s">
        <v>3948</v>
      </c>
      <c r="L406" s="37" t="s">
        <v>3949</v>
      </c>
      <c r="M406" s="37" t="s">
        <v>3950</v>
      </c>
      <c r="N406" s="37" t="s">
        <v>118</v>
      </c>
      <c r="O406" s="37" t="s">
        <v>135</v>
      </c>
      <c r="P406" s="39">
        <v>117</v>
      </c>
      <c r="Q406" s="40">
        <v>117</v>
      </c>
      <c r="R406" s="39">
        <v>84.333333333333329</v>
      </c>
      <c r="S406" s="40" t="s">
        <v>4638</v>
      </c>
      <c r="T406" s="40">
        <v>0</v>
      </c>
      <c r="U406" s="40">
        <v>117</v>
      </c>
      <c r="V406" s="40">
        <v>0</v>
      </c>
      <c r="W406" s="40">
        <v>117</v>
      </c>
      <c r="X406" s="40" t="s">
        <v>126</v>
      </c>
      <c r="Y406" s="40">
        <v>96</v>
      </c>
      <c r="Z406" s="40">
        <v>96</v>
      </c>
      <c r="AA406" s="40" t="s">
        <v>3951</v>
      </c>
      <c r="AB406" s="40" t="s">
        <v>3952</v>
      </c>
      <c r="AC406" s="40">
        <v>0</v>
      </c>
      <c r="AD406" s="40">
        <v>0</v>
      </c>
      <c r="AE406" s="40">
        <v>117</v>
      </c>
      <c r="AF406" s="40">
        <v>0</v>
      </c>
      <c r="AG406" s="40">
        <v>117</v>
      </c>
      <c r="AH406" s="40">
        <v>117</v>
      </c>
      <c r="AI406" s="40" t="s">
        <v>3953</v>
      </c>
      <c r="AJ406" s="40" t="s">
        <v>3954</v>
      </c>
      <c r="AK406" s="40">
        <v>0</v>
      </c>
      <c r="AL406" s="40">
        <v>0</v>
      </c>
      <c r="AM406" s="40">
        <v>0</v>
      </c>
      <c r="AN406" s="40">
        <v>0</v>
      </c>
      <c r="AO406" s="40">
        <v>117</v>
      </c>
      <c r="AP406" s="40" t="s">
        <v>126</v>
      </c>
      <c r="AQ406" s="40">
        <v>40</v>
      </c>
      <c r="AR406" s="40">
        <v>40</v>
      </c>
      <c r="AS406" s="40" t="s">
        <v>1676</v>
      </c>
      <c r="AT406" s="40" t="s">
        <v>3955</v>
      </c>
      <c r="AU406" s="40"/>
      <c r="AV406" s="40">
        <v>0</v>
      </c>
      <c r="AW406" s="40">
        <v>117</v>
      </c>
      <c r="AX406" s="40">
        <v>0</v>
      </c>
      <c r="AY406" s="40">
        <v>0</v>
      </c>
      <c r="AZ406" s="42">
        <v>8804333</v>
      </c>
      <c r="BA406" s="43">
        <v>0</v>
      </c>
      <c r="BB406" s="43">
        <v>8804333</v>
      </c>
      <c r="BC406" s="42">
        <v>3350000</v>
      </c>
      <c r="BD406" s="44">
        <v>90000000</v>
      </c>
      <c r="BE406" s="44">
        <v>0</v>
      </c>
      <c r="BF406" s="45"/>
      <c r="BG406" s="44">
        <v>79966322</v>
      </c>
      <c r="BH406" s="44">
        <v>70000000</v>
      </c>
      <c r="BI406" s="44"/>
      <c r="BJ406" s="44">
        <v>70000000</v>
      </c>
      <c r="BK406" s="46">
        <v>0.5405950854700855</v>
      </c>
      <c r="BL406" s="46">
        <v>0.25</v>
      </c>
      <c r="BM406" s="46">
        <v>0.82050000000000001</v>
      </c>
      <c r="BN406" s="46">
        <v>0.25</v>
      </c>
      <c r="BO406" s="46">
        <v>1</v>
      </c>
      <c r="BP406" s="46">
        <v>0.25</v>
      </c>
      <c r="BQ406" s="46">
        <v>0.34188034188034189</v>
      </c>
      <c r="BR406" s="46">
        <v>0.25</v>
      </c>
      <c r="BS406" s="46">
        <v>0</v>
      </c>
      <c r="BT406" s="46">
        <v>0</v>
      </c>
      <c r="BU406" s="46" t="s">
        <v>126</v>
      </c>
      <c r="BV406" s="46">
        <v>0.5405950854700855</v>
      </c>
      <c r="BW406" s="46">
        <v>0.82050000000000001</v>
      </c>
      <c r="BX406" s="46">
        <v>1</v>
      </c>
      <c r="BY406" s="46">
        <v>0.34188034188034189</v>
      </c>
      <c r="BZ406" s="46">
        <v>0</v>
      </c>
      <c r="CA406" s="46" t="s">
        <v>126</v>
      </c>
      <c r="CB406" s="47">
        <v>0.224</v>
      </c>
      <c r="CC406" s="47">
        <v>0.12109329914529915</v>
      </c>
      <c r="CD406" s="47">
        <v>5.6000000000000001E-2</v>
      </c>
      <c r="CE406" s="47">
        <v>4.5900000000000003E-2</v>
      </c>
      <c r="CF406" s="47">
        <v>4.5900000000000003E-2</v>
      </c>
      <c r="CG406" s="47">
        <v>5.6000000000000001E-2</v>
      </c>
      <c r="CH406" s="47">
        <v>5.6000000000000001E-2</v>
      </c>
      <c r="CI406" s="47">
        <v>5.6047999999999994E-2</v>
      </c>
      <c r="CJ406" s="47">
        <v>5.6000000000000001E-2</v>
      </c>
      <c r="CK406" s="47">
        <v>1.9145299145299145E-2</v>
      </c>
      <c r="CL406" s="47">
        <v>1.9145299145299159E-2</v>
      </c>
      <c r="CM406" s="47">
        <v>5.6000000000000001E-2</v>
      </c>
      <c r="CN406" s="47">
        <v>0</v>
      </c>
      <c r="CO406" s="47">
        <v>0</v>
      </c>
      <c r="CP406" s="47">
        <v>0</v>
      </c>
      <c r="CQ406" s="47" t="s">
        <v>126</v>
      </c>
      <c r="CR406" s="47">
        <v>0</v>
      </c>
      <c r="CS406" s="45">
        <v>1</v>
      </c>
      <c r="CT406" s="45">
        <v>1</v>
      </c>
      <c r="CU406" s="45">
        <v>1</v>
      </c>
      <c r="CV406" s="45">
        <v>1</v>
      </c>
      <c r="CW406">
        <v>4</v>
      </c>
      <c r="CX406" s="48">
        <v>84.333333333333329</v>
      </c>
      <c r="CY406" s="1">
        <v>0</v>
      </c>
      <c r="CZ406">
        <v>0</v>
      </c>
    </row>
    <row r="407" spans="1:104" ht="18" hidden="1" customHeight="1" x14ac:dyDescent="0.25">
      <c r="A407" s="37" t="s">
        <v>168</v>
      </c>
      <c r="B407" s="37" t="s">
        <v>169</v>
      </c>
      <c r="C407" s="37" t="s">
        <v>3516</v>
      </c>
      <c r="D407" s="37" t="s">
        <v>3881</v>
      </c>
      <c r="E407" s="37" t="s">
        <v>3912</v>
      </c>
      <c r="F407" s="37" t="s">
        <v>3913</v>
      </c>
      <c r="G407" s="37" t="s">
        <v>3914</v>
      </c>
      <c r="H407" s="37" t="s">
        <v>3956</v>
      </c>
      <c r="I407" s="37" t="s">
        <v>952</v>
      </c>
      <c r="J407" s="37"/>
      <c r="K407" s="37" t="s">
        <v>3957</v>
      </c>
      <c r="L407" s="37" t="s">
        <v>3958</v>
      </c>
      <c r="M407" s="37" t="s">
        <v>3959</v>
      </c>
      <c r="N407" s="37" t="s">
        <v>118</v>
      </c>
      <c r="O407" s="37" t="s">
        <v>135</v>
      </c>
      <c r="P407" s="39">
        <v>116</v>
      </c>
      <c r="Q407" s="40">
        <v>116</v>
      </c>
      <c r="R407" s="39">
        <v>85</v>
      </c>
      <c r="S407" s="40" t="s">
        <v>4639</v>
      </c>
      <c r="T407" s="40">
        <v>0</v>
      </c>
      <c r="U407" s="40">
        <v>116</v>
      </c>
      <c r="V407" s="40">
        <v>0</v>
      </c>
      <c r="W407" s="40">
        <v>116</v>
      </c>
      <c r="X407" s="40" t="s">
        <v>126</v>
      </c>
      <c r="Y407" s="40">
        <v>80</v>
      </c>
      <c r="Z407" s="40">
        <v>80</v>
      </c>
      <c r="AA407" s="40" t="s">
        <v>3960</v>
      </c>
      <c r="AB407" s="40" t="s">
        <v>3961</v>
      </c>
      <c r="AC407" s="40" t="s">
        <v>3962</v>
      </c>
      <c r="AD407" s="40">
        <v>0</v>
      </c>
      <c r="AE407" s="40">
        <v>116</v>
      </c>
      <c r="AF407" s="40">
        <v>0</v>
      </c>
      <c r="AG407" s="40">
        <v>114</v>
      </c>
      <c r="AH407" s="40">
        <v>114</v>
      </c>
      <c r="AI407" s="40" t="s">
        <v>3963</v>
      </c>
      <c r="AJ407" s="40" t="s">
        <v>3964</v>
      </c>
      <c r="AK407" s="40">
        <v>0</v>
      </c>
      <c r="AL407" s="40">
        <v>0</v>
      </c>
      <c r="AM407" s="40">
        <v>0</v>
      </c>
      <c r="AN407" s="40">
        <v>0</v>
      </c>
      <c r="AO407" s="40">
        <v>116</v>
      </c>
      <c r="AP407" s="40" t="s">
        <v>126</v>
      </c>
      <c r="AQ407" s="40">
        <v>61</v>
      </c>
      <c r="AR407" s="40">
        <v>61</v>
      </c>
      <c r="AS407" s="40" t="s">
        <v>3965</v>
      </c>
      <c r="AT407" s="40" t="s">
        <v>3966</v>
      </c>
      <c r="AU407" s="40"/>
      <c r="AV407" s="40">
        <v>0</v>
      </c>
      <c r="AW407" s="40">
        <v>116</v>
      </c>
      <c r="AX407" s="40">
        <v>0</v>
      </c>
      <c r="AY407" s="40">
        <v>0</v>
      </c>
      <c r="AZ407" s="42">
        <v>6500000</v>
      </c>
      <c r="BA407" s="43">
        <v>0</v>
      </c>
      <c r="BB407" s="43">
        <v>6500000</v>
      </c>
      <c r="BC407" s="42">
        <v>6500000</v>
      </c>
      <c r="BD407" s="44">
        <v>20000000</v>
      </c>
      <c r="BE407" s="44">
        <v>0</v>
      </c>
      <c r="BF407" s="45"/>
      <c r="BG407" s="44">
        <v>20000000</v>
      </c>
      <c r="BH407" s="44">
        <v>22000000</v>
      </c>
      <c r="BI407" s="44"/>
      <c r="BJ407" s="44">
        <v>22000000</v>
      </c>
      <c r="BK407" s="46">
        <v>0.54958017241379309</v>
      </c>
      <c r="BL407" s="46">
        <v>0.25</v>
      </c>
      <c r="BM407" s="46">
        <v>0.68969999999999998</v>
      </c>
      <c r="BN407" s="46">
        <v>0.25</v>
      </c>
      <c r="BO407" s="46">
        <v>0.98275862068965514</v>
      </c>
      <c r="BP407" s="46">
        <v>0.25</v>
      </c>
      <c r="BQ407" s="46">
        <v>0.52586206896551724</v>
      </c>
      <c r="BR407" s="46">
        <v>0.25</v>
      </c>
      <c r="BS407" s="46">
        <v>0</v>
      </c>
      <c r="BT407" s="46">
        <v>0</v>
      </c>
      <c r="BU407" s="46" t="s">
        <v>126</v>
      </c>
      <c r="BV407" s="46">
        <v>0.54958017241379309</v>
      </c>
      <c r="BW407" s="46">
        <v>0.68969999999999998</v>
      </c>
      <c r="BX407" s="46">
        <v>0.98275862068965514</v>
      </c>
      <c r="BY407" s="46">
        <v>0.52586206896551724</v>
      </c>
      <c r="BZ407" s="46">
        <v>0</v>
      </c>
      <c r="CA407" s="46" t="s">
        <v>126</v>
      </c>
      <c r="CB407" s="47">
        <v>0.224</v>
      </c>
      <c r="CC407" s="47">
        <v>0.12310595862068965</v>
      </c>
      <c r="CD407" s="47">
        <v>5.6000000000000001E-2</v>
      </c>
      <c r="CE407" s="47">
        <v>3.8600000000000002E-2</v>
      </c>
      <c r="CF407" s="47">
        <v>3.8600000000000002E-2</v>
      </c>
      <c r="CG407" s="47">
        <v>5.6000000000000001E-2</v>
      </c>
      <c r="CH407" s="47">
        <v>5.503448275862069E-2</v>
      </c>
      <c r="CI407" s="47">
        <v>5.5057682758620684E-2</v>
      </c>
      <c r="CJ407" s="47">
        <v>5.6000000000000001E-2</v>
      </c>
      <c r="CK407" s="47">
        <v>2.9448275862068964E-2</v>
      </c>
      <c r="CL407" s="47">
        <v>2.9448275862068975E-2</v>
      </c>
      <c r="CM407" s="47">
        <v>5.6000000000000001E-2</v>
      </c>
      <c r="CN407" s="47">
        <v>0</v>
      </c>
      <c r="CO407" s="47">
        <v>0</v>
      </c>
      <c r="CP407" s="47">
        <v>0</v>
      </c>
      <c r="CQ407" s="47" t="s">
        <v>126</v>
      </c>
      <c r="CR407" s="47">
        <v>0</v>
      </c>
      <c r="CS407" s="45">
        <v>1</v>
      </c>
      <c r="CT407" s="45">
        <v>1</v>
      </c>
      <c r="CU407" s="45">
        <v>1</v>
      </c>
      <c r="CV407" s="45">
        <v>1</v>
      </c>
      <c r="CW407">
        <v>4</v>
      </c>
      <c r="CX407" s="48">
        <v>85</v>
      </c>
      <c r="CY407" s="1">
        <v>0</v>
      </c>
      <c r="CZ407">
        <v>0</v>
      </c>
    </row>
    <row r="408" spans="1:104" ht="18" hidden="1" customHeight="1" x14ac:dyDescent="0.25">
      <c r="A408" s="37" t="s">
        <v>1423</v>
      </c>
      <c r="B408" s="37" t="s">
        <v>1424</v>
      </c>
      <c r="C408" s="37" t="s">
        <v>3516</v>
      </c>
      <c r="D408" s="37" t="s">
        <v>3881</v>
      </c>
      <c r="E408" s="37" t="s">
        <v>3912</v>
      </c>
      <c r="F408" s="37" t="s">
        <v>3913</v>
      </c>
      <c r="G408" s="37" t="s">
        <v>3914</v>
      </c>
      <c r="H408" s="37" t="s">
        <v>3967</v>
      </c>
      <c r="I408" s="37"/>
      <c r="J408" s="37"/>
      <c r="K408" s="37" t="s">
        <v>3968</v>
      </c>
      <c r="L408" s="37" t="s">
        <v>3969</v>
      </c>
      <c r="M408" s="37" t="s">
        <v>3970</v>
      </c>
      <c r="N408" s="37" t="s">
        <v>134</v>
      </c>
      <c r="O408" s="37" t="s">
        <v>119</v>
      </c>
      <c r="P408" s="39">
        <v>0</v>
      </c>
      <c r="Q408" s="40">
        <v>40</v>
      </c>
      <c r="R408" s="40">
        <v>21</v>
      </c>
      <c r="S408" s="40" t="s">
        <v>4640</v>
      </c>
      <c r="T408" s="40">
        <v>5</v>
      </c>
      <c r="U408" s="40">
        <v>0</v>
      </c>
      <c r="V408" s="40">
        <v>5</v>
      </c>
      <c r="W408" s="40">
        <v>0</v>
      </c>
      <c r="X408" s="40">
        <v>5</v>
      </c>
      <c r="Y408" s="40">
        <v>0</v>
      </c>
      <c r="Z408" s="40">
        <v>5</v>
      </c>
      <c r="AA408" s="40" t="s">
        <v>1080</v>
      </c>
      <c r="AB408" s="40" t="s">
        <v>3971</v>
      </c>
      <c r="AC408" s="40" t="s">
        <v>3972</v>
      </c>
      <c r="AD408" s="40">
        <v>12</v>
      </c>
      <c r="AE408" s="40">
        <v>0</v>
      </c>
      <c r="AF408" s="40">
        <v>12</v>
      </c>
      <c r="AG408" s="40">
        <v>0</v>
      </c>
      <c r="AH408" s="40">
        <v>12</v>
      </c>
      <c r="AI408" s="40" t="s">
        <v>1080</v>
      </c>
      <c r="AJ408" s="40" t="s">
        <v>3973</v>
      </c>
      <c r="AK408" s="40">
        <v>0</v>
      </c>
      <c r="AL408" s="40"/>
      <c r="AM408" s="40"/>
      <c r="AN408" s="40">
        <v>10</v>
      </c>
      <c r="AO408" s="40">
        <v>0</v>
      </c>
      <c r="AP408" s="40">
        <v>4</v>
      </c>
      <c r="AQ408" s="40">
        <v>0</v>
      </c>
      <c r="AR408" s="40">
        <v>4</v>
      </c>
      <c r="AS408" s="40" t="s">
        <v>3974</v>
      </c>
      <c r="AT408" s="40" t="s">
        <v>3975</v>
      </c>
      <c r="AU408" s="40" t="s">
        <v>3976</v>
      </c>
      <c r="AV408" s="40">
        <v>13</v>
      </c>
      <c r="AW408" s="40">
        <v>0</v>
      </c>
      <c r="AX408" s="40">
        <v>0</v>
      </c>
      <c r="AY408" s="40">
        <v>0</v>
      </c>
      <c r="AZ408" s="42">
        <v>105475528</v>
      </c>
      <c r="BA408" s="43">
        <v>0</v>
      </c>
      <c r="BB408" s="43">
        <v>105475528</v>
      </c>
      <c r="BC408" s="42">
        <v>105475528</v>
      </c>
      <c r="BD408" s="44">
        <v>1111693138</v>
      </c>
      <c r="BE408" s="44"/>
      <c r="BF408" s="45"/>
      <c r="BG408" s="44">
        <v>1029592707</v>
      </c>
      <c r="BH408" s="44">
        <v>827335810</v>
      </c>
      <c r="BI408" s="44"/>
      <c r="BJ408" s="44">
        <v>554642347</v>
      </c>
      <c r="BK408" s="46">
        <v>0.52500000000000002</v>
      </c>
      <c r="BL408" s="46">
        <v>0.125</v>
      </c>
      <c r="BM408" s="46">
        <v>1</v>
      </c>
      <c r="BN408" s="46">
        <v>0.3</v>
      </c>
      <c r="BO408" s="46">
        <v>1</v>
      </c>
      <c r="BP408" s="46">
        <v>0.25</v>
      </c>
      <c r="BQ408" s="46">
        <v>0.4</v>
      </c>
      <c r="BR408" s="46">
        <v>0.32500000000000001</v>
      </c>
      <c r="BS408" s="46">
        <v>0</v>
      </c>
      <c r="BT408" s="46">
        <v>0</v>
      </c>
      <c r="BU408" s="46" t="s">
        <v>126</v>
      </c>
      <c r="BV408" s="46">
        <v>0.52500000000000002</v>
      </c>
      <c r="BW408" s="46">
        <v>1</v>
      </c>
      <c r="BX408" s="46">
        <v>1</v>
      </c>
      <c r="BY408" s="46">
        <v>0.4</v>
      </c>
      <c r="BZ408" s="46">
        <v>0</v>
      </c>
      <c r="CA408" s="46" t="s">
        <v>126</v>
      </c>
      <c r="CB408" s="47">
        <v>0.224</v>
      </c>
      <c r="CC408" s="47">
        <v>0.11760000000000001</v>
      </c>
      <c r="CD408" s="47">
        <v>2.8000000000000001E-2</v>
      </c>
      <c r="CE408" s="47">
        <v>2.8000000000000001E-2</v>
      </c>
      <c r="CF408" s="47">
        <v>2.8000000000000001E-2</v>
      </c>
      <c r="CG408" s="47">
        <v>6.7199999999999996E-2</v>
      </c>
      <c r="CH408" s="47">
        <v>6.7199999999999996E-2</v>
      </c>
      <c r="CI408" s="47">
        <v>6.7199999999999996E-2</v>
      </c>
      <c r="CJ408" s="47">
        <v>5.6000000000000001E-2</v>
      </c>
      <c r="CK408" s="47">
        <v>2.2400000000000003E-2</v>
      </c>
      <c r="CL408" s="47">
        <v>2.2400000000000017E-2</v>
      </c>
      <c r="CM408" s="47">
        <v>7.2800000000000004E-2</v>
      </c>
      <c r="CN408" s="47">
        <v>0</v>
      </c>
      <c r="CO408" s="47">
        <v>0</v>
      </c>
      <c r="CP408" s="47">
        <v>0</v>
      </c>
      <c r="CQ408" s="47" t="s">
        <v>126</v>
      </c>
      <c r="CR408" s="47">
        <v>0</v>
      </c>
      <c r="CS408" s="45"/>
      <c r="CT408" s="45"/>
      <c r="CU408" s="45"/>
      <c r="CV408" s="45"/>
      <c r="CX408" s="48">
        <v>12</v>
      </c>
      <c r="CY408" s="1">
        <v>0</v>
      </c>
      <c r="CZ408">
        <v>0</v>
      </c>
    </row>
    <row r="409" spans="1:104" ht="18" hidden="1" customHeight="1" x14ac:dyDescent="0.25">
      <c r="A409" s="37" t="s">
        <v>1423</v>
      </c>
      <c r="B409" s="37" t="s">
        <v>1424</v>
      </c>
      <c r="C409" s="37" t="s">
        <v>3516</v>
      </c>
      <c r="D409" s="37" t="s">
        <v>3881</v>
      </c>
      <c r="E409" s="37" t="s">
        <v>3912</v>
      </c>
      <c r="F409" s="37" t="s">
        <v>3913</v>
      </c>
      <c r="G409" s="37" t="s">
        <v>3914</v>
      </c>
      <c r="H409" s="37" t="s">
        <v>3977</v>
      </c>
      <c r="I409" s="37"/>
      <c r="J409" s="37"/>
      <c r="K409" s="37" t="s">
        <v>3978</v>
      </c>
      <c r="L409" s="37" t="s">
        <v>3979</v>
      </c>
      <c r="M409" s="37" t="s">
        <v>3372</v>
      </c>
      <c r="N409" s="37" t="s">
        <v>118</v>
      </c>
      <c r="O409" s="37" t="s">
        <v>119</v>
      </c>
      <c r="P409" s="39">
        <v>0</v>
      </c>
      <c r="Q409" s="40">
        <v>1</v>
      </c>
      <c r="R409" s="40">
        <v>0.40500000000000003</v>
      </c>
      <c r="S409" s="40" t="s">
        <v>4641</v>
      </c>
      <c r="T409" s="40">
        <v>0</v>
      </c>
      <c r="U409" s="40">
        <v>0</v>
      </c>
      <c r="V409" s="40">
        <v>0</v>
      </c>
      <c r="W409" s="40">
        <v>0</v>
      </c>
      <c r="X409" s="40">
        <v>0</v>
      </c>
      <c r="Y409" s="40">
        <v>0</v>
      </c>
      <c r="Z409" s="40">
        <v>0</v>
      </c>
      <c r="AA409" s="40"/>
      <c r="AB409" s="40"/>
      <c r="AC409" s="40"/>
      <c r="AD409" s="40">
        <v>0.33</v>
      </c>
      <c r="AE409" s="40">
        <v>0</v>
      </c>
      <c r="AF409" s="40">
        <v>0.25</v>
      </c>
      <c r="AG409" s="40">
        <v>0</v>
      </c>
      <c r="AH409" s="40">
        <v>0.25</v>
      </c>
      <c r="AI409" s="40" t="s">
        <v>1080</v>
      </c>
      <c r="AJ409" s="40" t="s">
        <v>3980</v>
      </c>
      <c r="AK409" s="40">
        <v>0</v>
      </c>
      <c r="AL409" s="40"/>
      <c r="AM409" s="40"/>
      <c r="AN409" s="40">
        <v>0.33</v>
      </c>
      <c r="AO409" s="40">
        <v>0</v>
      </c>
      <c r="AP409" s="40">
        <v>0.155</v>
      </c>
      <c r="AQ409" s="40">
        <v>0</v>
      </c>
      <c r="AR409" s="40">
        <v>0.155</v>
      </c>
      <c r="AS409" s="40" t="s">
        <v>3981</v>
      </c>
      <c r="AT409" s="40" t="s">
        <v>3982</v>
      </c>
      <c r="AU409" s="40" t="s">
        <v>3983</v>
      </c>
      <c r="AV409" s="40">
        <v>0.34</v>
      </c>
      <c r="AW409" s="40">
        <v>0</v>
      </c>
      <c r="AX409" s="40">
        <v>0</v>
      </c>
      <c r="AY409" s="40">
        <v>0</v>
      </c>
      <c r="AZ409" s="63"/>
      <c r="BA409" s="43">
        <v>0</v>
      </c>
      <c r="BB409" s="43">
        <v>0</v>
      </c>
      <c r="BC409" s="63"/>
      <c r="BD409" s="44">
        <v>30000000</v>
      </c>
      <c r="BE409" s="44"/>
      <c r="BF409" s="45"/>
      <c r="BG409" s="44">
        <v>27199953</v>
      </c>
      <c r="BH409" s="44">
        <v>312126619</v>
      </c>
      <c r="BI409" s="44"/>
      <c r="BJ409" s="44">
        <v>312126619</v>
      </c>
      <c r="BK409" s="46">
        <v>0.40500000000000003</v>
      </c>
      <c r="BL409" s="46">
        <v>0</v>
      </c>
      <c r="BM409" s="46" t="s">
        <v>126</v>
      </c>
      <c r="BN409" s="46">
        <v>0.33</v>
      </c>
      <c r="BO409" s="46">
        <v>0.75757575757575757</v>
      </c>
      <c r="BP409" s="46">
        <v>0.33</v>
      </c>
      <c r="BQ409" s="46">
        <v>0.46969696969696967</v>
      </c>
      <c r="BR409" s="46">
        <v>0.34</v>
      </c>
      <c r="BS409" s="46">
        <v>0</v>
      </c>
      <c r="BT409" s="46">
        <v>0</v>
      </c>
      <c r="BU409" s="46" t="s">
        <v>126</v>
      </c>
      <c r="BV409" s="46">
        <v>0.40500000000000003</v>
      </c>
      <c r="BW409" s="46" t="s">
        <v>126</v>
      </c>
      <c r="BX409" s="46">
        <v>0.75757575757575757</v>
      </c>
      <c r="BY409" s="46">
        <v>0.46969696969696967</v>
      </c>
      <c r="BZ409" s="46">
        <v>0</v>
      </c>
      <c r="CA409" s="46" t="s">
        <v>126</v>
      </c>
      <c r="CB409" s="47">
        <v>0.224</v>
      </c>
      <c r="CC409" s="47">
        <v>9.0720000000000009E-2</v>
      </c>
      <c r="CD409" s="47">
        <v>0</v>
      </c>
      <c r="CE409" s="47" t="s">
        <v>126</v>
      </c>
      <c r="CF409" s="47">
        <v>0</v>
      </c>
      <c r="CG409" s="47">
        <v>7.3899999999999993E-2</v>
      </c>
      <c r="CH409" s="47">
        <v>5.5984848484848478E-2</v>
      </c>
      <c r="CI409" s="47">
        <v>5.6000000000000001E-2</v>
      </c>
      <c r="CJ409" s="47">
        <v>7.3899999999999993E-2</v>
      </c>
      <c r="CK409" s="47">
        <v>3.4710606060606053E-2</v>
      </c>
      <c r="CL409" s="47">
        <v>3.4720000000000008E-2</v>
      </c>
      <c r="CM409" s="47">
        <v>7.6160000000000005E-2</v>
      </c>
      <c r="CN409" s="47">
        <v>0</v>
      </c>
      <c r="CO409" s="47">
        <v>0</v>
      </c>
      <c r="CP409" s="47">
        <v>0</v>
      </c>
      <c r="CQ409" s="47" t="s">
        <v>126</v>
      </c>
      <c r="CR409" s="47">
        <v>0</v>
      </c>
      <c r="CS409" s="45"/>
      <c r="CT409" s="45"/>
      <c r="CU409" s="45"/>
      <c r="CV409" s="45"/>
      <c r="CX409" s="48">
        <v>0.18</v>
      </c>
      <c r="CY409" s="1">
        <v>0</v>
      </c>
      <c r="CZ409">
        <v>0</v>
      </c>
    </row>
    <row r="410" spans="1:104" ht="18" hidden="1" customHeight="1" x14ac:dyDescent="0.25">
      <c r="A410" s="37" t="s">
        <v>3463</v>
      </c>
      <c r="B410" s="37" t="s">
        <v>3464</v>
      </c>
      <c r="C410" s="37" t="s">
        <v>3516</v>
      </c>
      <c r="D410" s="37" t="s">
        <v>3881</v>
      </c>
      <c r="E410" s="37" t="s">
        <v>3912</v>
      </c>
      <c r="F410" s="37" t="s">
        <v>3913</v>
      </c>
      <c r="G410" s="37" t="s">
        <v>3914</v>
      </c>
      <c r="H410" s="37" t="s">
        <v>3984</v>
      </c>
      <c r="I410" s="37"/>
      <c r="J410" s="37"/>
      <c r="K410" s="37" t="s">
        <v>3985</v>
      </c>
      <c r="L410" s="37" t="s">
        <v>3986</v>
      </c>
      <c r="M410" s="37" t="s">
        <v>3987</v>
      </c>
      <c r="N410" s="37" t="s">
        <v>118</v>
      </c>
      <c r="O410" s="37" t="s">
        <v>135</v>
      </c>
      <c r="P410" s="39">
        <v>1</v>
      </c>
      <c r="Q410" s="40">
        <v>1</v>
      </c>
      <c r="R410" s="40">
        <v>0.66666666666666663</v>
      </c>
      <c r="S410" s="40" t="s">
        <v>4642</v>
      </c>
      <c r="T410" s="40">
        <v>0</v>
      </c>
      <c r="U410" s="40">
        <v>1</v>
      </c>
      <c r="V410" s="40">
        <v>0</v>
      </c>
      <c r="W410" s="40">
        <v>1</v>
      </c>
      <c r="X410" s="40" t="s">
        <v>126</v>
      </c>
      <c r="Y410" s="40">
        <v>1</v>
      </c>
      <c r="Z410" s="40">
        <v>1</v>
      </c>
      <c r="AA410" s="40" t="s">
        <v>3988</v>
      </c>
      <c r="AB410" s="40" t="s">
        <v>3989</v>
      </c>
      <c r="AC410" s="40" t="s">
        <v>3990</v>
      </c>
      <c r="AD410" s="40">
        <v>0</v>
      </c>
      <c r="AE410" s="40">
        <v>1</v>
      </c>
      <c r="AF410" s="40">
        <v>0</v>
      </c>
      <c r="AG410" s="40">
        <v>1</v>
      </c>
      <c r="AH410" s="40">
        <v>1</v>
      </c>
      <c r="AI410" s="40" t="s">
        <v>3991</v>
      </c>
      <c r="AJ410" s="40" t="s">
        <v>3992</v>
      </c>
      <c r="AK410" s="40" t="s">
        <v>3993</v>
      </c>
      <c r="AL410" s="40"/>
      <c r="AM410" s="40"/>
      <c r="AN410" s="40">
        <v>0</v>
      </c>
      <c r="AO410" s="40">
        <v>1</v>
      </c>
      <c r="AP410" s="40" t="s">
        <v>126</v>
      </c>
      <c r="AQ410" s="40">
        <v>0</v>
      </c>
      <c r="AR410" s="40">
        <v>0</v>
      </c>
      <c r="AS410" s="40"/>
      <c r="AT410" s="40"/>
      <c r="AU410" s="40"/>
      <c r="AV410" s="40">
        <v>0</v>
      </c>
      <c r="AW410" s="40">
        <v>1</v>
      </c>
      <c r="AX410" s="40">
        <v>0</v>
      </c>
      <c r="AY410" s="40">
        <v>0</v>
      </c>
      <c r="AZ410" s="63"/>
      <c r="BA410" s="43">
        <v>0</v>
      </c>
      <c r="BB410" s="43">
        <v>0</v>
      </c>
      <c r="BC410" s="63"/>
      <c r="BD410" s="44">
        <v>100000000</v>
      </c>
      <c r="BE410" s="44"/>
      <c r="BF410" s="45"/>
      <c r="BG410" s="44">
        <v>45616000</v>
      </c>
      <c r="BH410" s="44">
        <v>100000000</v>
      </c>
      <c r="BI410" s="44"/>
      <c r="BJ410" s="44">
        <v>0</v>
      </c>
      <c r="BK410" s="46">
        <v>0.5</v>
      </c>
      <c r="BL410" s="46">
        <v>0.25</v>
      </c>
      <c r="BM410" s="46">
        <v>1</v>
      </c>
      <c r="BN410" s="46">
        <v>0.25</v>
      </c>
      <c r="BO410" s="46">
        <v>1</v>
      </c>
      <c r="BP410" s="46">
        <v>0.25</v>
      </c>
      <c r="BQ410" s="46">
        <v>0</v>
      </c>
      <c r="BR410" s="46">
        <v>0.25</v>
      </c>
      <c r="BS410" s="46">
        <v>0</v>
      </c>
      <c r="BT410" s="46">
        <v>0</v>
      </c>
      <c r="BU410" s="46" t="s">
        <v>126</v>
      </c>
      <c r="BV410" s="46">
        <v>0.5</v>
      </c>
      <c r="BW410" s="46">
        <v>1</v>
      </c>
      <c r="BX410" s="46">
        <v>1</v>
      </c>
      <c r="BY410" s="46">
        <v>0</v>
      </c>
      <c r="BZ410" s="46">
        <v>0</v>
      </c>
      <c r="CA410" s="46" t="s">
        <v>126</v>
      </c>
      <c r="CB410" s="47">
        <v>0.224</v>
      </c>
      <c r="CC410" s="47">
        <v>0.112</v>
      </c>
      <c r="CD410" s="47">
        <v>5.6000000000000001E-2</v>
      </c>
      <c r="CE410" s="47">
        <v>5.6000000000000001E-2</v>
      </c>
      <c r="CF410" s="47">
        <v>5.6000000000000001E-2</v>
      </c>
      <c r="CG410" s="47">
        <v>5.6000000000000001E-2</v>
      </c>
      <c r="CH410" s="47">
        <v>5.6000000000000001E-2</v>
      </c>
      <c r="CI410" s="47">
        <v>5.6000000000000001E-2</v>
      </c>
      <c r="CJ410" s="47">
        <v>5.6000000000000001E-2</v>
      </c>
      <c r="CK410" s="47">
        <v>0</v>
      </c>
      <c r="CL410" s="47">
        <v>0</v>
      </c>
      <c r="CM410" s="47">
        <v>5.6000000000000001E-2</v>
      </c>
      <c r="CN410" s="47">
        <v>0</v>
      </c>
      <c r="CO410" s="47">
        <v>0</v>
      </c>
      <c r="CP410" s="47">
        <v>0</v>
      </c>
      <c r="CQ410" s="47" t="s">
        <v>126</v>
      </c>
      <c r="CR410" s="47">
        <v>0</v>
      </c>
      <c r="CS410" s="45">
        <v>1</v>
      </c>
      <c r="CT410" s="45">
        <v>1</v>
      </c>
      <c r="CU410" s="45">
        <v>1</v>
      </c>
      <c r="CV410" s="45">
        <v>1</v>
      </c>
      <c r="CW410">
        <v>4</v>
      </c>
      <c r="CX410" s="48">
        <v>0.66666666666666663</v>
      </c>
      <c r="CY410" s="1"/>
    </row>
    <row r="411" spans="1:104" ht="18" hidden="1" customHeight="1" x14ac:dyDescent="0.25">
      <c r="A411" s="37" t="s">
        <v>105</v>
      </c>
      <c r="B411" s="37" t="s">
        <v>106</v>
      </c>
      <c r="C411" s="37" t="s">
        <v>3516</v>
      </c>
      <c r="D411" s="37" t="s">
        <v>3881</v>
      </c>
      <c r="E411" s="37" t="s">
        <v>3912</v>
      </c>
      <c r="F411" s="37" t="s">
        <v>3913</v>
      </c>
      <c r="G411" s="37" t="s">
        <v>3914</v>
      </c>
      <c r="H411" s="37" t="s">
        <v>3994</v>
      </c>
      <c r="I411" s="37" t="s">
        <v>952</v>
      </c>
      <c r="J411" s="37" t="s">
        <v>2772</v>
      </c>
      <c r="K411" s="37" t="s">
        <v>3995</v>
      </c>
      <c r="L411" s="37" t="s">
        <v>3996</v>
      </c>
      <c r="M411" s="37" t="s">
        <v>3997</v>
      </c>
      <c r="N411" s="37" t="s">
        <v>118</v>
      </c>
      <c r="O411" s="37" t="s">
        <v>119</v>
      </c>
      <c r="P411" s="39">
        <v>0</v>
      </c>
      <c r="Q411" s="40">
        <v>53</v>
      </c>
      <c r="R411" s="40">
        <v>23</v>
      </c>
      <c r="S411" s="40" t="s">
        <v>4643</v>
      </c>
      <c r="T411" s="40">
        <v>8</v>
      </c>
      <c r="U411" s="40">
        <v>0</v>
      </c>
      <c r="V411" s="40">
        <v>8</v>
      </c>
      <c r="W411" s="40">
        <v>0</v>
      </c>
      <c r="X411" s="40">
        <v>0</v>
      </c>
      <c r="Y411" s="40">
        <v>0</v>
      </c>
      <c r="Z411" s="40">
        <v>0</v>
      </c>
      <c r="AA411" s="40" t="s">
        <v>3997</v>
      </c>
      <c r="AB411" s="40" t="s">
        <v>3998</v>
      </c>
      <c r="AC411" s="40" t="s">
        <v>3999</v>
      </c>
      <c r="AD411" s="40">
        <v>23</v>
      </c>
      <c r="AE411" s="40">
        <v>0</v>
      </c>
      <c r="AF411" s="40">
        <v>0</v>
      </c>
      <c r="AG411" s="40">
        <v>0</v>
      </c>
      <c r="AH411" s="40">
        <v>0</v>
      </c>
      <c r="AI411" s="40" t="s">
        <v>4000</v>
      </c>
      <c r="AJ411" s="40" t="s">
        <v>4001</v>
      </c>
      <c r="AK411" s="40" t="s">
        <v>4002</v>
      </c>
      <c r="AL411" s="40">
        <v>0</v>
      </c>
      <c r="AM411" s="40" t="s">
        <v>124</v>
      </c>
      <c r="AN411" s="40">
        <v>38</v>
      </c>
      <c r="AO411" s="40">
        <v>0</v>
      </c>
      <c r="AP411" s="40">
        <v>23</v>
      </c>
      <c r="AQ411" s="40">
        <v>0</v>
      </c>
      <c r="AR411" s="40">
        <v>23</v>
      </c>
      <c r="AS411" s="40" t="s">
        <v>4000</v>
      </c>
      <c r="AT411" s="40" t="s">
        <v>4003</v>
      </c>
      <c r="AU411" s="40" t="s">
        <v>4004</v>
      </c>
      <c r="AV411" s="40">
        <v>15</v>
      </c>
      <c r="AW411" s="40">
        <v>0</v>
      </c>
      <c r="AX411" s="40">
        <v>0</v>
      </c>
      <c r="AY411" s="40">
        <v>0</v>
      </c>
      <c r="AZ411" s="42">
        <v>18463840</v>
      </c>
      <c r="BA411" s="43">
        <v>0</v>
      </c>
      <c r="BB411" s="43">
        <v>18463840</v>
      </c>
      <c r="BC411" s="42">
        <v>13739868</v>
      </c>
      <c r="BD411" s="44">
        <v>258539249</v>
      </c>
      <c r="BE411" s="44">
        <v>0</v>
      </c>
      <c r="BF411" s="45"/>
      <c r="BG411" s="44">
        <v>240330643</v>
      </c>
      <c r="BH411" s="44">
        <v>320048894</v>
      </c>
      <c r="BI411" s="44"/>
      <c r="BJ411" s="44">
        <v>264830753</v>
      </c>
      <c r="BK411" s="46">
        <v>0.43396226415094341</v>
      </c>
      <c r="BL411" s="46">
        <v>0.15090000000000001</v>
      </c>
      <c r="BM411" s="46">
        <v>0</v>
      </c>
      <c r="BN411" s="46">
        <v>0.43396226415094341</v>
      </c>
      <c r="BO411" s="46">
        <v>0</v>
      </c>
      <c r="BP411" s="46">
        <v>0.71698113207547165</v>
      </c>
      <c r="BQ411" s="46">
        <v>0.60526315789473684</v>
      </c>
      <c r="BR411" s="46">
        <v>0.28301886792452829</v>
      </c>
      <c r="BS411" s="46">
        <v>0</v>
      </c>
      <c r="BT411" s="46">
        <v>0</v>
      </c>
      <c r="BU411" s="46" t="s">
        <v>126</v>
      </c>
      <c r="BV411" s="46">
        <v>0.43396226415094341</v>
      </c>
      <c r="BW411" s="46">
        <v>0</v>
      </c>
      <c r="BX411" s="46">
        <v>0</v>
      </c>
      <c r="BY411" s="46">
        <v>0.60526315789473684</v>
      </c>
      <c r="BZ411" s="46">
        <v>0</v>
      </c>
      <c r="CA411" s="46" t="s">
        <v>126</v>
      </c>
      <c r="CB411" s="47">
        <v>0.224</v>
      </c>
      <c r="CC411" s="47">
        <v>9.7207547169811323E-2</v>
      </c>
      <c r="CD411" s="47">
        <v>0</v>
      </c>
      <c r="CE411" s="47" t="s">
        <v>126</v>
      </c>
      <c r="CF411" s="47">
        <v>0</v>
      </c>
      <c r="CG411" s="47">
        <v>9.7199999999999995E-2</v>
      </c>
      <c r="CH411" s="47">
        <v>0</v>
      </c>
      <c r="CI411" s="47">
        <v>0</v>
      </c>
      <c r="CJ411" s="47">
        <v>0.16059999999999999</v>
      </c>
      <c r="CK411" s="47">
        <v>9.7205263157894725E-2</v>
      </c>
      <c r="CL411" s="47">
        <v>9.7207547169811323E-2</v>
      </c>
      <c r="CM411" s="47">
        <v>6.3396226415094334E-2</v>
      </c>
      <c r="CN411" s="47">
        <v>0</v>
      </c>
      <c r="CO411" s="47">
        <v>0</v>
      </c>
      <c r="CP411" s="47">
        <v>0</v>
      </c>
      <c r="CQ411" s="47" t="s">
        <v>126</v>
      </c>
      <c r="CR411" s="47">
        <v>0</v>
      </c>
      <c r="CS411" s="45"/>
      <c r="CT411" s="45"/>
      <c r="CU411" s="45"/>
      <c r="CV411" s="45"/>
      <c r="CX411" s="48">
        <v>0</v>
      </c>
      <c r="CY411" s="1">
        <v>0</v>
      </c>
      <c r="CZ411" t="s">
        <v>124</v>
      </c>
    </row>
    <row r="412" spans="1:104" ht="18" hidden="1" customHeight="1" x14ac:dyDescent="0.25">
      <c r="A412" s="37" t="s">
        <v>4005</v>
      </c>
      <c r="B412" s="37" t="s">
        <v>4006</v>
      </c>
      <c r="C412" s="37" t="s">
        <v>3516</v>
      </c>
      <c r="D412" s="37" t="s">
        <v>3881</v>
      </c>
      <c r="E412" s="37" t="s">
        <v>4007</v>
      </c>
      <c r="F412" s="37" t="s">
        <v>4008</v>
      </c>
      <c r="G412" s="37" t="s">
        <v>4009</v>
      </c>
      <c r="H412" s="37" t="s">
        <v>4010</v>
      </c>
      <c r="I412" s="37"/>
      <c r="J412" s="37"/>
      <c r="K412" s="37" t="s">
        <v>4011</v>
      </c>
      <c r="L412" s="37" t="s">
        <v>4012</v>
      </c>
      <c r="M412" s="37" t="s">
        <v>4013</v>
      </c>
      <c r="N412" s="37" t="s">
        <v>118</v>
      </c>
      <c r="O412" s="37" t="s">
        <v>119</v>
      </c>
      <c r="P412" s="39">
        <v>2000</v>
      </c>
      <c r="Q412" s="40">
        <v>3000</v>
      </c>
      <c r="R412" s="40">
        <v>3000</v>
      </c>
      <c r="S412" s="40" t="s">
        <v>4644</v>
      </c>
      <c r="T412" s="40">
        <v>0</v>
      </c>
      <c r="U412" s="40">
        <v>0</v>
      </c>
      <c r="V412" s="40">
        <v>200</v>
      </c>
      <c r="W412" s="40">
        <v>0</v>
      </c>
      <c r="X412" s="40">
        <v>217</v>
      </c>
      <c r="Y412" s="40">
        <v>0</v>
      </c>
      <c r="Z412" s="40">
        <v>217</v>
      </c>
      <c r="AA412" s="40" t="s">
        <v>4014</v>
      </c>
      <c r="AB412" s="40" t="s">
        <v>4015</v>
      </c>
      <c r="AC412" s="40" t="s">
        <v>4016</v>
      </c>
      <c r="AD412" s="40">
        <v>1000</v>
      </c>
      <c r="AE412" s="40">
        <v>0</v>
      </c>
      <c r="AF412" s="40">
        <v>1095</v>
      </c>
      <c r="AG412" s="40">
        <v>0</v>
      </c>
      <c r="AH412" s="40">
        <v>1095</v>
      </c>
      <c r="AI412" s="40" t="s">
        <v>4017</v>
      </c>
      <c r="AJ412" s="40" t="s">
        <v>4018</v>
      </c>
      <c r="AK412" s="40" t="s">
        <v>4019</v>
      </c>
      <c r="AL412" s="40"/>
      <c r="AM412" s="40"/>
      <c r="AN412" s="40">
        <v>1688</v>
      </c>
      <c r="AO412" s="40">
        <v>0</v>
      </c>
      <c r="AP412" s="40">
        <v>1688</v>
      </c>
      <c r="AQ412" s="40">
        <v>0</v>
      </c>
      <c r="AR412" s="40">
        <v>1688</v>
      </c>
      <c r="AS412" s="40" t="s">
        <v>4020</v>
      </c>
      <c r="AT412" s="40" t="s">
        <v>4021</v>
      </c>
      <c r="AU412" s="40" t="s">
        <v>4022</v>
      </c>
      <c r="AV412" s="40">
        <v>0</v>
      </c>
      <c r="AW412" s="40">
        <v>0</v>
      </c>
      <c r="AX412" s="40">
        <v>0</v>
      </c>
      <c r="AY412" s="40">
        <v>0</v>
      </c>
      <c r="AZ412" s="63"/>
      <c r="BA412" s="43">
        <v>2000000</v>
      </c>
      <c r="BB412" s="43">
        <v>2000000</v>
      </c>
      <c r="BC412" s="63"/>
      <c r="BD412" s="44">
        <v>100000000</v>
      </c>
      <c r="BE412" s="44"/>
      <c r="BF412" s="45"/>
      <c r="BG412" s="44">
        <v>99946500</v>
      </c>
      <c r="BH412" s="44">
        <v>100000000</v>
      </c>
      <c r="BI412" s="44"/>
      <c r="BJ412" s="44">
        <v>92355120</v>
      </c>
      <c r="BK412" s="46">
        <v>1</v>
      </c>
      <c r="BL412" s="46">
        <v>6.6699999999999995E-2</v>
      </c>
      <c r="BM412" s="46">
        <v>1.085</v>
      </c>
      <c r="BN412" s="46">
        <v>0.33333333333333331</v>
      </c>
      <c r="BO412" s="46">
        <v>1.095</v>
      </c>
      <c r="BP412" s="46">
        <v>0.56266666666666665</v>
      </c>
      <c r="BQ412" s="46">
        <v>1</v>
      </c>
      <c r="BR412" s="46">
        <v>0</v>
      </c>
      <c r="BS412" s="46">
        <v>0</v>
      </c>
      <c r="BT412" s="46">
        <v>0</v>
      </c>
      <c r="BU412" s="46" t="s">
        <v>126</v>
      </c>
      <c r="BV412" s="46">
        <v>1</v>
      </c>
      <c r="BW412" s="46">
        <v>1</v>
      </c>
      <c r="BX412" s="46" t="s">
        <v>4283</v>
      </c>
      <c r="BY412" s="46">
        <v>1</v>
      </c>
      <c r="BZ412" s="46">
        <v>0</v>
      </c>
      <c r="CA412" s="46" t="s">
        <v>126</v>
      </c>
      <c r="CB412" s="47">
        <v>0.224</v>
      </c>
      <c r="CC412" s="47">
        <v>0.224</v>
      </c>
      <c r="CD412" s="47">
        <v>1.49E-2</v>
      </c>
      <c r="CE412" s="47">
        <v>1.49E-2</v>
      </c>
      <c r="CF412" s="47">
        <v>1.6199999999999999E-2</v>
      </c>
      <c r="CG412" s="47">
        <v>7.4700000000000003E-2</v>
      </c>
      <c r="CH412" s="47">
        <v>7.4700000000000003E-2</v>
      </c>
      <c r="CI412" s="47">
        <v>8.1762666666666678E-2</v>
      </c>
      <c r="CJ412" s="47">
        <v>0.126</v>
      </c>
      <c r="CK412" s="47">
        <v>0.126</v>
      </c>
      <c r="CL412" s="47">
        <v>0.12603733333333333</v>
      </c>
      <c r="CM412" s="47">
        <v>0</v>
      </c>
      <c r="CN412" s="47">
        <v>0</v>
      </c>
      <c r="CO412" s="47">
        <v>0</v>
      </c>
      <c r="CP412" s="47">
        <v>0</v>
      </c>
      <c r="CQ412" s="47" t="s">
        <v>126</v>
      </c>
      <c r="CR412" s="47">
        <v>0</v>
      </c>
      <c r="CS412" s="45"/>
      <c r="CT412" s="45"/>
      <c r="CU412" s="45"/>
      <c r="CV412" s="45"/>
      <c r="CX412" s="48">
        <v>1287</v>
      </c>
      <c r="CY412" s="1"/>
    </row>
    <row r="413" spans="1:104" ht="18" hidden="1" customHeight="1" x14ac:dyDescent="0.25">
      <c r="A413" s="37" t="s">
        <v>4005</v>
      </c>
      <c r="B413" s="37" t="s">
        <v>4006</v>
      </c>
      <c r="C413" s="37" t="s">
        <v>3516</v>
      </c>
      <c r="D413" s="37" t="s">
        <v>3881</v>
      </c>
      <c r="E413" s="37" t="s">
        <v>4007</v>
      </c>
      <c r="F413" s="37" t="s">
        <v>4008</v>
      </c>
      <c r="G413" s="37" t="s">
        <v>4009</v>
      </c>
      <c r="H413" s="37" t="s">
        <v>4023</v>
      </c>
      <c r="I413" s="37"/>
      <c r="J413" s="37"/>
      <c r="K413" s="37" t="s">
        <v>4024</v>
      </c>
      <c r="L413" s="37" t="s">
        <v>4025</v>
      </c>
      <c r="M413" s="37" t="s">
        <v>4026</v>
      </c>
      <c r="N413" s="37" t="s">
        <v>118</v>
      </c>
      <c r="O413" s="37" t="s">
        <v>119</v>
      </c>
      <c r="P413" s="39">
        <v>1</v>
      </c>
      <c r="Q413" s="40">
        <v>3</v>
      </c>
      <c r="R413" s="40">
        <v>2</v>
      </c>
      <c r="S413" s="40" t="s">
        <v>4645</v>
      </c>
      <c r="T413" s="40">
        <v>0</v>
      </c>
      <c r="U413" s="40">
        <v>0</v>
      </c>
      <c r="V413" s="40">
        <v>0</v>
      </c>
      <c r="W413" s="40">
        <v>0</v>
      </c>
      <c r="X413" s="40">
        <v>0</v>
      </c>
      <c r="Y413" s="40">
        <v>0</v>
      </c>
      <c r="Z413" s="40">
        <v>0</v>
      </c>
      <c r="AA413" s="40"/>
      <c r="AB413" s="40"/>
      <c r="AC413" s="40"/>
      <c r="AD413" s="40">
        <v>1</v>
      </c>
      <c r="AE413" s="40">
        <v>0</v>
      </c>
      <c r="AF413" s="40">
        <v>1</v>
      </c>
      <c r="AG413" s="40">
        <v>0</v>
      </c>
      <c r="AH413" s="40">
        <v>1</v>
      </c>
      <c r="AI413" s="40" t="s">
        <v>4027</v>
      </c>
      <c r="AJ413" s="40" t="s">
        <v>4028</v>
      </c>
      <c r="AK413" s="40" t="s">
        <v>4019</v>
      </c>
      <c r="AL413" s="40"/>
      <c r="AM413" s="40"/>
      <c r="AN413" s="40">
        <v>1</v>
      </c>
      <c r="AO413" s="40">
        <v>0</v>
      </c>
      <c r="AP413" s="40">
        <v>1</v>
      </c>
      <c r="AQ413" s="40">
        <v>0</v>
      </c>
      <c r="AR413" s="40">
        <v>1</v>
      </c>
      <c r="AS413" s="40" t="s">
        <v>4027</v>
      </c>
      <c r="AT413" s="40" t="s">
        <v>4029</v>
      </c>
      <c r="AU413" s="40" t="s">
        <v>4019</v>
      </c>
      <c r="AV413" s="40">
        <v>1</v>
      </c>
      <c r="AW413" s="40">
        <v>0</v>
      </c>
      <c r="AX413" s="40">
        <v>0</v>
      </c>
      <c r="AY413" s="40">
        <v>0</v>
      </c>
      <c r="AZ413" s="63"/>
      <c r="BA413" s="43">
        <v>0</v>
      </c>
      <c r="BB413" s="43">
        <v>0</v>
      </c>
      <c r="BC413" s="63"/>
      <c r="BD413" s="44">
        <v>270000000</v>
      </c>
      <c r="BE413" s="44"/>
      <c r="BF413" s="45"/>
      <c r="BG413" s="44">
        <v>269995085</v>
      </c>
      <c r="BH413" s="44">
        <v>200000000</v>
      </c>
      <c r="BI413" s="44"/>
      <c r="BJ413" s="44">
        <v>188496000</v>
      </c>
      <c r="BK413" s="46">
        <v>0.66666666666666663</v>
      </c>
      <c r="BL413" s="46">
        <v>0</v>
      </c>
      <c r="BM413" s="46" t="s">
        <v>126</v>
      </c>
      <c r="BN413" s="46">
        <v>0.33333333333333331</v>
      </c>
      <c r="BO413" s="46">
        <v>1</v>
      </c>
      <c r="BP413" s="46">
        <v>0.33333333333333331</v>
      </c>
      <c r="BQ413" s="46">
        <v>1</v>
      </c>
      <c r="BR413" s="46">
        <v>0.33333333333333331</v>
      </c>
      <c r="BS413" s="46">
        <v>0</v>
      </c>
      <c r="BT413" s="46">
        <v>0</v>
      </c>
      <c r="BU413" s="46" t="s">
        <v>126</v>
      </c>
      <c r="BV413" s="46">
        <v>0.66666666666666663</v>
      </c>
      <c r="BW413" s="46" t="s">
        <v>126</v>
      </c>
      <c r="BX413" s="46">
        <v>1</v>
      </c>
      <c r="BY413" s="46">
        <v>1</v>
      </c>
      <c r="BZ413" s="46">
        <v>0</v>
      </c>
      <c r="CA413" s="46" t="s">
        <v>126</v>
      </c>
      <c r="CB413" s="47">
        <v>0.224</v>
      </c>
      <c r="CC413" s="47">
        <v>0.14933333333333332</v>
      </c>
      <c r="CD413" s="47">
        <v>0</v>
      </c>
      <c r="CE413" s="47" t="s">
        <v>126</v>
      </c>
      <c r="CF413" s="47">
        <v>0</v>
      </c>
      <c r="CG413" s="47">
        <v>7.4700000000000003E-2</v>
      </c>
      <c r="CH413" s="47">
        <v>7.4700000000000003E-2</v>
      </c>
      <c r="CI413" s="47">
        <v>7.4666666666666659E-2</v>
      </c>
      <c r="CJ413" s="47">
        <v>7.4700000000000003E-2</v>
      </c>
      <c r="CK413" s="47">
        <v>7.4700000000000003E-2</v>
      </c>
      <c r="CL413" s="47">
        <v>7.4666666666666659E-2</v>
      </c>
      <c r="CM413" s="47">
        <v>7.4666666666666673E-2</v>
      </c>
      <c r="CN413" s="47">
        <v>0</v>
      </c>
      <c r="CO413" s="47">
        <v>0</v>
      </c>
      <c r="CP413" s="47">
        <v>0</v>
      </c>
      <c r="CQ413" s="47" t="s">
        <v>126</v>
      </c>
      <c r="CR413" s="47">
        <v>0</v>
      </c>
      <c r="CS413" s="45"/>
      <c r="CT413" s="45"/>
      <c r="CU413" s="45"/>
      <c r="CV413" s="45"/>
      <c r="CX413" s="48">
        <v>0</v>
      </c>
      <c r="CY413" s="1"/>
    </row>
    <row r="414" spans="1:104" s="89" customFormat="1" ht="18" hidden="1" customHeight="1" x14ac:dyDescent="0.25">
      <c r="A414" s="80" t="s">
        <v>4005</v>
      </c>
      <c r="B414" s="80" t="s">
        <v>4006</v>
      </c>
      <c r="C414" s="80" t="s">
        <v>3516</v>
      </c>
      <c r="D414" s="80" t="s">
        <v>3881</v>
      </c>
      <c r="E414" s="80" t="s">
        <v>4007</v>
      </c>
      <c r="F414" s="80" t="s">
        <v>4008</v>
      </c>
      <c r="G414" s="80" t="s">
        <v>4009</v>
      </c>
      <c r="H414" s="80" t="s">
        <v>4030</v>
      </c>
      <c r="I414" s="80"/>
      <c r="J414" s="80"/>
      <c r="K414" s="80" t="s">
        <v>4031</v>
      </c>
      <c r="L414" s="80" t="s">
        <v>4032</v>
      </c>
      <c r="M414" s="80" t="s">
        <v>4033</v>
      </c>
      <c r="N414" s="80" t="s">
        <v>134</v>
      </c>
      <c r="O414" s="80" t="s">
        <v>119</v>
      </c>
      <c r="P414" s="81">
        <v>0</v>
      </c>
      <c r="Q414" s="82">
        <v>1</v>
      </c>
      <c r="R414" s="82">
        <v>1.81</v>
      </c>
      <c r="S414" s="82" t="s">
        <v>4646</v>
      </c>
      <c r="T414" s="82">
        <v>0</v>
      </c>
      <c r="U414" s="82">
        <v>0</v>
      </c>
      <c r="V414" s="82">
        <v>0.1</v>
      </c>
      <c r="W414" s="82">
        <v>0</v>
      </c>
      <c r="X414" s="82">
        <v>0.1</v>
      </c>
      <c r="Y414" s="82">
        <v>0</v>
      </c>
      <c r="Z414" s="82">
        <v>0.1</v>
      </c>
      <c r="AA414" s="82">
        <v>0</v>
      </c>
      <c r="AB414" s="82" t="s">
        <v>4034</v>
      </c>
      <c r="AC414" s="82" t="s">
        <v>4016</v>
      </c>
      <c r="AD414" s="82">
        <v>0.9</v>
      </c>
      <c r="AE414" s="82">
        <v>0</v>
      </c>
      <c r="AF414" s="82">
        <v>0.9</v>
      </c>
      <c r="AG414" s="82">
        <v>0</v>
      </c>
      <c r="AH414" s="82">
        <v>0.9</v>
      </c>
      <c r="AI414" s="82" t="s">
        <v>4035</v>
      </c>
      <c r="AJ414" s="82" t="s">
        <v>4036</v>
      </c>
      <c r="AK414" s="82" t="s">
        <v>4037</v>
      </c>
      <c r="AL414" s="82"/>
      <c r="AM414" s="82"/>
      <c r="AN414" s="82">
        <v>0</v>
      </c>
      <c r="AO414" s="82">
        <v>1</v>
      </c>
      <c r="AP414" s="82">
        <v>0</v>
      </c>
      <c r="AQ414" s="82">
        <v>0.81</v>
      </c>
      <c r="AR414" s="82">
        <v>0.81</v>
      </c>
      <c r="AS414" s="82" t="s">
        <v>4038</v>
      </c>
      <c r="AT414" s="82" t="s">
        <v>4039</v>
      </c>
      <c r="AU414" s="82" t="s">
        <v>4037</v>
      </c>
      <c r="AV414" s="82">
        <v>0</v>
      </c>
      <c r="AW414" s="82">
        <v>1</v>
      </c>
      <c r="AX414" s="82">
        <v>0</v>
      </c>
      <c r="AY414" s="82">
        <v>0</v>
      </c>
      <c r="AZ414" s="107"/>
      <c r="BA414" s="84">
        <v>2000000</v>
      </c>
      <c r="BB414" s="84">
        <v>2000000</v>
      </c>
      <c r="BC414" s="107"/>
      <c r="BD414" s="85">
        <v>110000000</v>
      </c>
      <c r="BE414" s="85"/>
      <c r="BF414" s="86"/>
      <c r="BG414" s="85">
        <v>109936250</v>
      </c>
      <c r="BH414" s="85">
        <v>100000000</v>
      </c>
      <c r="BI414" s="85"/>
      <c r="BJ414" s="85">
        <v>100000000</v>
      </c>
      <c r="BK414" s="87">
        <v>1.81</v>
      </c>
      <c r="BL414" s="87">
        <v>0.1</v>
      </c>
      <c r="BM414" s="87">
        <v>1</v>
      </c>
      <c r="BN414" s="87">
        <v>0.9</v>
      </c>
      <c r="BO414" s="87">
        <v>1</v>
      </c>
      <c r="BP414" s="87">
        <v>1</v>
      </c>
      <c r="BQ414" s="87">
        <v>0.81</v>
      </c>
      <c r="BR414" s="87">
        <v>0</v>
      </c>
      <c r="BS414" s="87">
        <v>0</v>
      </c>
      <c r="BT414" s="87">
        <v>0</v>
      </c>
      <c r="BU414" s="87" t="s">
        <v>126</v>
      </c>
      <c r="BV414" s="87" t="s">
        <v>4283</v>
      </c>
      <c r="BW414" s="87">
        <v>1</v>
      </c>
      <c r="BX414" s="87">
        <v>1</v>
      </c>
      <c r="BY414" s="87">
        <v>0.81</v>
      </c>
      <c r="BZ414" s="87">
        <v>0</v>
      </c>
      <c r="CA414" s="87" t="s">
        <v>126</v>
      </c>
      <c r="CB414" s="88">
        <v>0.224</v>
      </c>
      <c r="CC414" s="88">
        <v>0.224</v>
      </c>
      <c r="CD414" s="88">
        <v>2.24E-2</v>
      </c>
      <c r="CE414" s="88">
        <v>2.24E-2</v>
      </c>
      <c r="CF414" s="88">
        <v>2.24E-2</v>
      </c>
      <c r="CG414" s="88">
        <v>0.2016</v>
      </c>
      <c r="CH414" s="88">
        <v>0.2016</v>
      </c>
      <c r="CI414" s="88">
        <v>0.2016</v>
      </c>
      <c r="CJ414" s="88">
        <v>0.224</v>
      </c>
      <c r="CK414" s="88">
        <v>0.18144000000000002</v>
      </c>
      <c r="CL414" s="88">
        <v>0</v>
      </c>
      <c r="CM414" s="88">
        <v>0</v>
      </c>
      <c r="CN414" s="88">
        <v>0</v>
      </c>
      <c r="CO414" s="88">
        <v>0</v>
      </c>
      <c r="CP414" s="88">
        <v>0</v>
      </c>
      <c r="CQ414" s="88" t="s">
        <v>126</v>
      </c>
      <c r="CR414" s="88">
        <v>0</v>
      </c>
      <c r="CS414" s="86"/>
      <c r="CT414" s="86"/>
      <c r="CU414" s="86"/>
      <c r="CV414" s="86"/>
      <c r="CX414" s="90">
        <v>0.85</v>
      </c>
      <c r="CY414" s="91"/>
    </row>
    <row r="415" spans="1:104" ht="18" hidden="1" customHeight="1" x14ac:dyDescent="0.25">
      <c r="A415" s="37" t="s">
        <v>4005</v>
      </c>
      <c r="B415" s="37" t="s">
        <v>4006</v>
      </c>
      <c r="C415" s="37" t="s">
        <v>3516</v>
      </c>
      <c r="D415" s="37" t="s">
        <v>3881</v>
      </c>
      <c r="E415" s="37" t="s">
        <v>4007</v>
      </c>
      <c r="F415" s="37" t="s">
        <v>4008</v>
      </c>
      <c r="G415" s="37" t="s">
        <v>4009</v>
      </c>
      <c r="H415" s="37" t="s">
        <v>4040</v>
      </c>
      <c r="I415" s="37"/>
      <c r="J415" s="37"/>
      <c r="K415" s="37" t="s">
        <v>4041</v>
      </c>
      <c r="L415" s="37" t="s">
        <v>4042</v>
      </c>
      <c r="M415" s="37" t="s">
        <v>4043</v>
      </c>
      <c r="N415" s="37" t="s">
        <v>118</v>
      </c>
      <c r="O415" s="37" t="s">
        <v>119</v>
      </c>
      <c r="P415" s="39">
        <v>620</v>
      </c>
      <c r="Q415" s="40">
        <v>1450</v>
      </c>
      <c r="R415" s="40">
        <v>1026</v>
      </c>
      <c r="S415" s="40" t="s">
        <v>4647</v>
      </c>
      <c r="T415" s="40">
        <v>0</v>
      </c>
      <c r="U415" s="40">
        <v>0</v>
      </c>
      <c r="V415" s="40">
        <v>150</v>
      </c>
      <c r="W415" s="40">
        <v>0</v>
      </c>
      <c r="X415" s="40">
        <v>126</v>
      </c>
      <c r="Y415" s="40">
        <v>0</v>
      </c>
      <c r="Z415" s="40">
        <v>126</v>
      </c>
      <c r="AA415" s="40" t="s">
        <v>4044</v>
      </c>
      <c r="AB415" s="40" t="s">
        <v>4045</v>
      </c>
      <c r="AC415" s="40" t="s">
        <v>4016</v>
      </c>
      <c r="AD415" s="40">
        <v>750</v>
      </c>
      <c r="AE415" s="40">
        <v>0</v>
      </c>
      <c r="AF415" s="40">
        <v>750</v>
      </c>
      <c r="AG415" s="40">
        <v>0</v>
      </c>
      <c r="AH415" s="40">
        <v>750</v>
      </c>
      <c r="AI415" s="40" t="s">
        <v>4046</v>
      </c>
      <c r="AJ415" s="40" t="s">
        <v>4047</v>
      </c>
      <c r="AK415" s="40" t="s">
        <v>4037</v>
      </c>
      <c r="AL415" s="40"/>
      <c r="AM415" s="40"/>
      <c r="AN415" s="40">
        <v>535</v>
      </c>
      <c r="AO415" s="40">
        <v>0</v>
      </c>
      <c r="AP415" s="40">
        <v>150</v>
      </c>
      <c r="AQ415" s="40">
        <v>0</v>
      </c>
      <c r="AR415" s="40">
        <v>150</v>
      </c>
      <c r="AS415" s="40" t="s">
        <v>4046</v>
      </c>
      <c r="AT415" s="40" t="s">
        <v>4048</v>
      </c>
      <c r="AU415" s="40" t="s">
        <v>4037</v>
      </c>
      <c r="AV415" s="40">
        <v>39</v>
      </c>
      <c r="AW415" s="40">
        <v>0</v>
      </c>
      <c r="AX415" s="40">
        <v>0</v>
      </c>
      <c r="AY415" s="40">
        <v>0</v>
      </c>
      <c r="AZ415" s="42">
        <v>8000000000</v>
      </c>
      <c r="BA415" s="43">
        <v>0</v>
      </c>
      <c r="BB415" s="43">
        <v>8000000000</v>
      </c>
      <c r="BC415" s="42">
        <v>8000000000</v>
      </c>
      <c r="BD415" s="44">
        <v>42800000000</v>
      </c>
      <c r="BE415" s="44"/>
      <c r="BF415" s="45"/>
      <c r="BG415" s="44">
        <v>42799932700</v>
      </c>
      <c r="BH415" s="44">
        <v>21532000000</v>
      </c>
      <c r="BI415" s="44"/>
      <c r="BJ415" s="44">
        <v>20531739360</v>
      </c>
      <c r="BK415" s="46">
        <v>0.70758620689655172</v>
      </c>
      <c r="BL415" s="46">
        <v>0.23080000000000001</v>
      </c>
      <c r="BM415" s="46">
        <v>0.84</v>
      </c>
      <c r="BN415" s="46">
        <v>0.51724137931034486</v>
      </c>
      <c r="BO415" s="46">
        <v>1</v>
      </c>
      <c r="BP415" s="46">
        <v>0.36896551724137933</v>
      </c>
      <c r="BQ415" s="46">
        <v>0.28037383177570091</v>
      </c>
      <c r="BR415" s="46">
        <v>2.6896551724137931E-2</v>
      </c>
      <c r="BS415" s="46">
        <v>0</v>
      </c>
      <c r="BT415" s="46">
        <v>0</v>
      </c>
      <c r="BU415" s="46" t="s">
        <v>126</v>
      </c>
      <c r="BV415" s="46">
        <v>0.70758620689655172</v>
      </c>
      <c r="BW415" s="46">
        <v>0.84</v>
      </c>
      <c r="BX415" s="46">
        <v>1</v>
      </c>
      <c r="BY415" s="46">
        <v>0.28037383177570091</v>
      </c>
      <c r="BZ415" s="46">
        <v>0</v>
      </c>
      <c r="CA415" s="46" t="s">
        <v>126</v>
      </c>
      <c r="CB415" s="47">
        <v>0.224</v>
      </c>
      <c r="CC415" s="47">
        <v>0.15849931034482759</v>
      </c>
      <c r="CD415" s="47">
        <v>2.3199999999999998E-2</v>
      </c>
      <c r="CE415" s="47">
        <v>1.95E-2</v>
      </c>
      <c r="CF415" s="47">
        <v>1.95E-2</v>
      </c>
      <c r="CG415" s="47">
        <v>0.1159</v>
      </c>
      <c r="CH415" s="47">
        <v>0.1159</v>
      </c>
      <c r="CI415" s="47">
        <v>0.11592689655172414</v>
      </c>
      <c r="CJ415" s="47">
        <v>8.2699999999999996E-2</v>
      </c>
      <c r="CK415" s="47">
        <v>2.3186915887850466E-2</v>
      </c>
      <c r="CL415" s="47">
        <v>2.3072413793103458E-2</v>
      </c>
      <c r="CM415" s="47">
        <v>6.0248275862068972E-3</v>
      </c>
      <c r="CN415" s="47">
        <v>0</v>
      </c>
      <c r="CO415" s="47">
        <v>0</v>
      </c>
      <c r="CP415" s="47">
        <v>0</v>
      </c>
      <c r="CQ415" s="47" t="s">
        <v>126</v>
      </c>
      <c r="CR415" s="47">
        <v>0</v>
      </c>
      <c r="CS415" s="45"/>
      <c r="CT415" s="45"/>
      <c r="CU415" s="45"/>
      <c r="CV415" s="45"/>
      <c r="CX415" s="48">
        <v>161</v>
      </c>
      <c r="CY415" s="1"/>
    </row>
    <row r="416" spans="1:104" ht="18" hidden="1" customHeight="1" x14ac:dyDescent="0.25">
      <c r="A416" s="37" t="s">
        <v>4005</v>
      </c>
      <c r="B416" s="37" t="s">
        <v>4006</v>
      </c>
      <c r="C416" s="37" t="s">
        <v>3516</v>
      </c>
      <c r="D416" s="37" t="s">
        <v>3881</v>
      </c>
      <c r="E416" s="37" t="s">
        <v>4007</v>
      </c>
      <c r="F416" s="37" t="s">
        <v>4008</v>
      </c>
      <c r="G416" s="37" t="s">
        <v>4009</v>
      </c>
      <c r="H416" s="37" t="s">
        <v>4049</v>
      </c>
      <c r="I416" s="37"/>
      <c r="J416" s="37"/>
      <c r="K416" s="37" t="s">
        <v>4050</v>
      </c>
      <c r="L416" s="37" t="s">
        <v>4051</v>
      </c>
      <c r="M416" s="37" t="s">
        <v>4052</v>
      </c>
      <c r="N416" s="37" t="s">
        <v>118</v>
      </c>
      <c r="O416" s="37" t="s">
        <v>119</v>
      </c>
      <c r="P416" s="39">
        <v>2000</v>
      </c>
      <c r="Q416" s="40">
        <v>2200</v>
      </c>
      <c r="R416" s="40">
        <v>1577</v>
      </c>
      <c r="S416" s="40" t="s">
        <v>4648</v>
      </c>
      <c r="T416" s="40">
        <v>0</v>
      </c>
      <c r="U416" s="40">
        <v>0</v>
      </c>
      <c r="V416" s="40">
        <v>40</v>
      </c>
      <c r="W416" s="40">
        <v>0</v>
      </c>
      <c r="X416" s="40">
        <v>0</v>
      </c>
      <c r="Y416" s="40">
        <v>0</v>
      </c>
      <c r="Z416" s="40">
        <v>0</v>
      </c>
      <c r="AA416" s="40">
        <v>0</v>
      </c>
      <c r="AB416" s="40" t="s">
        <v>4053</v>
      </c>
      <c r="AC416" s="40" t="s">
        <v>4016</v>
      </c>
      <c r="AD416" s="40">
        <v>760</v>
      </c>
      <c r="AE416" s="40">
        <v>0</v>
      </c>
      <c r="AF416" s="40">
        <v>777</v>
      </c>
      <c r="AG416" s="40">
        <v>0</v>
      </c>
      <c r="AH416" s="40">
        <v>777</v>
      </c>
      <c r="AI416" s="40" t="s">
        <v>4054</v>
      </c>
      <c r="AJ416" s="40" t="s">
        <v>4055</v>
      </c>
      <c r="AK416" s="40" t="s">
        <v>4037</v>
      </c>
      <c r="AL416" s="40"/>
      <c r="AM416" s="40"/>
      <c r="AN416" s="40">
        <v>800</v>
      </c>
      <c r="AO416" s="40">
        <v>0</v>
      </c>
      <c r="AP416" s="40">
        <v>800</v>
      </c>
      <c r="AQ416" s="40">
        <v>0</v>
      </c>
      <c r="AR416" s="40">
        <v>800</v>
      </c>
      <c r="AS416" s="40" t="s">
        <v>4056</v>
      </c>
      <c r="AT416" s="40" t="s">
        <v>4057</v>
      </c>
      <c r="AU416" s="40" t="s">
        <v>4037</v>
      </c>
      <c r="AV416" s="40">
        <v>623</v>
      </c>
      <c r="AW416" s="40">
        <v>0</v>
      </c>
      <c r="AX416" s="40">
        <v>0</v>
      </c>
      <c r="AY416" s="40">
        <v>0</v>
      </c>
      <c r="AZ416" s="42">
        <v>200000000</v>
      </c>
      <c r="BA416" s="43">
        <v>0</v>
      </c>
      <c r="BB416" s="43">
        <v>200000000</v>
      </c>
      <c r="BC416" s="42">
        <v>200000000</v>
      </c>
      <c r="BD416" s="44">
        <v>696000000</v>
      </c>
      <c r="BE416" s="44"/>
      <c r="BF416" s="45"/>
      <c r="BG416" s="44">
        <v>695908707</v>
      </c>
      <c r="BH416" s="44">
        <v>400000000</v>
      </c>
      <c r="BI416" s="44"/>
      <c r="BJ416" s="44">
        <v>399996000</v>
      </c>
      <c r="BK416" s="46">
        <v>0.7168181818181818</v>
      </c>
      <c r="BL416" s="46">
        <v>1.8200000000000001E-2</v>
      </c>
      <c r="BM416" s="46">
        <v>0</v>
      </c>
      <c r="BN416" s="46">
        <v>0.34545454545454546</v>
      </c>
      <c r="BO416" s="46">
        <v>1.0223684210526316</v>
      </c>
      <c r="BP416" s="46">
        <v>0.36363636363636365</v>
      </c>
      <c r="BQ416" s="46">
        <v>1</v>
      </c>
      <c r="BR416" s="46">
        <v>0.2831818181818182</v>
      </c>
      <c r="BS416" s="46">
        <v>0</v>
      </c>
      <c r="BT416" s="46">
        <v>0</v>
      </c>
      <c r="BU416" s="46" t="s">
        <v>126</v>
      </c>
      <c r="BV416" s="46">
        <v>0.7168181818181818</v>
      </c>
      <c r="BW416" s="46">
        <v>0</v>
      </c>
      <c r="BX416" s="46" t="s">
        <v>4283</v>
      </c>
      <c r="BY416" s="46">
        <v>1</v>
      </c>
      <c r="BZ416" s="46">
        <v>0</v>
      </c>
      <c r="CA416" s="46" t="s">
        <v>126</v>
      </c>
      <c r="CB416" s="47">
        <v>0.224</v>
      </c>
      <c r="CC416" s="47">
        <v>0.16056727272727273</v>
      </c>
      <c r="CD416" s="47">
        <v>4.1000000000000003E-3</v>
      </c>
      <c r="CE416" s="47">
        <v>0</v>
      </c>
      <c r="CF416" s="47">
        <v>0</v>
      </c>
      <c r="CG416" s="47">
        <v>7.7399999999999997E-2</v>
      </c>
      <c r="CH416" s="47">
        <v>7.7399999999999997E-2</v>
      </c>
      <c r="CI416" s="47">
        <v>7.9112727272727279E-2</v>
      </c>
      <c r="CJ416" s="47">
        <v>8.14E-2</v>
      </c>
      <c r="CK416" s="47">
        <v>8.14E-2</v>
      </c>
      <c r="CL416" s="47">
        <v>8.1454545454545446E-2</v>
      </c>
      <c r="CM416" s="47">
        <v>6.3432727272727266E-2</v>
      </c>
      <c r="CN416" s="47">
        <v>0</v>
      </c>
      <c r="CO416" s="47">
        <v>0</v>
      </c>
      <c r="CP416" s="47">
        <v>0</v>
      </c>
      <c r="CQ416" s="47" t="s">
        <v>126</v>
      </c>
      <c r="CR416" s="47">
        <v>0</v>
      </c>
      <c r="CS416" s="45"/>
      <c r="CT416" s="45"/>
      <c r="CU416" s="45"/>
      <c r="CV416" s="45"/>
      <c r="CX416" s="48">
        <v>30</v>
      </c>
      <c r="CY416" s="1"/>
    </row>
    <row r="417" spans="1:105" ht="18" hidden="1" customHeight="1" x14ac:dyDescent="0.25">
      <c r="A417" s="37" t="s">
        <v>4005</v>
      </c>
      <c r="B417" s="37" t="s">
        <v>4006</v>
      </c>
      <c r="C417" s="37" t="s">
        <v>3516</v>
      </c>
      <c r="D417" s="37" t="s">
        <v>3881</v>
      </c>
      <c r="E417" s="37" t="s">
        <v>4007</v>
      </c>
      <c r="F417" s="37" t="s">
        <v>4008</v>
      </c>
      <c r="G417" s="37" t="s">
        <v>4009</v>
      </c>
      <c r="H417" s="37" t="s">
        <v>4058</v>
      </c>
      <c r="I417" s="37"/>
      <c r="J417" s="37"/>
      <c r="K417" s="37" t="s">
        <v>4059</v>
      </c>
      <c r="L417" s="37" t="s">
        <v>4060</v>
      </c>
      <c r="M417" s="37" t="s">
        <v>4061</v>
      </c>
      <c r="N417" s="37" t="s">
        <v>118</v>
      </c>
      <c r="O417" s="37" t="s">
        <v>119</v>
      </c>
      <c r="P417" s="39">
        <v>165</v>
      </c>
      <c r="Q417" s="40">
        <v>170</v>
      </c>
      <c r="R417" s="40">
        <v>48</v>
      </c>
      <c r="S417" s="40" t="s">
        <v>4649</v>
      </c>
      <c r="T417" s="40">
        <v>0</v>
      </c>
      <c r="U417" s="40">
        <v>0</v>
      </c>
      <c r="V417" s="40">
        <v>1</v>
      </c>
      <c r="W417" s="40">
        <v>0</v>
      </c>
      <c r="X417" s="40">
        <v>0</v>
      </c>
      <c r="Y417" s="40">
        <v>0</v>
      </c>
      <c r="Z417" s="40">
        <v>0</v>
      </c>
      <c r="AA417" s="40">
        <v>0</v>
      </c>
      <c r="AB417" s="40" t="s">
        <v>4062</v>
      </c>
      <c r="AC417" s="40" t="s">
        <v>4016</v>
      </c>
      <c r="AD417" s="40">
        <v>44</v>
      </c>
      <c r="AE417" s="40">
        <v>0</v>
      </c>
      <c r="AF417" s="40">
        <v>44</v>
      </c>
      <c r="AG417" s="40">
        <v>0</v>
      </c>
      <c r="AH417" s="40">
        <v>44</v>
      </c>
      <c r="AI417" s="40" t="s">
        <v>4063</v>
      </c>
      <c r="AJ417" s="40" t="s">
        <v>4064</v>
      </c>
      <c r="AK417" s="40" t="s">
        <v>4037</v>
      </c>
      <c r="AL417" s="40"/>
      <c r="AM417" s="40"/>
      <c r="AN417" s="40">
        <v>63</v>
      </c>
      <c r="AO417" s="40">
        <v>0</v>
      </c>
      <c r="AP417" s="40">
        <v>4</v>
      </c>
      <c r="AQ417" s="40">
        <v>0</v>
      </c>
      <c r="AR417" s="40">
        <v>4</v>
      </c>
      <c r="AS417" s="40" t="s">
        <v>4065</v>
      </c>
      <c r="AT417" s="40" t="s">
        <v>4066</v>
      </c>
      <c r="AU417" s="40" t="s">
        <v>4037</v>
      </c>
      <c r="AV417" s="40">
        <v>63</v>
      </c>
      <c r="AW417" s="40">
        <v>0</v>
      </c>
      <c r="AX417" s="40">
        <v>0</v>
      </c>
      <c r="AY417" s="40">
        <v>0</v>
      </c>
      <c r="AZ417" s="42">
        <v>300000000</v>
      </c>
      <c r="BA417" s="43">
        <v>0</v>
      </c>
      <c r="BB417" s="43">
        <v>300000000</v>
      </c>
      <c r="BC417" s="42">
        <v>300000000</v>
      </c>
      <c r="BD417" s="44">
        <v>400000000</v>
      </c>
      <c r="BE417" s="44"/>
      <c r="BF417" s="45"/>
      <c r="BG417" s="44">
        <v>392674400</v>
      </c>
      <c r="BH417" s="44">
        <v>250000000</v>
      </c>
      <c r="BI417" s="44"/>
      <c r="BJ417" s="44">
        <v>220624000</v>
      </c>
      <c r="BK417" s="46">
        <v>0.28235294117647058</v>
      </c>
      <c r="BL417" s="46">
        <v>5.8999999999999999E-3</v>
      </c>
      <c r="BM417" s="46">
        <v>0</v>
      </c>
      <c r="BN417" s="46">
        <v>0.25882352941176473</v>
      </c>
      <c r="BO417" s="46">
        <v>1</v>
      </c>
      <c r="BP417" s="46">
        <v>0.37058823529411766</v>
      </c>
      <c r="BQ417" s="46">
        <v>6.3492063492063489E-2</v>
      </c>
      <c r="BR417" s="46">
        <v>0.37058823529411766</v>
      </c>
      <c r="BS417" s="46">
        <v>0</v>
      </c>
      <c r="BT417" s="46">
        <v>0</v>
      </c>
      <c r="BU417" s="46" t="s">
        <v>126</v>
      </c>
      <c r="BV417" s="46">
        <v>0.28235294117647058</v>
      </c>
      <c r="BW417" s="46">
        <v>0</v>
      </c>
      <c r="BX417" s="46">
        <v>1</v>
      </c>
      <c r="BY417" s="46">
        <v>6.3492063492063489E-2</v>
      </c>
      <c r="BZ417" s="46">
        <v>0</v>
      </c>
      <c r="CA417" s="46" t="s">
        <v>126</v>
      </c>
      <c r="CB417" s="47">
        <v>0.224</v>
      </c>
      <c r="CC417" s="47">
        <v>6.3247058823529406E-2</v>
      </c>
      <c r="CD417" s="47">
        <v>1.2999999999999999E-3</v>
      </c>
      <c r="CE417" s="47">
        <v>0</v>
      </c>
      <c r="CF417" s="47">
        <v>0</v>
      </c>
      <c r="CG417" s="47">
        <v>5.8000000000000003E-2</v>
      </c>
      <c r="CH417" s="47">
        <v>5.8000000000000003E-2</v>
      </c>
      <c r="CI417" s="47">
        <v>5.7976470588235303E-2</v>
      </c>
      <c r="CJ417" s="47">
        <v>8.3000000000000004E-2</v>
      </c>
      <c r="CK417" s="47">
        <v>5.2698412698412699E-3</v>
      </c>
      <c r="CL417" s="47">
        <v>5.2705882352941033E-3</v>
      </c>
      <c r="CM417" s="47">
        <v>8.3011764705882354E-2</v>
      </c>
      <c r="CN417" s="47">
        <v>0</v>
      </c>
      <c r="CO417" s="47">
        <v>0</v>
      </c>
      <c r="CP417" s="47">
        <v>0</v>
      </c>
      <c r="CQ417" s="47" t="s">
        <v>126</v>
      </c>
      <c r="CR417" s="47">
        <v>0</v>
      </c>
      <c r="CS417" s="45"/>
      <c r="CT417" s="45"/>
      <c r="CU417" s="45"/>
      <c r="CV417" s="45"/>
      <c r="CX417" s="48">
        <v>1</v>
      </c>
      <c r="CY417" s="1"/>
    </row>
    <row r="418" spans="1:105" ht="18" hidden="1" customHeight="1" x14ac:dyDescent="0.25">
      <c r="A418" s="37" t="s">
        <v>105</v>
      </c>
      <c r="B418" s="37" t="s">
        <v>106</v>
      </c>
      <c r="C418" s="37" t="s">
        <v>3516</v>
      </c>
      <c r="D418" s="37" t="s">
        <v>4067</v>
      </c>
      <c r="E418" s="37" t="s">
        <v>4068</v>
      </c>
      <c r="F418" s="37" t="s">
        <v>4069</v>
      </c>
      <c r="G418" s="37" t="s">
        <v>4070</v>
      </c>
      <c r="H418" s="37" t="s">
        <v>4071</v>
      </c>
      <c r="I418" s="37" t="s">
        <v>113</v>
      </c>
      <c r="J418" s="38" t="s">
        <v>4072</v>
      </c>
      <c r="K418" s="37" t="s">
        <v>4073</v>
      </c>
      <c r="L418" s="37" t="s">
        <v>4074</v>
      </c>
      <c r="M418" s="37" t="s">
        <v>4075</v>
      </c>
      <c r="N418" s="37" t="s">
        <v>134</v>
      </c>
      <c r="O418" s="37" t="s">
        <v>119</v>
      </c>
      <c r="P418" s="39">
        <v>50</v>
      </c>
      <c r="Q418" s="40">
        <v>30</v>
      </c>
      <c r="R418" s="40">
        <v>22.3</v>
      </c>
      <c r="S418" s="40" t="s">
        <v>4650</v>
      </c>
      <c r="T418" s="40">
        <v>10</v>
      </c>
      <c r="U418" s="40">
        <v>0</v>
      </c>
      <c r="V418" s="40">
        <v>10</v>
      </c>
      <c r="W418" s="40">
        <v>0</v>
      </c>
      <c r="X418" s="40">
        <v>10</v>
      </c>
      <c r="Y418" s="40">
        <v>0</v>
      </c>
      <c r="Z418" s="40">
        <v>10</v>
      </c>
      <c r="AA418" s="40" t="s">
        <v>4076</v>
      </c>
      <c r="AB418" s="40" t="s">
        <v>4077</v>
      </c>
      <c r="AC418" s="40" t="s">
        <v>4078</v>
      </c>
      <c r="AD418" s="40">
        <v>10</v>
      </c>
      <c r="AE418" s="40">
        <v>0</v>
      </c>
      <c r="AF418" s="40">
        <v>10</v>
      </c>
      <c r="AG418" s="40">
        <v>0</v>
      </c>
      <c r="AH418" s="40">
        <v>10</v>
      </c>
      <c r="AI418" s="40" t="s">
        <v>4075</v>
      </c>
      <c r="AJ418" s="40" t="s">
        <v>4079</v>
      </c>
      <c r="AK418" s="40" t="s">
        <v>4080</v>
      </c>
      <c r="AL418" s="40">
        <v>0</v>
      </c>
      <c r="AM418" s="40" t="s">
        <v>124</v>
      </c>
      <c r="AN418" s="40">
        <v>5</v>
      </c>
      <c r="AO418" s="40">
        <v>0</v>
      </c>
      <c r="AP418" s="40">
        <v>2.2999999999999998</v>
      </c>
      <c r="AQ418" s="40">
        <v>0</v>
      </c>
      <c r="AR418" s="40">
        <v>2.2999999999999998</v>
      </c>
      <c r="AS418" s="40" t="s">
        <v>4075</v>
      </c>
      <c r="AT418" s="40" t="s">
        <v>4081</v>
      </c>
      <c r="AU418" s="40" t="s">
        <v>4082</v>
      </c>
      <c r="AV418" s="40">
        <v>5</v>
      </c>
      <c r="AW418" s="40">
        <v>0</v>
      </c>
      <c r="AX418" s="40">
        <v>0</v>
      </c>
      <c r="AY418" s="40">
        <v>0</v>
      </c>
      <c r="AZ418" s="42">
        <v>9906862374</v>
      </c>
      <c r="BA418" s="43">
        <v>0</v>
      </c>
      <c r="BB418" s="43">
        <v>9906862374</v>
      </c>
      <c r="BC418" s="42">
        <v>9889317758</v>
      </c>
      <c r="BD418" s="44">
        <v>16789532289</v>
      </c>
      <c r="BE418" s="44">
        <v>0</v>
      </c>
      <c r="BF418" s="45"/>
      <c r="BG418" s="44">
        <v>6788359289</v>
      </c>
      <c r="BH418" s="44">
        <v>21833642413</v>
      </c>
      <c r="BI418" s="44"/>
      <c r="BJ418" s="44">
        <v>160035112</v>
      </c>
      <c r="BK418" s="46">
        <v>0.7433333333333334</v>
      </c>
      <c r="BL418" s="46">
        <v>0.33329999999999999</v>
      </c>
      <c r="BM418" s="46">
        <v>1</v>
      </c>
      <c r="BN418" s="46">
        <v>0.33333333333333331</v>
      </c>
      <c r="BO418" s="46">
        <v>1</v>
      </c>
      <c r="BP418" s="46">
        <v>0.16666666666666666</v>
      </c>
      <c r="BQ418" s="46">
        <v>0.45999999999999996</v>
      </c>
      <c r="BR418" s="46">
        <v>0.16666666666666666</v>
      </c>
      <c r="BS418" s="46">
        <v>0</v>
      </c>
      <c r="BT418" s="46">
        <v>0</v>
      </c>
      <c r="BU418" s="46" t="s">
        <v>126</v>
      </c>
      <c r="BV418" s="46">
        <v>0.7433333333333334</v>
      </c>
      <c r="BW418" s="46">
        <v>1</v>
      </c>
      <c r="BX418" s="46">
        <v>1</v>
      </c>
      <c r="BY418" s="46">
        <v>0.45999999999999996</v>
      </c>
      <c r="BZ418" s="46">
        <v>0</v>
      </c>
      <c r="CA418" s="46" t="s">
        <v>126</v>
      </c>
      <c r="CB418" s="47">
        <v>0.224</v>
      </c>
      <c r="CC418" s="47">
        <v>0.16650666666666669</v>
      </c>
      <c r="CD418" s="47">
        <v>7.4700000000000003E-2</v>
      </c>
      <c r="CE418" s="47">
        <v>7.4700000000000003E-2</v>
      </c>
      <c r="CF418" s="47">
        <v>7.4700000000000003E-2</v>
      </c>
      <c r="CG418" s="47">
        <v>7.4700000000000003E-2</v>
      </c>
      <c r="CH418" s="47">
        <v>7.4700000000000003E-2</v>
      </c>
      <c r="CI418" s="47">
        <v>7.4633333333333315E-2</v>
      </c>
      <c r="CJ418" s="47">
        <v>3.73E-2</v>
      </c>
      <c r="CK418" s="47">
        <v>1.7158E-2</v>
      </c>
      <c r="CL418" s="47">
        <v>1.7173333333333374E-2</v>
      </c>
      <c r="CM418" s="47">
        <v>3.7333333333333336E-2</v>
      </c>
      <c r="CN418" s="47">
        <v>0</v>
      </c>
      <c r="CO418" s="47">
        <v>0</v>
      </c>
      <c r="CP418" s="47">
        <v>0</v>
      </c>
      <c r="CQ418" s="47" t="s">
        <v>126</v>
      </c>
      <c r="CR418" s="47">
        <v>0</v>
      </c>
      <c r="CS418" s="45"/>
      <c r="CT418" s="45"/>
      <c r="CU418" s="45"/>
      <c r="CV418" s="45"/>
      <c r="CX418" s="48">
        <v>16.66</v>
      </c>
      <c r="CY418" s="1">
        <v>0</v>
      </c>
      <c r="CZ418" t="s">
        <v>124</v>
      </c>
    </row>
    <row r="419" spans="1:105" ht="18" hidden="1" customHeight="1" x14ac:dyDescent="0.25">
      <c r="A419" s="37" t="s">
        <v>2079</v>
      </c>
      <c r="B419" s="37" t="s">
        <v>2080</v>
      </c>
      <c r="C419" s="37" t="s">
        <v>3516</v>
      </c>
      <c r="D419" s="37" t="s">
        <v>4067</v>
      </c>
      <c r="E419" s="37" t="s">
        <v>4068</v>
      </c>
      <c r="F419" s="37" t="s">
        <v>4069</v>
      </c>
      <c r="G419" s="37" t="s">
        <v>4070</v>
      </c>
      <c r="H419" s="37" t="s">
        <v>4083</v>
      </c>
      <c r="I419" s="37"/>
      <c r="J419" s="37"/>
      <c r="K419" s="37" t="s">
        <v>4084</v>
      </c>
      <c r="L419" s="37" t="s">
        <v>4085</v>
      </c>
      <c r="M419" s="37" t="s">
        <v>4086</v>
      </c>
      <c r="N419" s="37" t="s">
        <v>134</v>
      </c>
      <c r="O419" s="37" t="s">
        <v>135</v>
      </c>
      <c r="P419" s="39">
        <v>100</v>
      </c>
      <c r="Q419" s="40">
        <v>100</v>
      </c>
      <c r="R419" s="40">
        <v>88.856666666666669</v>
      </c>
      <c r="S419" s="40" t="s">
        <v>4651</v>
      </c>
      <c r="T419" s="40">
        <v>0</v>
      </c>
      <c r="U419" s="40">
        <v>100</v>
      </c>
      <c r="V419" s="40">
        <v>0</v>
      </c>
      <c r="W419" s="40">
        <v>100</v>
      </c>
      <c r="X419" s="40" t="s">
        <v>126</v>
      </c>
      <c r="Y419" s="40">
        <v>100</v>
      </c>
      <c r="Z419" s="40">
        <v>100</v>
      </c>
      <c r="AA419" s="40" t="s">
        <v>4087</v>
      </c>
      <c r="AB419" s="40" t="s">
        <v>4088</v>
      </c>
      <c r="AC419" s="40">
        <v>0</v>
      </c>
      <c r="AD419" s="40">
        <v>0</v>
      </c>
      <c r="AE419" s="40">
        <v>100</v>
      </c>
      <c r="AF419" s="40">
        <v>0</v>
      </c>
      <c r="AG419" s="40">
        <v>100</v>
      </c>
      <c r="AH419" s="40">
        <v>100</v>
      </c>
      <c r="AI419" s="40" t="s">
        <v>4089</v>
      </c>
      <c r="AJ419" s="40" t="s">
        <v>4089</v>
      </c>
      <c r="AK419" s="40">
        <v>0</v>
      </c>
      <c r="AL419" s="40"/>
      <c r="AM419" s="40"/>
      <c r="AN419" s="40">
        <v>0</v>
      </c>
      <c r="AO419" s="40">
        <v>100</v>
      </c>
      <c r="AP419" s="40" t="s">
        <v>126</v>
      </c>
      <c r="AQ419" s="40">
        <v>66.569999999999993</v>
      </c>
      <c r="AR419" s="40">
        <v>66.569999999999993</v>
      </c>
      <c r="AS419" s="40"/>
      <c r="AT419" s="40" t="s">
        <v>4090</v>
      </c>
      <c r="AU419" s="40"/>
      <c r="AV419" s="40">
        <v>0</v>
      </c>
      <c r="AW419" s="40">
        <v>100</v>
      </c>
      <c r="AX419" s="40">
        <v>0</v>
      </c>
      <c r="AY419" s="40">
        <v>0</v>
      </c>
      <c r="AZ419" s="42">
        <v>262500000</v>
      </c>
      <c r="BA419" s="43">
        <v>0</v>
      </c>
      <c r="BB419" s="43">
        <v>262500000</v>
      </c>
      <c r="BC419" s="42">
        <v>262466667</v>
      </c>
      <c r="BD419" s="44">
        <v>440000000</v>
      </c>
      <c r="BE419" s="44"/>
      <c r="BF419" s="45"/>
      <c r="BG419" s="44">
        <v>327298152</v>
      </c>
      <c r="BH419" s="44">
        <v>187000000</v>
      </c>
      <c r="BI419" s="44"/>
      <c r="BJ419" s="44">
        <v>89610000</v>
      </c>
      <c r="BK419" s="46">
        <v>0.66642500000000005</v>
      </c>
      <c r="BL419" s="46">
        <v>0.25</v>
      </c>
      <c r="BM419" s="46">
        <v>1</v>
      </c>
      <c r="BN419" s="46">
        <v>0.25</v>
      </c>
      <c r="BO419" s="46">
        <v>1</v>
      </c>
      <c r="BP419" s="46">
        <v>0.25</v>
      </c>
      <c r="BQ419" s="46">
        <v>0.66569999999999996</v>
      </c>
      <c r="BR419" s="46">
        <v>0.25</v>
      </c>
      <c r="BS419" s="46">
        <v>0</v>
      </c>
      <c r="BT419" s="46">
        <v>0</v>
      </c>
      <c r="BU419" s="46" t="s">
        <v>126</v>
      </c>
      <c r="BV419" s="46">
        <v>0.66642500000000005</v>
      </c>
      <c r="BW419" s="46">
        <v>1</v>
      </c>
      <c r="BX419" s="46">
        <v>1</v>
      </c>
      <c r="BY419" s="46">
        <v>0.66569999999999996</v>
      </c>
      <c r="BZ419" s="46">
        <v>0</v>
      </c>
      <c r="CA419" s="46" t="s">
        <v>126</v>
      </c>
      <c r="CB419" s="47">
        <v>0.224</v>
      </c>
      <c r="CC419" s="47">
        <v>0.1492792</v>
      </c>
      <c r="CD419" s="47">
        <v>5.6000000000000001E-2</v>
      </c>
      <c r="CE419" s="47">
        <v>5.6000000000000001E-2</v>
      </c>
      <c r="CF419" s="47">
        <v>5.6000000000000001E-2</v>
      </c>
      <c r="CG419" s="47">
        <v>5.6000000000000001E-2</v>
      </c>
      <c r="CH419" s="47">
        <v>5.6000000000000001E-2</v>
      </c>
      <c r="CI419" s="47">
        <v>5.6000000000000001E-2</v>
      </c>
      <c r="CJ419" s="47">
        <v>5.6000000000000001E-2</v>
      </c>
      <c r="CK419" s="47">
        <v>3.7279199999999998E-2</v>
      </c>
      <c r="CL419" s="47">
        <v>3.7279200000000005E-2</v>
      </c>
      <c r="CM419" s="47">
        <v>5.6000000000000001E-2</v>
      </c>
      <c r="CN419" s="47">
        <v>0</v>
      </c>
      <c r="CO419" s="47">
        <v>0</v>
      </c>
      <c r="CP419" s="47">
        <v>0</v>
      </c>
      <c r="CQ419" s="47" t="s">
        <v>126</v>
      </c>
      <c r="CR419" s="47">
        <v>0</v>
      </c>
      <c r="CS419" s="45">
        <v>1</v>
      </c>
      <c r="CT419" s="45">
        <v>1</v>
      </c>
      <c r="CU419" s="45">
        <v>1</v>
      </c>
      <c r="CV419" s="45">
        <v>1</v>
      </c>
      <c r="CW419">
        <v>4</v>
      </c>
      <c r="CX419" s="48">
        <v>88.856666666666669</v>
      </c>
      <c r="CY419" s="1"/>
    </row>
    <row r="420" spans="1:105" ht="18" hidden="1" customHeight="1" x14ac:dyDescent="0.25">
      <c r="A420" s="37" t="s">
        <v>2079</v>
      </c>
      <c r="B420" s="37" t="s">
        <v>2080</v>
      </c>
      <c r="C420" s="37" t="s">
        <v>3516</v>
      </c>
      <c r="D420" s="37" t="s">
        <v>4067</v>
      </c>
      <c r="E420" s="37" t="s">
        <v>4068</v>
      </c>
      <c r="F420" s="37" t="s">
        <v>4069</v>
      </c>
      <c r="G420" s="37" t="s">
        <v>4070</v>
      </c>
      <c r="H420" s="37" t="s">
        <v>4091</v>
      </c>
      <c r="I420" s="37"/>
      <c r="J420" s="37"/>
      <c r="K420" s="37" t="s">
        <v>4092</v>
      </c>
      <c r="L420" s="37" t="s">
        <v>4093</v>
      </c>
      <c r="M420" s="37" t="s">
        <v>4094</v>
      </c>
      <c r="N420" s="37" t="s">
        <v>118</v>
      </c>
      <c r="O420" s="37" t="s">
        <v>135</v>
      </c>
      <c r="P420" s="39">
        <v>116</v>
      </c>
      <c r="Q420" s="40">
        <v>116</v>
      </c>
      <c r="R420" s="39">
        <v>92.333333333333329</v>
      </c>
      <c r="S420" s="40" t="s">
        <v>4652</v>
      </c>
      <c r="T420" s="40">
        <v>0</v>
      </c>
      <c r="U420" s="40">
        <v>116</v>
      </c>
      <c r="V420" s="40">
        <v>0</v>
      </c>
      <c r="W420" s="40">
        <v>116</v>
      </c>
      <c r="X420" s="40" t="s">
        <v>126</v>
      </c>
      <c r="Y420" s="40">
        <v>116</v>
      </c>
      <c r="Z420" s="40">
        <v>116</v>
      </c>
      <c r="AA420" s="40" t="s">
        <v>4095</v>
      </c>
      <c r="AB420" s="40" t="s">
        <v>4096</v>
      </c>
      <c r="AC420" s="40">
        <v>0</v>
      </c>
      <c r="AD420" s="40">
        <v>0</v>
      </c>
      <c r="AE420" s="40">
        <v>116</v>
      </c>
      <c r="AF420" s="40">
        <v>0</v>
      </c>
      <c r="AG420" s="40">
        <v>116</v>
      </c>
      <c r="AH420" s="40">
        <v>116</v>
      </c>
      <c r="AI420" s="40" t="s">
        <v>4097</v>
      </c>
      <c r="AJ420" s="40" t="s">
        <v>4097</v>
      </c>
      <c r="AK420" s="40">
        <v>0</v>
      </c>
      <c r="AL420" s="40"/>
      <c r="AM420" s="40"/>
      <c r="AN420" s="40">
        <v>0</v>
      </c>
      <c r="AO420" s="40">
        <v>116</v>
      </c>
      <c r="AP420" s="40" t="s">
        <v>126</v>
      </c>
      <c r="AQ420" s="40">
        <v>45</v>
      </c>
      <c r="AR420" s="40">
        <v>45</v>
      </c>
      <c r="AS420" s="40"/>
      <c r="AT420" s="40" t="s">
        <v>4098</v>
      </c>
      <c r="AU420" s="40"/>
      <c r="AV420" s="40">
        <v>0</v>
      </c>
      <c r="AW420" s="40">
        <v>116</v>
      </c>
      <c r="AX420" s="40">
        <v>0</v>
      </c>
      <c r="AY420" s="40">
        <v>0</v>
      </c>
      <c r="AZ420" s="42">
        <v>26385545</v>
      </c>
      <c r="BA420" s="43">
        <v>0</v>
      </c>
      <c r="BB420" s="43">
        <v>26385545</v>
      </c>
      <c r="BC420" s="42">
        <v>26385545</v>
      </c>
      <c r="BD420" s="44">
        <v>120756266</v>
      </c>
      <c r="BE420" s="44"/>
      <c r="BF420" s="45"/>
      <c r="BG420" s="44">
        <v>109756266</v>
      </c>
      <c r="BH420" s="44">
        <v>100408093</v>
      </c>
      <c r="BI420" s="44"/>
      <c r="BJ420" s="44">
        <v>86856644</v>
      </c>
      <c r="BK420" s="46">
        <v>0.59698275862068961</v>
      </c>
      <c r="BL420" s="46">
        <v>0.25</v>
      </c>
      <c r="BM420" s="46">
        <v>1</v>
      </c>
      <c r="BN420" s="46">
        <v>0.25</v>
      </c>
      <c r="BO420" s="46">
        <v>1</v>
      </c>
      <c r="BP420" s="46">
        <v>0.25</v>
      </c>
      <c r="BQ420" s="46">
        <v>0.38793103448275862</v>
      </c>
      <c r="BR420" s="46">
        <v>0.25</v>
      </c>
      <c r="BS420" s="46">
        <v>0</v>
      </c>
      <c r="BT420" s="46">
        <v>0</v>
      </c>
      <c r="BU420" s="46" t="s">
        <v>126</v>
      </c>
      <c r="BV420" s="46">
        <v>0.59698275862068961</v>
      </c>
      <c r="BW420" s="46">
        <v>1</v>
      </c>
      <c r="BX420" s="46">
        <v>1</v>
      </c>
      <c r="BY420" s="46">
        <v>0.38793103448275862</v>
      </c>
      <c r="BZ420" s="46">
        <v>0</v>
      </c>
      <c r="CA420" s="46" t="s">
        <v>126</v>
      </c>
      <c r="CB420" s="47">
        <v>0.224</v>
      </c>
      <c r="CC420" s="47">
        <v>0.13372413793103446</v>
      </c>
      <c r="CD420" s="47">
        <v>5.6000000000000001E-2</v>
      </c>
      <c r="CE420" s="47">
        <v>5.6000000000000001E-2</v>
      </c>
      <c r="CF420" s="47">
        <v>5.6000000000000001E-2</v>
      </c>
      <c r="CG420" s="47">
        <v>5.6000000000000001E-2</v>
      </c>
      <c r="CH420" s="47">
        <v>5.6000000000000001E-2</v>
      </c>
      <c r="CI420" s="47">
        <v>5.6000000000000001E-2</v>
      </c>
      <c r="CJ420" s="47">
        <v>5.6000000000000001E-2</v>
      </c>
      <c r="CK420" s="47">
        <v>2.1724137931034483E-2</v>
      </c>
      <c r="CL420" s="47">
        <v>2.1724137931034469E-2</v>
      </c>
      <c r="CM420" s="47">
        <v>5.6000000000000001E-2</v>
      </c>
      <c r="CN420" s="47">
        <v>0</v>
      </c>
      <c r="CO420" s="47">
        <v>0</v>
      </c>
      <c r="CP420" s="47">
        <v>0</v>
      </c>
      <c r="CQ420" s="47" t="s">
        <v>126</v>
      </c>
      <c r="CR420" s="47">
        <v>0</v>
      </c>
      <c r="CS420" s="45">
        <v>1</v>
      </c>
      <c r="CT420" s="45">
        <v>1</v>
      </c>
      <c r="CU420" s="45">
        <v>1</v>
      </c>
      <c r="CV420" s="45">
        <v>1</v>
      </c>
      <c r="CW420">
        <v>4</v>
      </c>
      <c r="CX420" s="48">
        <v>92.333333333333329</v>
      </c>
      <c r="CY420" s="1"/>
    </row>
    <row r="421" spans="1:105" s="144" customFormat="1" ht="18" hidden="1" customHeight="1" x14ac:dyDescent="0.25">
      <c r="A421" s="134" t="s">
        <v>2079</v>
      </c>
      <c r="B421" s="134" t="s">
        <v>2080</v>
      </c>
      <c r="C421" s="134" t="s">
        <v>3516</v>
      </c>
      <c r="D421" s="134" t="s">
        <v>4067</v>
      </c>
      <c r="E421" s="134" t="s">
        <v>4068</v>
      </c>
      <c r="F421" s="134" t="s">
        <v>4069</v>
      </c>
      <c r="G421" s="134" t="s">
        <v>4070</v>
      </c>
      <c r="H421" s="134" t="s">
        <v>4099</v>
      </c>
      <c r="I421" s="134"/>
      <c r="J421" s="37"/>
      <c r="K421" s="135" t="s">
        <v>4100</v>
      </c>
      <c r="L421" s="134" t="s">
        <v>4101</v>
      </c>
      <c r="M421" s="134" t="s">
        <v>4102</v>
      </c>
      <c r="N421" s="134" t="s">
        <v>118</v>
      </c>
      <c r="O421" s="134" t="s">
        <v>135</v>
      </c>
      <c r="P421" s="136">
        <v>9</v>
      </c>
      <c r="Q421" s="137">
        <v>9</v>
      </c>
      <c r="R421" s="137">
        <v>9</v>
      </c>
      <c r="S421" s="137" t="s">
        <v>4653</v>
      </c>
      <c r="T421" s="137">
        <v>0</v>
      </c>
      <c r="U421" s="137">
        <v>9</v>
      </c>
      <c r="V421" s="137">
        <v>0</v>
      </c>
      <c r="W421" s="137">
        <v>9</v>
      </c>
      <c r="X421" s="137" t="s">
        <v>126</v>
      </c>
      <c r="Y421" s="137">
        <v>9</v>
      </c>
      <c r="Z421" s="137">
        <v>9</v>
      </c>
      <c r="AA421" s="137" t="s">
        <v>4103</v>
      </c>
      <c r="AB421" s="137" t="s">
        <v>4104</v>
      </c>
      <c r="AC421" s="137">
        <v>0</v>
      </c>
      <c r="AD421" s="137">
        <v>0</v>
      </c>
      <c r="AE421" s="137">
        <v>9</v>
      </c>
      <c r="AF421" s="137">
        <v>0</v>
      </c>
      <c r="AG421" s="137">
        <v>9</v>
      </c>
      <c r="AH421" s="137">
        <v>9</v>
      </c>
      <c r="AI421" s="137" t="s">
        <v>4105</v>
      </c>
      <c r="AJ421" s="137" t="s">
        <v>4105</v>
      </c>
      <c r="AK421" s="137">
        <v>0</v>
      </c>
      <c r="AL421" s="137"/>
      <c r="AM421" s="137"/>
      <c r="AN421" s="137">
        <v>0</v>
      </c>
      <c r="AO421" s="137">
        <v>9</v>
      </c>
      <c r="AP421" s="137" t="s">
        <v>126</v>
      </c>
      <c r="AQ421" s="137">
        <v>9</v>
      </c>
      <c r="AR421" s="137">
        <v>9</v>
      </c>
      <c r="AS421" s="137"/>
      <c r="AT421" s="137" t="s">
        <v>4106</v>
      </c>
      <c r="AU421" s="137"/>
      <c r="AV421" s="137">
        <v>0</v>
      </c>
      <c r="AW421" s="137">
        <v>9</v>
      </c>
      <c r="AX421" s="137">
        <v>0</v>
      </c>
      <c r="AY421" s="137">
        <v>0</v>
      </c>
      <c r="AZ421" s="138">
        <v>546000000</v>
      </c>
      <c r="BA421" s="43">
        <v>0</v>
      </c>
      <c r="BB421" s="139">
        <v>546000000</v>
      </c>
      <c r="BC421" s="138">
        <v>422692950</v>
      </c>
      <c r="BD421" s="140">
        <v>1384329105</v>
      </c>
      <c r="BE421" s="140"/>
      <c r="BF421" s="141"/>
      <c r="BG421" s="140">
        <v>1239127395</v>
      </c>
      <c r="BH421" s="140">
        <v>1168936284</v>
      </c>
      <c r="BI421" s="140"/>
      <c r="BJ421" s="140">
        <v>982339501</v>
      </c>
      <c r="BK421" s="142">
        <v>0.75</v>
      </c>
      <c r="BL421" s="142">
        <v>0.25</v>
      </c>
      <c r="BM421" s="142">
        <v>1</v>
      </c>
      <c r="BN421" s="142">
        <v>0.25</v>
      </c>
      <c r="BO421" s="142">
        <v>1</v>
      </c>
      <c r="BP421" s="142">
        <v>0.25</v>
      </c>
      <c r="BQ421" s="142">
        <v>1</v>
      </c>
      <c r="BR421" s="142">
        <v>0.25</v>
      </c>
      <c r="BS421" s="142">
        <v>0</v>
      </c>
      <c r="BT421" s="142">
        <v>0</v>
      </c>
      <c r="BU421" s="142" t="s">
        <v>126</v>
      </c>
      <c r="BV421" s="142">
        <v>0.75</v>
      </c>
      <c r="BW421" s="142">
        <v>1</v>
      </c>
      <c r="BX421" s="142">
        <v>1</v>
      </c>
      <c r="BY421" s="142">
        <v>1</v>
      </c>
      <c r="BZ421" s="142">
        <v>0</v>
      </c>
      <c r="CA421" s="142" t="s">
        <v>126</v>
      </c>
      <c r="CB421" s="143">
        <v>0.224</v>
      </c>
      <c r="CC421" s="143">
        <v>0.16800000000000001</v>
      </c>
      <c r="CD421" s="143">
        <v>5.6000000000000001E-2</v>
      </c>
      <c r="CE421" s="143">
        <v>5.6000000000000001E-2</v>
      </c>
      <c r="CF421" s="143">
        <v>5.6000000000000001E-2</v>
      </c>
      <c r="CG421" s="143">
        <v>5.6000000000000001E-2</v>
      </c>
      <c r="CH421" s="143">
        <v>5.6000000000000001E-2</v>
      </c>
      <c r="CI421" s="143">
        <v>5.6000000000000001E-2</v>
      </c>
      <c r="CJ421" s="143">
        <v>5.6000000000000001E-2</v>
      </c>
      <c r="CK421" s="143">
        <v>5.6000000000000001E-2</v>
      </c>
      <c r="CL421" s="143">
        <v>5.6000000000000015E-2</v>
      </c>
      <c r="CM421" s="143">
        <v>5.6000000000000001E-2</v>
      </c>
      <c r="CN421" s="143">
        <v>0</v>
      </c>
      <c r="CO421" s="143">
        <v>0</v>
      </c>
      <c r="CP421" s="143">
        <v>0</v>
      </c>
      <c r="CQ421" s="143" t="s">
        <v>126</v>
      </c>
      <c r="CR421" s="143">
        <v>0</v>
      </c>
      <c r="CS421" s="141">
        <v>1</v>
      </c>
      <c r="CT421" s="141">
        <v>1</v>
      </c>
      <c r="CU421" s="141">
        <v>1</v>
      </c>
      <c r="CV421" s="141">
        <v>1</v>
      </c>
      <c r="CW421" s="144">
        <v>4</v>
      </c>
      <c r="CX421" s="145">
        <v>9</v>
      </c>
      <c r="CY421" s="146"/>
    </row>
    <row r="422" spans="1:105" ht="48" hidden="1" customHeight="1" x14ac:dyDescent="0.25">
      <c r="A422" s="37" t="s">
        <v>2079</v>
      </c>
      <c r="B422" s="37" t="s">
        <v>2080</v>
      </c>
      <c r="C422" s="37" t="s">
        <v>3516</v>
      </c>
      <c r="D422" s="37" t="s">
        <v>4067</v>
      </c>
      <c r="E422" s="37" t="s">
        <v>4068</v>
      </c>
      <c r="F422" s="37" t="s">
        <v>4069</v>
      </c>
      <c r="G422" s="37" t="s">
        <v>4070</v>
      </c>
      <c r="H422" s="37" t="s">
        <v>4107</v>
      </c>
      <c r="I422" s="37"/>
      <c r="J422" s="37"/>
      <c r="K422" s="37" t="s">
        <v>4108</v>
      </c>
      <c r="L422" s="37" t="s">
        <v>4109</v>
      </c>
      <c r="M422" s="37" t="s">
        <v>4110</v>
      </c>
      <c r="N422" s="37" t="s">
        <v>118</v>
      </c>
      <c r="O422" s="37" t="s">
        <v>135</v>
      </c>
      <c r="P422" s="39">
        <v>1</v>
      </c>
      <c r="Q422" s="40">
        <v>1</v>
      </c>
      <c r="R422" s="40">
        <v>0.71666666666666667</v>
      </c>
      <c r="S422" s="64" t="s">
        <v>4654</v>
      </c>
      <c r="T422" s="40">
        <v>0.05</v>
      </c>
      <c r="U422" s="40">
        <v>0</v>
      </c>
      <c r="V422" s="40">
        <v>0</v>
      </c>
      <c r="W422" s="40">
        <v>1</v>
      </c>
      <c r="X422" s="40">
        <v>0</v>
      </c>
      <c r="Y422" s="40">
        <v>1</v>
      </c>
      <c r="Z422" s="40">
        <v>1</v>
      </c>
      <c r="AA422" s="40"/>
      <c r="AB422" s="40"/>
      <c r="AC422" s="40"/>
      <c r="AD422" s="40">
        <v>0</v>
      </c>
      <c r="AE422" s="40">
        <v>1</v>
      </c>
      <c r="AF422" s="40">
        <v>0</v>
      </c>
      <c r="AG422" s="40">
        <v>1</v>
      </c>
      <c r="AH422" s="40">
        <v>1</v>
      </c>
      <c r="AI422" s="40" t="s">
        <v>4111</v>
      </c>
      <c r="AJ422" s="40" t="s">
        <v>4111</v>
      </c>
      <c r="AK422" s="40">
        <v>0</v>
      </c>
      <c r="AL422" s="40"/>
      <c r="AM422" s="40"/>
      <c r="AN422" s="40">
        <v>0</v>
      </c>
      <c r="AO422" s="40">
        <v>1</v>
      </c>
      <c r="AP422" s="40" t="s">
        <v>126</v>
      </c>
      <c r="AQ422" s="40">
        <v>0.15</v>
      </c>
      <c r="AR422" s="40">
        <v>0.15</v>
      </c>
      <c r="AS422" s="40"/>
      <c r="AT422" s="40" t="s">
        <v>4112</v>
      </c>
      <c r="AU422" s="40"/>
      <c r="AV422" s="40">
        <v>0</v>
      </c>
      <c r="AW422" s="40">
        <v>1</v>
      </c>
      <c r="AX422" s="40">
        <v>0</v>
      </c>
      <c r="AY422" s="40">
        <v>0</v>
      </c>
      <c r="AZ422" s="63"/>
      <c r="BA422" s="43">
        <v>0</v>
      </c>
      <c r="BB422" s="43">
        <v>0</v>
      </c>
      <c r="BC422" s="63"/>
      <c r="BD422" s="44">
        <v>94133333</v>
      </c>
      <c r="BE422" s="44"/>
      <c r="BF422" s="45"/>
      <c r="BG422" s="44">
        <v>69133333</v>
      </c>
      <c r="BH422" s="44">
        <v>146020000</v>
      </c>
      <c r="BI422" s="44"/>
      <c r="BJ422" s="44">
        <v>99410514</v>
      </c>
      <c r="BK422" s="46">
        <v>0.53749999999999998</v>
      </c>
      <c r="BL422" s="46">
        <v>0.25</v>
      </c>
      <c r="BM422" s="46">
        <v>1</v>
      </c>
      <c r="BN422" s="46">
        <v>0.33</v>
      </c>
      <c r="BO422" s="46">
        <v>1</v>
      </c>
      <c r="BP422" s="46">
        <v>0.33</v>
      </c>
      <c r="BQ422" s="46">
        <v>0.15</v>
      </c>
      <c r="BR422" s="46">
        <v>0.33</v>
      </c>
      <c r="BS422" s="46">
        <v>0</v>
      </c>
      <c r="BT422" s="46">
        <v>0</v>
      </c>
      <c r="BU422" s="46" t="s">
        <v>126</v>
      </c>
      <c r="BV422" s="46">
        <v>0.53749999999999998</v>
      </c>
      <c r="BW422" s="46">
        <v>0</v>
      </c>
      <c r="BX422" s="46">
        <v>1</v>
      </c>
      <c r="BY422" s="46">
        <v>0.15</v>
      </c>
      <c r="BZ422" s="46">
        <v>0</v>
      </c>
      <c r="CA422" s="46" t="s">
        <v>126</v>
      </c>
      <c r="CB422" s="47">
        <v>0.224</v>
      </c>
      <c r="CC422" s="47">
        <v>0.12039999999999999</v>
      </c>
      <c r="CD422" s="47">
        <v>5.6000000000000001E-2</v>
      </c>
      <c r="CE422" s="47">
        <v>5.6000000000000001E-2</v>
      </c>
      <c r="CF422" s="47">
        <v>5.6000000000000001E-2</v>
      </c>
      <c r="CG422" s="47">
        <v>5.6000000000000001E-2</v>
      </c>
      <c r="CH422" s="47">
        <v>5.6000000000000001E-2</v>
      </c>
      <c r="CI422" s="47">
        <v>5.6000000000000001E-2</v>
      </c>
      <c r="CJ422" s="47">
        <v>5.6000000000000001E-2</v>
      </c>
      <c r="CK422" s="47">
        <v>8.3999999999999995E-3</v>
      </c>
      <c r="CL422" s="47">
        <v>8.3999999999999839E-3</v>
      </c>
      <c r="CM422" s="47">
        <v>5.6000000000000001E-2</v>
      </c>
      <c r="CN422" s="47">
        <v>0</v>
      </c>
      <c r="CO422" s="47">
        <v>0</v>
      </c>
      <c r="CP422" s="47">
        <v>0</v>
      </c>
      <c r="CQ422" s="47" t="s">
        <v>126</v>
      </c>
      <c r="CR422" s="47">
        <v>0</v>
      </c>
      <c r="CS422" s="45">
        <v>1</v>
      </c>
      <c r="CT422" s="45">
        <v>1</v>
      </c>
      <c r="CU422" s="45">
        <v>1</v>
      </c>
      <c r="CV422" s="45">
        <v>1</v>
      </c>
      <c r="CW422">
        <v>4</v>
      </c>
      <c r="CX422" s="48">
        <v>0.71666666666666667</v>
      </c>
      <c r="CY422" s="1"/>
    </row>
    <row r="423" spans="1:105" ht="18" hidden="1" customHeight="1" x14ac:dyDescent="0.25">
      <c r="A423" s="37" t="s">
        <v>2079</v>
      </c>
      <c r="B423" s="37" t="s">
        <v>2080</v>
      </c>
      <c r="C423" s="37" t="s">
        <v>3516</v>
      </c>
      <c r="D423" s="37" t="s">
        <v>4067</v>
      </c>
      <c r="E423" s="37" t="s">
        <v>4113</v>
      </c>
      <c r="F423" s="37" t="s">
        <v>4114</v>
      </c>
      <c r="G423" s="37" t="s">
        <v>4115</v>
      </c>
      <c r="H423" s="37" t="s">
        <v>4116</v>
      </c>
      <c r="I423" s="37"/>
      <c r="J423" s="37"/>
      <c r="K423" s="37" t="s">
        <v>4117</v>
      </c>
      <c r="L423" s="37" t="s">
        <v>4118</v>
      </c>
      <c r="M423" s="37" t="s">
        <v>4119</v>
      </c>
      <c r="N423" s="37" t="s">
        <v>134</v>
      </c>
      <c r="O423" s="37" t="s">
        <v>135</v>
      </c>
      <c r="P423" s="39">
        <v>0</v>
      </c>
      <c r="Q423" s="40">
        <v>100</v>
      </c>
      <c r="R423" s="40">
        <v>67.333333333333329</v>
      </c>
      <c r="S423" s="40" t="s">
        <v>4655</v>
      </c>
      <c r="T423" s="40">
        <v>2</v>
      </c>
      <c r="U423" s="40">
        <v>0</v>
      </c>
      <c r="V423" s="70">
        <v>2</v>
      </c>
      <c r="W423" s="70">
        <v>2</v>
      </c>
      <c r="X423" s="70">
        <v>2</v>
      </c>
      <c r="Y423" s="70">
        <v>2</v>
      </c>
      <c r="Z423" s="40">
        <v>2</v>
      </c>
      <c r="AA423" s="40" t="s">
        <v>4120</v>
      </c>
      <c r="AB423" s="40" t="s">
        <v>4121</v>
      </c>
      <c r="AC423" s="40">
        <v>0</v>
      </c>
      <c r="AD423" s="40">
        <v>0</v>
      </c>
      <c r="AE423" s="40">
        <v>100</v>
      </c>
      <c r="AF423" s="40">
        <v>0</v>
      </c>
      <c r="AG423" s="40">
        <v>100</v>
      </c>
      <c r="AH423" s="40">
        <v>100</v>
      </c>
      <c r="AI423" s="40" t="s">
        <v>4122</v>
      </c>
      <c r="AJ423" s="40" t="s">
        <v>4122</v>
      </c>
      <c r="AK423" s="40">
        <v>0</v>
      </c>
      <c r="AL423" s="40"/>
      <c r="AM423" s="40"/>
      <c r="AN423" s="40">
        <v>0</v>
      </c>
      <c r="AO423" s="40">
        <v>100</v>
      </c>
      <c r="AP423" s="40" t="s">
        <v>126</v>
      </c>
      <c r="AQ423" s="40">
        <v>100</v>
      </c>
      <c r="AR423" s="40">
        <v>100</v>
      </c>
      <c r="AS423" s="40"/>
      <c r="AT423" s="40" t="s">
        <v>4123</v>
      </c>
      <c r="AU423" s="40" t="s">
        <v>4124</v>
      </c>
      <c r="AV423" s="40">
        <v>0</v>
      </c>
      <c r="AW423" s="40">
        <v>100</v>
      </c>
      <c r="AX423" s="40">
        <v>0</v>
      </c>
      <c r="AY423" s="40">
        <v>0</v>
      </c>
      <c r="AZ423" s="42">
        <v>893901000</v>
      </c>
      <c r="BA423" s="43">
        <v>0</v>
      </c>
      <c r="BB423" s="43">
        <v>893901000</v>
      </c>
      <c r="BC423" s="42">
        <v>832231140</v>
      </c>
      <c r="BD423" s="44">
        <v>1004080000</v>
      </c>
      <c r="BE423" s="44"/>
      <c r="BF423" s="45"/>
      <c r="BG423" s="44">
        <v>955193000</v>
      </c>
      <c r="BH423" s="44">
        <v>650000000</v>
      </c>
      <c r="BI423" s="44"/>
      <c r="BJ423" s="44">
        <v>0</v>
      </c>
      <c r="BK423" s="46">
        <v>0.75</v>
      </c>
      <c r="BL423" s="46">
        <v>0.25</v>
      </c>
      <c r="BM423" s="46">
        <v>1</v>
      </c>
      <c r="BN423" s="46">
        <v>0.25</v>
      </c>
      <c r="BO423" s="46">
        <v>1</v>
      </c>
      <c r="BP423" s="46">
        <v>0.25</v>
      </c>
      <c r="BQ423" s="46">
        <v>1</v>
      </c>
      <c r="BR423" s="46">
        <v>0.25</v>
      </c>
      <c r="BS423" s="46">
        <v>0</v>
      </c>
      <c r="BT423" s="46">
        <v>0</v>
      </c>
      <c r="BU423" s="46" t="s">
        <v>126</v>
      </c>
      <c r="BV423" s="46">
        <v>0.75</v>
      </c>
      <c r="BW423" s="46">
        <v>1</v>
      </c>
      <c r="BX423" s="46">
        <v>1</v>
      </c>
      <c r="BY423" s="46">
        <v>1</v>
      </c>
      <c r="BZ423" s="46">
        <v>0</v>
      </c>
      <c r="CA423" s="46" t="s">
        <v>126</v>
      </c>
      <c r="CB423" s="47">
        <v>0.224</v>
      </c>
      <c r="CC423" s="47">
        <v>0.16800000000000001</v>
      </c>
      <c r="CD423" s="77">
        <v>1.5E-3</v>
      </c>
      <c r="CE423" s="77">
        <v>1.5E-3</v>
      </c>
      <c r="CF423" s="77">
        <v>5.6000000000000001E-2</v>
      </c>
      <c r="CG423" s="47">
        <v>7.4200000000000002E-2</v>
      </c>
      <c r="CH423" s="47">
        <v>7.4200000000000002E-2</v>
      </c>
      <c r="CI423" s="47">
        <v>6.720000000000001E-2</v>
      </c>
      <c r="CJ423" s="47">
        <v>7.4200000000000002E-2</v>
      </c>
      <c r="CK423" s="47">
        <v>7.4200000000000002E-2</v>
      </c>
      <c r="CL423" s="47">
        <v>4.4800000000000006E-2</v>
      </c>
      <c r="CM423" s="47">
        <v>5.9799999999999999E-2</v>
      </c>
      <c r="CN423" s="47">
        <v>0</v>
      </c>
      <c r="CO423" s="47">
        <v>0</v>
      </c>
      <c r="CP423" s="47">
        <v>0</v>
      </c>
      <c r="CQ423" s="47" t="s">
        <v>126</v>
      </c>
      <c r="CR423" s="47">
        <v>0</v>
      </c>
      <c r="CS423" s="45">
        <v>1</v>
      </c>
      <c r="CT423" s="45">
        <v>1</v>
      </c>
      <c r="CU423" s="45">
        <v>1</v>
      </c>
      <c r="CV423" s="45">
        <v>1</v>
      </c>
      <c r="CW423">
        <v>4</v>
      </c>
      <c r="CX423" s="48">
        <v>67.333333333333329</v>
      </c>
      <c r="CY423" s="1"/>
    </row>
    <row r="424" spans="1:105" ht="18" hidden="1" customHeight="1" x14ac:dyDescent="0.25">
      <c r="A424" s="37" t="s">
        <v>2079</v>
      </c>
      <c r="B424" s="37" t="s">
        <v>2080</v>
      </c>
      <c r="C424" s="37" t="s">
        <v>3516</v>
      </c>
      <c r="D424" s="37" t="s">
        <v>4067</v>
      </c>
      <c r="E424" s="37" t="s">
        <v>4113</v>
      </c>
      <c r="F424" s="37" t="s">
        <v>4114</v>
      </c>
      <c r="G424" s="37" t="s">
        <v>4115</v>
      </c>
      <c r="H424" s="37" t="s">
        <v>4125</v>
      </c>
      <c r="I424" s="37"/>
      <c r="J424" s="37"/>
      <c r="K424" s="37" t="s">
        <v>4126</v>
      </c>
      <c r="L424" s="37" t="s">
        <v>4127</v>
      </c>
      <c r="M424" s="37" t="s">
        <v>4128</v>
      </c>
      <c r="N424" s="37" t="s">
        <v>118</v>
      </c>
      <c r="O424" s="37" t="s">
        <v>119</v>
      </c>
      <c r="P424" s="39">
        <v>20</v>
      </c>
      <c r="Q424" s="40">
        <v>120</v>
      </c>
      <c r="R424" s="40">
        <v>137</v>
      </c>
      <c r="S424" s="40" t="s">
        <v>4656</v>
      </c>
      <c r="T424" s="40">
        <v>2.48</v>
      </c>
      <c r="U424" s="40">
        <v>0</v>
      </c>
      <c r="V424" s="40">
        <v>50</v>
      </c>
      <c r="W424" s="40">
        <v>0</v>
      </c>
      <c r="X424" s="40">
        <v>35</v>
      </c>
      <c r="Y424" s="40">
        <v>0</v>
      </c>
      <c r="Z424" s="40">
        <v>35</v>
      </c>
      <c r="AA424" s="40" t="s">
        <v>4129</v>
      </c>
      <c r="AB424" s="40" t="s">
        <v>4130</v>
      </c>
      <c r="AC424" s="40">
        <v>0</v>
      </c>
      <c r="AD424" s="40">
        <v>35</v>
      </c>
      <c r="AE424" s="40">
        <v>0</v>
      </c>
      <c r="AF424" s="40">
        <v>56</v>
      </c>
      <c r="AG424" s="40">
        <v>0</v>
      </c>
      <c r="AH424" s="40">
        <v>56</v>
      </c>
      <c r="AI424" s="40" t="s">
        <v>4131</v>
      </c>
      <c r="AJ424" s="40" t="s">
        <v>4131</v>
      </c>
      <c r="AK424" s="40">
        <v>0</v>
      </c>
      <c r="AL424" s="40"/>
      <c r="AM424" s="40"/>
      <c r="AN424" s="40">
        <v>12</v>
      </c>
      <c r="AO424" s="40">
        <v>0</v>
      </c>
      <c r="AP424" s="40">
        <v>46</v>
      </c>
      <c r="AQ424" s="40">
        <v>0</v>
      </c>
      <c r="AR424" s="40">
        <v>46</v>
      </c>
      <c r="AS424" s="40"/>
      <c r="AT424" s="40"/>
      <c r="AU424" s="40"/>
      <c r="AV424" s="40">
        <v>1</v>
      </c>
      <c r="AW424" s="40">
        <v>0</v>
      </c>
      <c r="AX424" s="40">
        <v>0</v>
      </c>
      <c r="AY424" s="40">
        <v>0</v>
      </c>
      <c r="AZ424" s="42">
        <v>197118951</v>
      </c>
      <c r="BA424" s="43">
        <v>0</v>
      </c>
      <c r="BB424" s="43">
        <v>197118951</v>
      </c>
      <c r="BC424" s="42">
        <v>158955315</v>
      </c>
      <c r="BD424" s="44">
        <v>291073804</v>
      </c>
      <c r="BE424" s="44"/>
      <c r="BF424" s="45"/>
      <c r="BG424" s="44">
        <v>31000000</v>
      </c>
      <c r="BH424" s="44">
        <v>100000000</v>
      </c>
      <c r="BI424" s="44"/>
      <c r="BJ424" s="44">
        <v>0</v>
      </c>
      <c r="BK424" s="46">
        <v>1.1416666666666666</v>
      </c>
      <c r="BL424" s="46">
        <v>0.41670000000000001</v>
      </c>
      <c r="BM424" s="46">
        <v>0.7016</v>
      </c>
      <c r="BN424" s="46">
        <v>0.29166666666666669</v>
      </c>
      <c r="BO424" s="46">
        <v>1.6</v>
      </c>
      <c r="BP424" s="46">
        <v>0.1</v>
      </c>
      <c r="BQ424" s="46">
        <v>3.8333333333333335</v>
      </c>
      <c r="BR424" s="46">
        <v>8.3333333333333332E-3</v>
      </c>
      <c r="BS424" s="46">
        <v>0</v>
      </c>
      <c r="BT424" s="46">
        <v>0</v>
      </c>
      <c r="BU424" s="46" t="s">
        <v>126</v>
      </c>
      <c r="BV424" s="46" t="s">
        <v>4283</v>
      </c>
      <c r="BW424" s="46">
        <v>0.7016</v>
      </c>
      <c r="BX424" s="46" t="s">
        <v>4283</v>
      </c>
      <c r="BY424" s="46" t="s">
        <v>4283</v>
      </c>
      <c r="BZ424" s="46">
        <v>0</v>
      </c>
      <c r="CA424" s="46" t="s">
        <v>126</v>
      </c>
      <c r="CB424" s="47">
        <v>0.224</v>
      </c>
      <c r="CC424" s="47">
        <v>0.224</v>
      </c>
      <c r="CD424" s="47">
        <v>9.3299999999999994E-2</v>
      </c>
      <c r="CE424" s="47">
        <v>6.5299999999999997E-2</v>
      </c>
      <c r="CF424" s="47">
        <v>6.5299999999999997E-2</v>
      </c>
      <c r="CG424" s="67">
        <v>6.5299999999999997E-2</v>
      </c>
      <c r="CH424" s="47">
        <v>6.5299999999999997E-2</v>
      </c>
      <c r="CI424" s="47">
        <v>0.15036666666666668</v>
      </c>
      <c r="CJ424" s="67">
        <v>2.24E-2</v>
      </c>
      <c r="CK424" s="47">
        <v>2.24E-2</v>
      </c>
      <c r="CL424" s="47">
        <v>8.3333333333333315E-3</v>
      </c>
      <c r="CM424" s="47">
        <v>3.0700000000000002E-2</v>
      </c>
      <c r="CN424" s="47">
        <v>0</v>
      </c>
      <c r="CO424" s="47">
        <v>0</v>
      </c>
      <c r="CP424" s="47">
        <v>0</v>
      </c>
      <c r="CQ424" s="47" t="s">
        <v>126</v>
      </c>
      <c r="CR424" s="47">
        <v>0</v>
      </c>
      <c r="CS424" s="45"/>
      <c r="CT424" s="45"/>
      <c r="CU424" s="45"/>
      <c r="CV424" s="45"/>
      <c r="CX424" s="48">
        <v>1.74</v>
      </c>
      <c r="CY424" s="1"/>
    </row>
    <row r="425" spans="1:105" ht="18" hidden="1" customHeight="1" x14ac:dyDescent="0.25">
      <c r="A425" s="37" t="s">
        <v>2079</v>
      </c>
      <c r="B425" s="37" t="s">
        <v>2080</v>
      </c>
      <c r="C425" s="37" t="s">
        <v>3516</v>
      </c>
      <c r="D425" s="37" t="s">
        <v>4067</v>
      </c>
      <c r="E425" s="37" t="s">
        <v>4113</v>
      </c>
      <c r="F425" s="37" t="s">
        <v>4114</v>
      </c>
      <c r="G425" s="37" t="s">
        <v>4115</v>
      </c>
      <c r="H425" s="37" t="s">
        <v>4132</v>
      </c>
      <c r="I425" s="37"/>
      <c r="J425" s="37"/>
      <c r="K425" s="37" t="s">
        <v>4133</v>
      </c>
      <c r="L425" s="37" t="s">
        <v>4134</v>
      </c>
      <c r="M425" s="37" t="s">
        <v>4135</v>
      </c>
      <c r="N425" s="37" t="s">
        <v>118</v>
      </c>
      <c r="O425" s="37" t="s">
        <v>135</v>
      </c>
      <c r="P425" s="39">
        <v>4</v>
      </c>
      <c r="Q425" s="40">
        <v>6</v>
      </c>
      <c r="R425" s="40">
        <v>6</v>
      </c>
      <c r="S425" s="40" t="s">
        <v>4657</v>
      </c>
      <c r="T425" s="40">
        <v>0</v>
      </c>
      <c r="U425" s="40">
        <v>6</v>
      </c>
      <c r="V425" s="40">
        <v>0</v>
      </c>
      <c r="W425" s="40">
        <v>6</v>
      </c>
      <c r="X425" s="40" t="s">
        <v>126</v>
      </c>
      <c r="Y425" s="40">
        <v>6</v>
      </c>
      <c r="Z425" s="40">
        <v>6</v>
      </c>
      <c r="AA425" s="40" t="s">
        <v>4136</v>
      </c>
      <c r="AB425" s="40" t="s">
        <v>4137</v>
      </c>
      <c r="AC425" s="40">
        <v>0</v>
      </c>
      <c r="AD425" s="40">
        <v>0</v>
      </c>
      <c r="AE425" s="40">
        <v>6</v>
      </c>
      <c r="AF425" s="40">
        <v>0</v>
      </c>
      <c r="AG425" s="40">
        <v>6</v>
      </c>
      <c r="AH425" s="40">
        <v>6</v>
      </c>
      <c r="AI425" s="40" t="s">
        <v>4138</v>
      </c>
      <c r="AJ425" s="40" t="s">
        <v>4138</v>
      </c>
      <c r="AK425" s="40">
        <v>0</v>
      </c>
      <c r="AL425" s="40"/>
      <c r="AM425" s="40"/>
      <c r="AN425" s="40">
        <v>0</v>
      </c>
      <c r="AO425" s="40">
        <v>6</v>
      </c>
      <c r="AP425" s="40" t="s">
        <v>126</v>
      </c>
      <c r="AQ425" s="40">
        <v>6</v>
      </c>
      <c r="AR425" s="40">
        <v>6</v>
      </c>
      <c r="AS425" s="40"/>
      <c r="AT425" s="40" t="s">
        <v>4139</v>
      </c>
      <c r="AU425" s="40"/>
      <c r="AV425" s="40">
        <v>0</v>
      </c>
      <c r="AW425" s="40">
        <v>6</v>
      </c>
      <c r="AX425" s="40">
        <v>0</v>
      </c>
      <c r="AY425" s="40">
        <v>0</v>
      </c>
      <c r="AZ425" s="42">
        <v>869000000</v>
      </c>
      <c r="BA425" s="43">
        <v>0</v>
      </c>
      <c r="BB425" s="43">
        <v>869000000</v>
      </c>
      <c r="BC425" s="42">
        <v>749738410</v>
      </c>
      <c r="BD425" s="44">
        <v>1265839741</v>
      </c>
      <c r="BE425" s="44"/>
      <c r="BF425" s="45"/>
      <c r="BG425" s="44">
        <v>1222466178</v>
      </c>
      <c r="BH425" s="44">
        <v>749132595</v>
      </c>
      <c r="BI425" s="44"/>
      <c r="BJ425" s="44">
        <v>509563907</v>
      </c>
      <c r="BK425" s="46">
        <v>0.75</v>
      </c>
      <c r="BL425" s="46">
        <v>0.25</v>
      </c>
      <c r="BM425" s="46">
        <v>1</v>
      </c>
      <c r="BN425" s="46">
        <v>0.25</v>
      </c>
      <c r="BO425" s="46">
        <v>1</v>
      </c>
      <c r="BP425" s="46">
        <v>0.25</v>
      </c>
      <c r="BQ425" s="46">
        <v>1</v>
      </c>
      <c r="BR425" s="46">
        <v>0.25</v>
      </c>
      <c r="BS425" s="46">
        <v>0</v>
      </c>
      <c r="BT425" s="46">
        <v>0</v>
      </c>
      <c r="BU425" s="46" t="s">
        <v>126</v>
      </c>
      <c r="BV425" s="46">
        <v>0.75</v>
      </c>
      <c r="BW425" s="46">
        <v>1</v>
      </c>
      <c r="BX425" s="46">
        <v>1</v>
      </c>
      <c r="BY425" s="46">
        <v>1</v>
      </c>
      <c r="BZ425" s="46">
        <v>0</v>
      </c>
      <c r="CA425" s="46" t="s">
        <v>126</v>
      </c>
      <c r="CB425" s="47">
        <v>0.224</v>
      </c>
      <c r="CC425" s="47">
        <v>0.16800000000000001</v>
      </c>
      <c r="CD425" s="47">
        <v>5.6000000000000001E-2</v>
      </c>
      <c r="CE425" s="47">
        <v>5.6000000000000001E-2</v>
      </c>
      <c r="CF425" s="47">
        <v>5.6000000000000001E-2</v>
      </c>
      <c r="CG425" s="47">
        <v>5.6000000000000001E-2</v>
      </c>
      <c r="CH425" s="47">
        <v>5.6000000000000001E-2</v>
      </c>
      <c r="CI425" s="47">
        <v>5.6000000000000001E-2</v>
      </c>
      <c r="CJ425" s="47">
        <v>5.6000000000000001E-2</v>
      </c>
      <c r="CK425" s="47">
        <v>5.6000000000000001E-2</v>
      </c>
      <c r="CL425" s="47">
        <v>5.6000000000000015E-2</v>
      </c>
      <c r="CM425" s="47">
        <v>5.6000000000000001E-2</v>
      </c>
      <c r="CN425" s="47">
        <v>0</v>
      </c>
      <c r="CO425" s="47">
        <v>0</v>
      </c>
      <c r="CP425" s="47">
        <v>0</v>
      </c>
      <c r="CQ425" s="47" t="s">
        <v>126</v>
      </c>
      <c r="CR425" s="47">
        <v>0</v>
      </c>
      <c r="CS425" s="45">
        <v>1</v>
      </c>
      <c r="CT425" s="45">
        <v>1</v>
      </c>
      <c r="CU425" s="45">
        <v>1</v>
      </c>
      <c r="CV425" s="45">
        <v>1</v>
      </c>
      <c r="CW425">
        <v>4</v>
      </c>
      <c r="CX425" s="48">
        <v>6</v>
      </c>
      <c r="CY425" s="1"/>
    </row>
    <row r="426" spans="1:105" ht="18" hidden="1" customHeight="1" x14ac:dyDescent="0.25">
      <c r="A426" s="37" t="s">
        <v>2079</v>
      </c>
      <c r="B426" s="37" t="s">
        <v>2080</v>
      </c>
      <c r="C426" s="37" t="s">
        <v>3516</v>
      </c>
      <c r="D426" s="37" t="s">
        <v>4067</v>
      </c>
      <c r="E426" s="37" t="s">
        <v>4113</v>
      </c>
      <c r="F426" s="37" t="s">
        <v>4114</v>
      </c>
      <c r="G426" s="37" t="s">
        <v>4115</v>
      </c>
      <c r="H426" s="37" t="s">
        <v>4140</v>
      </c>
      <c r="I426" s="37"/>
      <c r="J426" s="37"/>
      <c r="K426" s="37" t="s">
        <v>4141</v>
      </c>
      <c r="L426" s="37" t="s">
        <v>4142</v>
      </c>
      <c r="M426" s="37" t="s">
        <v>4143</v>
      </c>
      <c r="N426" s="37" t="s">
        <v>118</v>
      </c>
      <c r="O426" s="37" t="s">
        <v>135</v>
      </c>
      <c r="P426" s="39">
        <v>9</v>
      </c>
      <c r="Q426" s="40">
        <v>9</v>
      </c>
      <c r="R426" s="39">
        <v>9</v>
      </c>
      <c r="S426" s="40" t="s">
        <v>4145</v>
      </c>
      <c r="T426" s="40">
        <v>0</v>
      </c>
      <c r="U426" s="40">
        <v>9</v>
      </c>
      <c r="V426" s="40">
        <v>0</v>
      </c>
      <c r="W426" s="40">
        <v>9</v>
      </c>
      <c r="X426" s="40" t="s">
        <v>126</v>
      </c>
      <c r="Y426" s="40">
        <v>9</v>
      </c>
      <c r="Z426" s="40">
        <v>9</v>
      </c>
      <c r="AA426" s="40" t="s">
        <v>4144</v>
      </c>
      <c r="AB426" s="40" t="s">
        <v>4145</v>
      </c>
      <c r="AC426" s="40">
        <v>0</v>
      </c>
      <c r="AD426" s="40">
        <v>0</v>
      </c>
      <c r="AE426" s="40">
        <v>9</v>
      </c>
      <c r="AF426" s="40">
        <v>0</v>
      </c>
      <c r="AG426" s="40">
        <v>9</v>
      </c>
      <c r="AH426" s="40">
        <v>9</v>
      </c>
      <c r="AI426" s="40" t="s">
        <v>4146</v>
      </c>
      <c r="AJ426" s="40" t="s">
        <v>4146</v>
      </c>
      <c r="AK426" s="40">
        <v>0</v>
      </c>
      <c r="AL426" s="40"/>
      <c r="AM426" s="40"/>
      <c r="AN426" s="40">
        <v>0</v>
      </c>
      <c r="AO426" s="40">
        <v>9</v>
      </c>
      <c r="AP426" s="40" t="s">
        <v>126</v>
      </c>
      <c r="AQ426" s="40">
        <v>9</v>
      </c>
      <c r="AR426" s="40">
        <v>9</v>
      </c>
      <c r="AS426" s="40"/>
      <c r="AT426" s="40" t="s">
        <v>4147</v>
      </c>
      <c r="AU426" s="40"/>
      <c r="AV426" s="40">
        <v>0</v>
      </c>
      <c r="AW426" s="40">
        <v>9</v>
      </c>
      <c r="AX426" s="40">
        <v>0</v>
      </c>
      <c r="AY426" s="40">
        <v>0</v>
      </c>
      <c r="AZ426" s="42">
        <v>609214000</v>
      </c>
      <c r="BA426" s="43">
        <v>0</v>
      </c>
      <c r="BB426" s="43">
        <v>609214000</v>
      </c>
      <c r="BC426" s="42">
        <v>504394696</v>
      </c>
      <c r="BD426" s="44">
        <v>4208004500</v>
      </c>
      <c r="BE426" s="44"/>
      <c r="BF426" s="45"/>
      <c r="BG426" s="44">
        <v>3533013245</v>
      </c>
      <c r="BH426" s="44">
        <v>3650470139</v>
      </c>
      <c r="BI426" s="44"/>
      <c r="BJ426" s="44">
        <v>2217355593</v>
      </c>
      <c r="BK426" s="46">
        <v>0.75</v>
      </c>
      <c r="BL426" s="46">
        <v>0.25</v>
      </c>
      <c r="BM426" s="46">
        <v>1</v>
      </c>
      <c r="BN426" s="46">
        <v>0.25</v>
      </c>
      <c r="BO426" s="46">
        <v>1</v>
      </c>
      <c r="BP426" s="46">
        <v>0.25</v>
      </c>
      <c r="BQ426" s="46">
        <v>1</v>
      </c>
      <c r="BR426" s="46">
        <v>0.25</v>
      </c>
      <c r="BS426" s="46">
        <v>0</v>
      </c>
      <c r="BT426" s="46">
        <v>0</v>
      </c>
      <c r="BU426" s="46" t="s">
        <v>126</v>
      </c>
      <c r="BV426" s="46">
        <v>0.75</v>
      </c>
      <c r="BW426" s="46">
        <v>1</v>
      </c>
      <c r="BX426" s="46">
        <v>1</v>
      </c>
      <c r="BY426" s="46">
        <v>1</v>
      </c>
      <c r="BZ426" s="46">
        <v>0</v>
      </c>
      <c r="CA426" s="46" t="s">
        <v>126</v>
      </c>
      <c r="CB426" s="47">
        <v>0.224</v>
      </c>
      <c r="CC426" s="47">
        <v>0.16800000000000001</v>
      </c>
      <c r="CD426" s="47">
        <v>5.6000000000000001E-2</v>
      </c>
      <c r="CE426" s="47">
        <v>5.6000000000000001E-2</v>
      </c>
      <c r="CF426" s="47">
        <v>5.6000000000000001E-2</v>
      </c>
      <c r="CG426" s="47">
        <v>5.6000000000000001E-2</v>
      </c>
      <c r="CH426" s="47">
        <v>5.6000000000000001E-2</v>
      </c>
      <c r="CI426" s="47">
        <v>5.6000000000000001E-2</v>
      </c>
      <c r="CJ426" s="47">
        <v>5.6000000000000001E-2</v>
      </c>
      <c r="CK426" s="47">
        <v>5.6000000000000001E-2</v>
      </c>
      <c r="CL426" s="47">
        <v>5.6000000000000015E-2</v>
      </c>
      <c r="CM426" s="47">
        <v>5.6000000000000001E-2</v>
      </c>
      <c r="CN426" s="47">
        <v>0</v>
      </c>
      <c r="CO426" s="47">
        <v>0</v>
      </c>
      <c r="CP426" s="47">
        <v>0</v>
      </c>
      <c r="CQ426" s="47" t="s">
        <v>126</v>
      </c>
      <c r="CR426" s="47">
        <v>0</v>
      </c>
      <c r="CS426" s="45">
        <v>1</v>
      </c>
      <c r="CT426" s="45">
        <v>1</v>
      </c>
      <c r="CU426" s="45">
        <v>1</v>
      </c>
      <c r="CV426" s="45">
        <v>1</v>
      </c>
      <c r="CW426">
        <v>4</v>
      </c>
      <c r="CX426" s="48">
        <v>9</v>
      </c>
      <c r="CY426" s="1"/>
    </row>
    <row r="427" spans="1:105" ht="22.9" hidden="1" customHeight="1" x14ac:dyDescent="0.25">
      <c r="A427" s="37" t="s">
        <v>1423</v>
      </c>
      <c r="B427" s="37" t="s">
        <v>1424</v>
      </c>
      <c r="C427" s="37" t="s">
        <v>3516</v>
      </c>
      <c r="D427" s="37" t="s">
        <v>3517</v>
      </c>
      <c r="E427" s="37" t="s">
        <v>4148</v>
      </c>
      <c r="F427" s="37" t="s">
        <v>4149</v>
      </c>
      <c r="G427" s="37" t="s">
        <v>4150</v>
      </c>
      <c r="H427" s="37" t="s">
        <v>4151</v>
      </c>
      <c r="I427" s="37"/>
      <c r="J427" s="37"/>
      <c r="K427" s="37" t="s">
        <v>4152</v>
      </c>
      <c r="L427" s="37" t="s">
        <v>4153</v>
      </c>
      <c r="M427" s="37" t="s">
        <v>133</v>
      </c>
      <c r="N427" s="37" t="s">
        <v>118</v>
      </c>
      <c r="O427" s="37" t="s">
        <v>119</v>
      </c>
      <c r="P427" s="39">
        <v>0</v>
      </c>
      <c r="Q427" s="40">
        <v>1000</v>
      </c>
      <c r="R427" s="40">
        <v>354</v>
      </c>
      <c r="S427" s="40" t="s">
        <v>4658</v>
      </c>
      <c r="T427" s="40">
        <v>15</v>
      </c>
      <c r="U427" s="40">
        <v>0</v>
      </c>
      <c r="V427" s="40">
        <v>15</v>
      </c>
      <c r="W427" s="40">
        <v>0</v>
      </c>
      <c r="X427" s="40">
        <v>15</v>
      </c>
      <c r="Y427" s="40">
        <v>0</v>
      </c>
      <c r="Z427" s="40">
        <v>15</v>
      </c>
      <c r="AA427" s="40" t="s">
        <v>4154</v>
      </c>
      <c r="AB427" s="40" t="s">
        <v>4155</v>
      </c>
      <c r="AC427" s="40">
        <v>0</v>
      </c>
      <c r="AD427" s="40">
        <v>300</v>
      </c>
      <c r="AE427" s="40">
        <v>0</v>
      </c>
      <c r="AF427" s="40">
        <v>295</v>
      </c>
      <c r="AG427" s="40">
        <v>0</v>
      </c>
      <c r="AH427" s="40">
        <v>295</v>
      </c>
      <c r="AI427" s="40" t="s">
        <v>1568</v>
      </c>
      <c r="AJ427" s="40" t="s">
        <v>4156</v>
      </c>
      <c r="AK427" s="40">
        <v>0</v>
      </c>
      <c r="AL427" s="40"/>
      <c r="AM427" s="40"/>
      <c r="AN427" s="40">
        <v>400</v>
      </c>
      <c r="AO427" s="40">
        <v>0</v>
      </c>
      <c r="AP427" s="40">
        <v>44</v>
      </c>
      <c r="AQ427" s="40">
        <v>0</v>
      </c>
      <c r="AR427" s="40">
        <v>44</v>
      </c>
      <c r="AS427" s="40" t="s">
        <v>4157</v>
      </c>
      <c r="AT427" s="64" t="s">
        <v>4158</v>
      </c>
      <c r="AU427" s="40" t="s">
        <v>4159</v>
      </c>
      <c r="AV427" s="40">
        <v>300</v>
      </c>
      <c r="AW427" s="40">
        <v>0</v>
      </c>
      <c r="AX427" s="40">
        <v>0</v>
      </c>
      <c r="AY427" s="40">
        <v>0</v>
      </c>
      <c r="AZ427" s="42">
        <v>4707527148</v>
      </c>
      <c r="BA427" s="43">
        <v>0</v>
      </c>
      <c r="BB427" s="43">
        <v>4707527148</v>
      </c>
      <c r="BC427" s="42">
        <v>4654972546</v>
      </c>
      <c r="BD427" s="44">
        <v>14262716221</v>
      </c>
      <c r="BE427" s="44"/>
      <c r="BF427" s="45"/>
      <c r="BG427" s="44">
        <v>10949083425</v>
      </c>
      <c r="BH427" s="44">
        <v>12597571369</v>
      </c>
      <c r="BI427" s="44"/>
      <c r="BJ427" s="44">
        <v>2973427460</v>
      </c>
      <c r="BK427" s="46">
        <v>0.35399999999999998</v>
      </c>
      <c r="BL427" s="46">
        <v>0.1875</v>
      </c>
      <c r="BM427" s="46">
        <v>1</v>
      </c>
      <c r="BN427" s="125">
        <v>300</v>
      </c>
      <c r="BO427" s="125">
        <v>400</v>
      </c>
      <c r="BP427" s="46">
        <v>0.4</v>
      </c>
      <c r="BQ427" s="46">
        <v>0.11</v>
      </c>
      <c r="BR427" s="46">
        <v>0.3</v>
      </c>
      <c r="BS427" s="46">
        <v>0</v>
      </c>
      <c r="BT427" s="46">
        <v>0</v>
      </c>
      <c r="BU427" s="46" t="s">
        <v>126</v>
      </c>
      <c r="BV427" s="46">
        <v>0.35399999999999998</v>
      </c>
      <c r="BW427" s="46">
        <v>1</v>
      </c>
      <c r="BX427" s="46" t="s">
        <v>4283</v>
      </c>
      <c r="BY427" s="46">
        <v>0.11</v>
      </c>
      <c r="BZ427" s="46">
        <v>0</v>
      </c>
      <c r="CA427" s="46" t="s">
        <v>126</v>
      </c>
      <c r="CB427" s="47">
        <v>0.224</v>
      </c>
      <c r="CC427" s="47">
        <v>7.9295999999999991E-2</v>
      </c>
      <c r="CD427" s="47">
        <v>3.3999999999999998E-3</v>
      </c>
      <c r="CE427" s="47">
        <v>3.3999999999999998E-3</v>
      </c>
      <c r="CF427" s="47">
        <v>3.3999999999999998E-3</v>
      </c>
      <c r="CG427" s="47">
        <v>6.7199999999999996E-2</v>
      </c>
      <c r="CH427" s="47">
        <v>6.7199999999999996E-2</v>
      </c>
      <c r="CI427" s="47">
        <v>2.7439999999999999E-2</v>
      </c>
      <c r="CJ427" s="47">
        <v>8.9599999999999999E-2</v>
      </c>
      <c r="CK427" s="47">
        <v>9.8560000000000002E-3</v>
      </c>
      <c r="CL427" s="47">
        <v>4.8455999999999992E-2</v>
      </c>
      <c r="CM427" s="47">
        <v>6.720000000000001E-2</v>
      </c>
      <c r="CN427" s="47">
        <v>0</v>
      </c>
      <c r="CO427" s="47">
        <v>0</v>
      </c>
      <c r="CP427" s="47">
        <v>0</v>
      </c>
      <c r="CQ427" s="47" t="s">
        <v>126</v>
      </c>
      <c r="CR427" s="47">
        <v>0</v>
      </c>
      <c r="CS427" s="45"/>
      <c r="CT427" s="45"/>
      <c r="CU427" s="45"/>
      <c r="CV427" s="45"/>
      <c r="CX427" s="48">
        <v>35</v>
      </c>
      <c r="CY427" s="1">
        <v>0</v>
      </c>
      <c r="CZ427">
        <v>0</v>
      </c>
      <c r="DA427" s="62" t="s">
        <v>143</v>
      </c>
    </row>
    <row r="428" spans="1:105" ht="18" hidden="1" customHeight="1" x14ac:dyDescent="0.25">
      <c r="A428" s="37" t="s">
        <v>1423</v>
      </c>
      <c r="B428" s="37" t="s">
        <v>1424</v>
      </c>
      <c r="C428" s="37" t="s">
        <v>3516</v>
      </c>
      <c r="D428" s="37" t="s">
        <v>3517</v>
      </c>
      <c r="E428" s="37" t="s">
        <v>4148</v>
      </c>
      <c r="F428" s="37" t="s">
        <v>4149</v>
      </c>
      <c r="G428" s="37" t="s">
        <v>4150</v>
      </c>
      <c r="H428" s="37" t="s">
        <v>4160</v>
      </c>
      <c r="I428" s="37"/>
      <c r="J428" s="37"/>
      <c r="K428" s="37" t="s">
        <v>4161</v>
      </c>
      <c r="L428" s="37" t="s">
        <v>4162</v>
      </c>
      <c r="M428" s="37" t="s">
        <v>3372</v>
      </c>
      <c r="N428" s="37" t="s">
        <v>118</v>
      </c>
      <c r="O428" s="37" t="s">
        <v>119</v>
      </c>
      <c r="P428" s="39">
        <v>0</v>
      </c>
      <c r="Q428" s="40">
        <v>1</v>
      </c>
      <c r="R428" s="40">
        <v>0.621</v>
      </c>
      <c r="S428" s="40" t="s">
        <v>4659</v>
      </c>
      <c r="T428" s="40">
        <v>0</v>
      </c>
      <c r="U428" s="40">
        <v>0</v>
      </c>
      <c r="V428" s="40">
        <v>0.25</v>
      </c>
      <c r="W428" s="40">
        <v>0</v>
      </c>
      <c r="X428" s="40">
        <v>0.25</v>
      </c>
      <c r="Y428" s="40">
        <v>0</v>
      </c>
      <c r="Z428" s="40">
        <v>0.25</v>
      </c>
      <c r="AA428" s="40" t="s">
        <v>4163</v>
      </c>
      <c r="AB428" s="40" t="s">
        <v>4164</v>
      </c>
      <c r="AC428" s="40" t="s">
        <v>4165</v>
      </c>
      <c r="AD428" s="40">
        <v>0.25</v>
      </c>
      <c r="AE428" s="40">
        <v>0</v>
      </c>
      <c r="AF428" s="40" t="s">
        <v>4166</v>
      </c>
      <c r="AG428" s="40">
        <v>0</v>
      </c>
      <c r="AH428" s="40" t="s">
        <v>4166</v>
      </c>
      <c r="AI428" s="40" t="s">
        <v>4167</v>
      </c>
      <c r="AJ428" s="40" t="s">
        <v>4168</v>
      </c>
      <c r="AK428" s="40">
        <v>0</v>
      </c>
      <c r="AL428" s="40"/>
      <c r="AM428" s="40"/>
      <c r="AN428" s="40">
        <v>0.25</v>
      </c>
      <c r="AO428" s="40">
        <v>0</v>
      </c>
      <c r="AP428" s="40">
        <v>0.121</v>
      </c>
      <c r="AQ428" s="40">
        <v>0</v>
      </c>
      <c r="AR428" s="40">
        <v>0.121</v>
      </c>
      <c r="AS428" s="40" t="s">
        <v>1821</v>
      </c>
      <c r="AT428" s="40" t="s">
        <v>4169</v>
      </c>
      <c r="AU428" s="40"/>
      <c r="AV428" s="40">
        <v>0.25</v>
      </c>
      <c r="AW428" s="40">
        <v>0</v>
      </c>
      <c r="AX428" s="40">
        <v>0</v>
      </c>
      <c r="AY428" s="40">
        <v>0</v>
      </c>
      <c r="AZ428" s="42">
        <v>2642812725</v>
      </c>
      <c r="BA428" s="43">
        <v>0</v>
      </c>
      <c r="BB428" s="43">
        <v>2642812725</v>
      </c>
      <c r="BC428" s="42">
        <v>2145545428</v>
      </c>
      <c r="BD428" s="44">
        <v>6067942453</v>
      </c>
      <c r="BE428" s="44"/>
      <c r="BF428" s="45"/>
      <c r="BG428" s="44">
        <v>5684639079</v>
      </c>
      <c r="BH428" s="44">
        <v>4463592105</v>
      </c>
      <c r="BI428" s="44"/>
      <c r="BJ428" s="44">
        <v>4437089605</v>
      </c>
      <c r="BK428" s="46">
        <v>0.621</v>
      </c>
      <c r="BL428" s="46">
        <v>0.25</v>
      </c>
      <c r="BM428" s="46">
        <v>1</v>
      </c>
      <c r="BN428" s="46">
        <v>0.25</v>
      </c>
      <c r="BO428" s="46">
        <v>1</v>
      </c>
      <c r="BP428" s="46">
        <v>0.25</v>
      </c>
      <c r="BQ428" s="46">
        <v>0.48399999999999999</v>
      </c>
      <c r="BR428" s="46">
        <v>0.25</v>
      </c>
      <c r="BS428" s="46">
        <v>0</v>
      </c>
      <c r="BT428" s="46">
        <v>0</v>
      </c>
      <c r="BU428" s="46" t="s">
        <v>126</v>
      </c>
      <c r="BV428" s="46">
        <v>0.621</v>
      </c>
      <c r="BW428" s="46">
        <v>1</v>
      </c>
      <c r="BX428" s="46">
        <v>1</v>
      </c>
      <c r="BY428" s="46">
        <v>0.48399999999999999</v>
      </c>
      <c r="BZ428" s="46">
        <v>0</v>
      </c>
      <c r="CA428" s="46" t="s">
        <v>126</v>
      </c>
      <c r="CB428" s="47">
        <v>0.224</v>
      </c>
      <c r="CC428" s="47">
        <v>0.13910400000000001</v>
      </c>
      <c r="CD428" s="47">
        <v>5.6000000000000001E-2</v>
      </c>
      <c r="CE428" s="47">
        <v>5.6000000000000001E-2</v>
      </c>
      <c r="CF428" s="47">
        <v>5.6000000000000001E-2</v>
      </c>
      <c r="CG428" s="47">
        <v>5.6000000000000001E-2</v>
      </c>
      <c r="CH428" s="47">
        <v>5.6000000000000001E-2</v>
      </c>
      <c r="CI428" s="47">
        <v>5.6000000000000001E-2</v>
      </c>
      <c r="CJ428" s="47">
        <v>5.6000000000000001E-2</v>
      </c>
      <c r="CK428" s="47">
        <v>2.7104E-2</v>
      </c>
      <c r="CL428" s="47">
        <v>2.710400000000001E-2</v>
      </c>
      <c r="CM428" s="47">
        <v>5.6000000000000001E-2</v>
      </c>
      <c r="CN428" s="47">
        <v>0</v>
      </c>
      <c r="CO428" s="47">
        <v>0</v>
      </c>
      <c r="CP428" s="47">
        <v>0</v>
      </c>
      <c r="CQ428" s="47" t="s">
        <v>126</v>
      </c>
      <c r="CR428" s="47">
        <v>0</v>
      </c>
      <c r="CS428" s="45"/>
      <c r="CT428" s="45"/>
      <c r="CU428" s="45"/>
      <c r="CV428" s="45"/>
      <c r="CX428" s="48">
        <v>0.42000000000000004</v>
      </c>
      <c r="CY428" s="1">
        <v>0</v>
      </c>
      <c r="CZ428">
        <v>0</v>
      </c>
      <c r="DA428" s="62" t="s">
        <v>143</v>
      </c>
    </row>
    <row r="429" spans="1:105" ht="18" hidden="1" customHeight="1" x14ac:dyDescent="0.25">
      <c r="A429" s="37" t="s">
        <v>1423</v>
      </c>
      <c r="B429" s="37" t="s">
        <v>1424</v>
      </c>
      <c r="C429" s="37" t="s">
        <v>3516</v>
      </c>
      <c r="D429" s="37" t="s">
        <v>3517</v>
      </c>
      <c r="E429" s="37" t="s">
        <v>4148</v>
      </c>
      <c r="F429" s="37" t="s">
        <v>4149</v>
      </c>
      <c r="G429" s="37" t="s">
        <v>4150</v>
      </c>
      <c r="H429" s="37" t="s">
        <v>4170</v>
      </c>
      <c r="I429" s="37"/>
      <c r="J429" s="37"/>
      <c r="K429" s="37" t="s">
        <v>4171</v>
      </c>
      <c r="L429" s="37" t="s">
        <v>4172</v>
      </c>
      <c r="M429" s="37" t="s">
        <v>147</v>
      </c>
      <c r="N429" s="37" t="s">
        <v>118</v>
      </c>
      <c r="O429" s="37" t="s">
        <v>119</v>
      </c>
      <c r="P429" s="39">
        <v>0</v>
      </c>
      <c r="Q429" s="40">
        <v>1</v>
      </c>
      <c r="R429" s="40">
        <v>0.73</v>
      </c>
      <c r="S429" s="40" t="s">
        <v>4660</v>
      </c>
      <c r="T429" s="40">
        <v>0</v>
      </c>
      <c r="U429" s="40">
        <v>0</v>
      </c>
      <c r="V429" s="40">
        <v>0.2</v>
      </c>
      <c r="W429" s="40">
        <v>0</v>
      </c>
      <c r="X429" s="40">
        <v>0.2</v>
      </c>
      <c r="Y429" s="40">
        <v>0</v>
      </c>
      <c r="Z429" s="40">
        <v>0.2</v>
      </c>
      <c r="AA429" s="40">
        <v>0</v>
      </c>
      <c r="AB429" s="40" t="s">
        <v>4173</v>
      </c>
      <c r="AC429" s="40">
        <v>0</v>
      </c>
      <c r="AD429" s="40">
        <v>0.3</v>
      </c>
      <c r="AE429" s="40">
        <v>0</v>
      </c>
      <c r="AF429" s="40" t="s">
        <v>4174</v>
      </c>
      <c r="AG429" s="40">
        <v>0</v>
      </c>
      <c r="AH429" s="40" t="s">
        <v>4174</v>
      </c>
      <c r="AI429" s="40" t="s">
        <v>1568</v>
      </c>
      <c r="AJ429" s="40" t="s">
        <v>4175</v>
      </c>
      <c r="AK429" s="40">
        <v>0</v>
      </c>
      <c r="AL429" s="40"/>
      <c r="AM429" s="40"/>
      <c r="AN429" s="40">
        <v>0.3</v>
      </c>
      <c r="AO429" s="40">
        <v>0</v>
      </c>
      <c r="AP429" s="40">
        <v>0.24</v>
      </c>
      <c r="AQ429" s="40">
        <v>0</v>
      </c>
      <c r="AR429" s="40">
        <v>0.24</v>
      </c>
      <c r="AS429" s="40" t="s">
        <v>4176</v>
      </c>
      <c r="AT429" s="40" t="s">
        <v>4177</v>
      </c>
      <c r="AU429" s="40" t="s">
        <v>4178</v>
      </c>
      <c r="AV429" s="40">
        <v>0.2</v>
      </c>
      <c r="AW429" s="40">
        <v>0</v>
      </c>
      <c r="AX429" s="40">
        <v>0</v>
      </c>
      <c r="AY429" s="40">
        <v>0</v>
      </c>
      <c r="AZ429" s="42">
        <v>367187275</v>
      </c>
      <c r="BA429" s="43">
        <v>0</v>
      </c>
      <c r="BB429" s="43">
        <v>367187275</v>
      </c>
      <c r="BC429" s="42">
        <v>270613598</v>
      </c>
      <c r="BD429" s="44">
        <v>626767964</v>
      </c>
      <c r="BE429" s="44"/>
      <c r="BF429" s="45"/>
      <c r="BG429" s="44">
        <v>604618616</v>
      </c>
      <c r="BH429" s="44">
        <v>887442192</v>
      </c>
      <c r="BI429" s="44"/>
      <c r="BJ429" s="44">
        <v>887442192</v>
      </c>
      <c r="BK429" s="46">
        <v>0.73</v>
      </c>
      <c r="BL429" s="46">
        <v>0.2</v>
      </c>
      <c r="BM429" s="46">
        <v>1</v>
      </c>
      <c r="BN429" s="46">
        <v>0.3</v>
      </c>
      <c r="BO429" s="46">
        <v>0.96666666666666667</v>
      </c>
      <c r="BP429" s="46">
        <v>0.3</v>
      </c>
      <c r="BQ429" s="46">
        <v>0.8</v>
      </c>
      <c r="BR429" s="46">
        <v>0.2</v>
      </c>
      <c r="BS429" s="46">
        <v>0</v>
      </c>
      <c r="BT429" s="46">
        <v>0</v>
      </c>
      <c r="BU429" s="46" t="s">
        <v>126</v>
      </c>
      <c r="BV429" s="46">
        <v>0.73</v>
      </c>
      <c r="BW429" s="46">
        <v>1</v>
      </c>
      <c r="BX429" s="46">
        <v>0.96666666666666667</v>
      </c>
      <c r="BY429" s="46">
        <v>0.8</v>
      </c>
      <c r="BZ429" s="46">
        <v>0</v>
      </c>
      <c r="CA429" s="46" t="s">
        <v>126</v>
      </c>
      <c r="CB429" s="47">
        <v>0.224</v>
      </c>
      <c r="CC429" s="47">
        <v>0.16352</v>
      </c>
      <c r="CD429" s="47">
        <v>4.48E-2</v>
      </c>
      <c r="CE429" s="47">
        <v>4.48E-2</v>
      </c>
      <c r="CF429" s="47">
        <v>4.48E-2</v>
      </c>
      <c r="CG429" s="47">
        <v>6.7199999999999996E-2</v>
      </c>
      <c r="CH429" s="47">
        <v>6.495999999999999E-2</v>
      </c>
      <c r="CI429" s="47">
        <v>6.495999999999999E-2</v>
      </c>
      <c r="CJ429" s="47">
        <v>6.7199999999999996E-2</v>
      </c>
      <c r="CK429" s="47">
        <v>5.3760000000000002E-2</v>
      </c>
      <c r="CL429" s="47">
        <v>5.3760000000000002E-2</v>
      </c>
      <c r="CM429" s="47">
        <v>4.4800000000000006E-2</v>
      </c>
      <c r="CN429" s="47">
        <v>0</v>
      </c>
      <c r="CO429" s="47">
        <v>0</v>
      </c>
      <c r="CP429" s="47">
        <v>0</v>
      </c>
      <c r="CQ429" s="47" t="s">
        <v>126</v>
      </c>
      <c r="CR429" s="47">
        <v>0</v>
      </c>
      <c r="CS429" s="45"/>
      <c r="CT429" s="45"/>
      <c r="CU429" s="45"/>
      <c r="CV429" s="45"/>
      <c r="CX429" s="48">
        <v>0.39</v>
      </c>
      <c r="CY429" s="1">
        <v>0</v>
      </c>
      <c r="CZ429">
        <v>0</v>
      </c>
    </row>
    <row r="430" spans="1:105" s="157" customFormat="1" ht="18" hidden="1" customHeight="1" x14ac:dyDescent="0.25">
      <c r="A430" s="147" t="s">
        <v>1423</v>
      </c>
      <c r="B430" s="147" t="s">
        <v>1424</v>
      </c>
      <c r="C430" s="147" t="s">
        <v>3516</v>
      </c>
      <c r="D430" s="147" t="s">
        <v>3517</v>
      </c>
      <c r="E430" s="147" t="s">
        <v>4179</v>
      </c>
      <c r="F430" s="147" t="s">
        <v>4180</v>
      </c>
      <c r="G430" s="147" t="s">
        <v>4181</v>
      </c>
      <c r="H430" s="147" t="s">
        <v>4182</v>
      </c>
      <c r="I430" s="147"/>
      <c r="J430" s="37"/>
      <c r="K430" s="148" t="s">
        <v>4183</v>
      </c>
      <c r="L430" s="147" t="s">
        <v>4184</v>
      </c>
      <c r="M430" s="147" t="s">
        <v>3372</v>
      </c>
      <c r="N430" s="147" t="s">
        <v>118</v>
      </c>
      <c r="O430" s="147" t="s">
        <v>119</v>
      </c>
      <c r="P430" s="149">
        <v>1</v>
      </c>
      <c r="Q430" s="150">
        <v>1</v>
      </c>
      <c r="R430" s="150">
        <v>0.69599999999999995</v>
      </c>
      <c r="S430" s="150" t="s">
        <v>4661</v>
      </c>
      <c r="T430" s="150">
        <v>0</v>
      </c>
      <c r="U430" s="150">
        <v>0</v>
      </c>
      <c r="V430" s="150">
        <v>0.1</v>
      </c>
      <c r="W430" s="150">
        <v>0</v>
      </c>
      <c r="X430" s="150">
        <v>0.1</v>
      </c>
      <c r="Y430" s="150">
        <v>0</v>
      </c>
      <c r="Z430" s="150">
        <v>0.1</v>
      </c>
      <c r="AA430" s="150">
        <v>0</v>
      </c>
      <c r="AB430" s="150" t="s">
        <v>4185</v>
      </c>
      <c r="AC430" s="150">
        <v>0</v>
      </c>
      <c r="AD430" s="150">
        <v>0.35</v>
      </c>
      <c r="AE430" s="150">
        <v>0</v>
      </c>
      <c r="AF430" s="150" t="s">
        <v>4186</v>
      </c>
      <c r="AG430" s="150">
        <v>0</v>
      </c>
      <c r="AH430" s="150">
        <v>0.28599999999999998</v>
      </c>
      <c r="AI430" s="150" t="s">
        <v>4187</v>
      </c>
      <c r="AJ430" s="150" t="s">
        <v>4188</v>
      </c>
      <c r="AK430" s="150" t="s">
        <v>4189</v>
      </c>
      <c r="AL430" s="150"/>
      <c r="AM430" s="150"/>
      <c r="AN430" s="150">
        <v>0.35</v>
      </c>
      <c r="AO430" s="150">
        <v>0</v>
      </c>
      <c r="AP430" s="150">
        <v>0.31</v>
      </c>
      <c r="AQ430" s="150">
        <v>0</v>
      </c>
      <c r="AR430" s="150">
        <v>0.31</v>
      </c>
      <c r="AS430" s="150" t="s">
        <v>4190</v>
      </c>
      <c r="AT430" s="150" t="s">
        <v>4191</v>
      </c>
      <c r="AU430" s="150"/>
      <c r="AV430" s="150">
        <v>0.2</v>
      </c>
      <c r="AW430" s="150">
        <v>0</v>
      </c>
      <c r="AX430" s="150">
        <v>0</v>
      </c>
      <c r="AY430" s="150">
        <v>0</v>
      </c>
      <c r="AZ430" s="151">
        <v>51520092</v>
      </c>
      <c r="BA430" s="43">
        <v>0</v>
      </c>
      <c r="BB430" s="152">
        <v>51520092</v>
      </c>
      <c r="BC430" s="151">
        <v>51520092</v>
      </c>
      <c r="BD430" s="153">
        <v>1350400000</v>
      </c>
      <c r="BE430" s="153"/>
      <c r="BF430" s="154"/>
      <c r="BG430" s="153">
        <v>1146002174</v>
      </c>
      <c r="BH430" s="153">
        <v>457710278</v>
      </c>
      <c r="BI430" s="153"/>
      <c r="BJ430" s="153">
        <v>225541477</v>
      </c>
      <c r="BK430" s="155">
        <v>0.69599999999999995</v>
      </c>
      <c r="BL430" s="155">
        <v>0.1</v>
      </c>
      <c r="BM430" s="155">
        <v>1</v>
      </c>
      <c r="BN430" s="155">
        <v>0.35</v>
      </c>
      <c r="BO430" s="155">
        <v>0.81714285714285717</v>
      </c>
      <c r="BP430" s="155">
        <v>0.35</v>
      </c>
      <c r="BQ430" s="155">
        <v>0.88571428571428579</v>
      </c>
      <c r="BR430" s="155">
        <v>0.2</v>
      </c>
      <c r="BS430" s="155">
        <v>0</v>
      </c>
      <c r="BT430" s="155">
        <v>0</v>
      </c>
      <c r="BU430" s="155" t="s">
        <v>126</v>
      </c>
      <c r="BV430" s="155">
        <v>0.69599999999999995</v>
      </c>
      <c r="BW430" s="155">
        <v>1</v>
      </c>
      <c r="BX430" s="155">
        <v>0.81714285714285717</v>
      </c>
      <c r="BY430" s="155">
        <v>0.88571428571428579</v>
      </c>
      <c r="BZ430" s="155">
        <v>0</v>
      </c>
      <c r="CA430" s="155" t="s">
        <v>126</v>
      </c>
      <c r="CB430" s="156">
        <v>0.224</v>
      </c>
      <c r="CC430" s="156">
        <v>0.15590399999999999</v>
      </c>
      <c r="CD430" s="156">
        <v>2.24E-2</v>
      </c>
      <c r="CE430" s="156">
        <v>2.24E-2</v>
      </c>
      <c r="CF430" s="156">
        <v>2.24E-2</v>
      </c>
      <c r="CG430" s="156">
        <v>7.8399999999999997E-2</v>
      </c>
      <c r="CH430" s="156">
        <v>6.4063999999999996E-2</v>
      </c>
      <c r="CI430" s="156">
        <v>6.4063999999999996E-2</v>
      </c>
      <c r="CJ430" s="156">
        <v>7.8399999999999997E-2</v>
      </c>
      <c r="CK430" s="156">
        <v>6.9440000000000002E-2</v>
      </c>
      <c r="CL430" s="156">
        <v>6.9439999999999988E-2</v>
      </c>
      <c r="CM430" s="156">
        <v>4.4800000000000006E-2</v>
      </c>
      <c r="CN430" s="156">
        <v>0</v>
      </c>
      <c r="CO430" s="156">
        <v>0</v>
      </c>
      <c r="CP430" s="156">
        <v>0</v>
      </c>
      <c r="CQ430" s="156" t="s">
        <v>126</v>
      </c>
      <c r="CR430" s="156">
        <v>0</v>
      </c>
      <c r="CS430" s="154"/>
      <c r="CT430" s="154"/>
      <c r="CU430" s="154"/>
      <c r="CV430" s="154"/>
      <c r="CX430" s="158">
        <v>0.36</v>
      </c>
      <c r="CY430" s="159">
        <v>0</v>
      </c>
      <c r="CZ430" s="157">
        <v>0</v>
      </c>
      <c r="DA430" s="160" t="s">
        <v>143</v>
      </c>
    </row>
    <row r="431" spans="1:105" ht="18" hidden="1" customHeight="1" x14ac:dyDescent="0.25">
      <c r="A431" s="37" t="s">
        <v>1423</v>
      </c>
      <c r="B431" s="37" t="s">
        <v>1424</v>
      </c>
      <c r="C431" s="37" t="s">
        <v>3516</v>
      </c>
      <c r="D431" s="37" t="s">
        <v>3517</v>
      </c>
      <c r="E431" s="37" t="s">
        <v>4179</v>
      </c>
      <c r="F431" s="37" t="s">
        <v>4180</v>
      </c>
      <c r="G431" s="37" t="s">
        <v>4181</v>
      </c>
      <c r="H431" s="37" t="s">
        <v>4192</v>
      </c>
      <c r="I431" s="37"/>
      <c r="J431" s="37"/>
      <c r="K431" s="37" t="s">
        <v>4193</v>
      </c>
      <c r="L431" s="37" t="s">
        <v>4194</v>
      </c>
      <c r="M431" s="37" t="s">
        <v>3372</v>
      </c>
      <c r="N431" s="37" t="s">
        <v>118</v>
      </c>
      <c r="O431" s="37" t="s">
        <v>119</v>
      </c>
      <c r="P431" s="39">
        <v>0</v>
      </c>
      <c r="Q431" s="40">
        <v>1</v>
      </c>
      <c r="R431" s="40">
        <v>0.79</v>
      </c>
      <c r="S431" s="40" t="s">
        <v>4662</v>
      </c>
      <c r="T431" s="40">
        <v>0</v>
      </c>
      <c r="U431" s="40">
        <v>0</v>
      </c>
      <c r="V431" s="40">
        <v>0.15</v>
      </c>
      <c r="W431" s="40">
        <v>0</v>
      </c>
      <c r="X431" s="40">
        <v>0.15</v>
      </c>
      <c r="Y431" s="40">
        <v>0</v>
      </c>
      <c r="Z431" s="40">
        <v>0.15</v>
      </c>
      <c r="AA431" s="40" t="s">
        <v>1080</v>
      </c>
      <c r="AB431" s="40" t="s">
        <v>4195</v>
      </c>
      <c r="AC431" s="40">
        <v>0</v>
      </c>
      <c r="AD431" s="40">
        <v>0.35</v>
      </c>
      <c r="AE431" s="40">
        <v>0</v>
      </c>
      <c r="AF431" s="40" t="s">
        <v>4196</v>
      </c>
      <c r="AG431" s="40">
        <v>0</v>
      </c>
      <c r="AH431" s="40" t="s">
        <v>4196</v>
      </c>
      <c r="AI431" s="40" t="s">
        <v>4197</v>
      </c>
      <c r="AJ431" s="40" t="s">
        <v>4198</v>
      </c>
      <c r="AK431" s="40" t="s">
        <v>4199</v>
      </c>
      <c r="AL431" s="40"/>
      <c r="AM431" s="40"/>
      <c r="AN431" s="40">
        <v>0.35</v>
      </c>
      <c r="AO431" s="40">
        <v>0</v>
      </c>
      <c r="AP431" s="40">
        <v>0.28999999999999998</v>
      </c>
      <c r="AQ431" s="40">
        <v>0</v>
      </c>
      <c r="AR431" s="40">
        <v>0.28999999999999998</v>
      </c>
      <c r="AS431" s="40" t="s">
        <v>4200</v>
      </c>
      <c r="AT431" s="40" t="s">
        <v>4201</v>
      </c>
      <c r="AU431" s="40" t="s">
        <v>4202</v>
      </c>
      <c r="AV431" s="40">
        <v>0.15</v>
      </c>
      <c r="AW431" s="40">
        <v>0</v>
      </c>
      <c r="AX431" s="40">
        <v>0</v>
      </c>
      <c r="AY431" s="40">
        <v>0</v>
      </c>
      <c r="AZ431" s="63"/>
      <c r="BA431" s="43">
        <v>0</v>
      </c>
      <c r="BB431" s="43">
        <v>0</v>
      </c>
      <c r="BC431" s="63"/>
      <c r="BD431" s="44">
        <v>0</v>
      </c>
      <c r="BE431" s="44"/>
      <c r="BF431" s="45"/>
      <c r="BG431" s="44">
        <v>0</v>
      </c>
      <c r="BH431" s="44">
        <v>50317491</v>
      </c>
      <c r="BI431" s="44"/>
      <c r="BJ431" s="44">
        <v>50317491</v>
      </c>
      <c r="BK431" s="46">
        <v>0.79</v>
      </c>
      <c r="BL431" s="46">
        <v>0.15</v>
      </c>
      <c r="BM431" s="46">
        <v>1</v>
      </c>
      <c r="BN431" s="46">
        <v>0.35</v>
      </c>
      <c r="BO431" s="46">
        <v>1</v>
      </c>
      <c r="BP431" s="46">
        <v>0.35</v>
      </c>
      <c r="BQ431" s="46">
        <v>0.82857142857142851</v>
      </c>
      <c r="BR431" s="46">
        <v>0.15</v>
      </c>
      <c r="BS431" s="46">
        <v>0</v>
      </c>
      <c r="BT431" s="46">
        <v>0</v>
      </c>
      <c r="BU431" s="46" t="s">
        <v>126</v>
      </c>
      <c r="BV431" s="46">
        <v>0.79</v>
      </c>
      <c r="BW431" s="46">
        <v>1</v>
      </c>
      <c r="BX431" s="46">
        <v>1</v>
      </c>
      <c r="BY431" s="46">
        <v>0.82857142857142851</v>
      </c>
      <c r="BZ431" s="46">
        <v>0</v>
      </c>
      <c r="CA431" s="46" t="s">
        <v>126</v>
      </c>
      <c r="CB431" s="47">
        <v>0.224</v>
      </c>
      <c r="CC431" s="47">
        <v>0.17696000000000001</v>
      </c>
      <c r="CD431" s="47">
        <v>3.3599999999999998E-2</v>
      </c>
      <c r="CE431" s="47">
        <v>3.3599999999999998E-2</v>
      </c>
      <c r="CF431" s="47">
        <v>3.3599999999999998E-2</v>
      </c>
      <c r="CG431" s="47">
        <v>7.8399999999999997E-2</v>
      </c>
      <c r="CH431" s="47">
        <v>7.8399999999999997E-2</v>
      </c>
      <c r="CI431" s="47">
        <v>7.8399999999999997E-2</v>
      </c>
      <c r="CJ431" s="47">
        <v>7.8399999999999997E-2</v>
      </c>
      <c r="CK431" s="47">
        <v>6.495999999999999E-2</v>
      </c>
      <c r="CL431" s="47">
        <v>6.4960000000000018E-2</v>
      </c>
      <c r="CM431" s="47">
        <v>3.3599999999999998E-2</v>
      </c>
      <c r="CN431" s="47">
        <v>0</v>
      </c>
      <c r="CO431" s="47">
        <v>0</v>
      </c>
      <c r="CP431" s="47">
        <v>0</v>
      </c>
      <c r="CQ431" s="47" t="s">
        <v>126</v>
      </c>
      <c r="CR431" s="47">
        <v>0</v>
      </c>
      <c r="CS431" s="45"/>
      <c r="CT431" s="45"/>
      <c r="CU431" s="45"/>
      <c r="CV431" s="45"/>
      <c r="CX431" s="48">
        <v>0.36</v>
      </c>
      <c r="CY431" s="1">
        <v>0</v>
      </c>
      <c r="CZ431">
        <v>0</v>
      </c>
    </row>
    <row r="432" spans="1:105" ht="18" hidden="1" customHeight="1" x14ac:dyDescent="0.25">
      <c r="A432" s="37" t="s">
        <v>1423</v>
      </c>
      <c r="B432" s="37" t="s">
        <v>1424</v>
      </c>
      <c r="C432" s="37" t="s">
        <v>3516</v>
      </c>
      <c r="D432" s="37" t="s">
        <v>3517</v>
      </c>
      <c r="E432" s="37" t="s">
        <v>4179</v>
      </c>
      <c r="F432" s="37" t="s">
        <v>4180</v>
      </c>
      <c r="G432" s="37" t="s">
        <v>4181</v>
      </c>
      <c r="H432" s="37" t="s">
        <v>4203</v>
      </c>
      <c r="I432" s="37"/>
      <c r="J432" s="37"/>
      <c r="K432" s="37" t="s">
        <v>4204</v>
      </c>
      <c r="L432" s="37" t="s">
        <v>4205</v>
      </c>
      <c r="M432" s="37" t="s">
        <v>147</v>
      </c>
      <c r="N432" s="37" t="s">
        <v>118</v>
      </c>
      <c r="O432" s="37" t="s">
        <v>119</v>
      </c>
      <c r="P432" s="39">
        <v>0</v>
      </c>
      <c r="Q432" s="40">
        <v>1</v>
      </c>
      <c r="R432" s="40">
        <v>0.58000000000000007</v>
      </c>
      <c r="S432" s="40" t="s">
        <v>4663</v>
      </c>
      <c r="T432" s="40">
        <v>0</v>
      </c>
      <c r="U432" s="40">
        <v>0</v>
      </c>
      <c r="V432" s="40">
        <v>0.1</v>
      </c>
      <c r="W432" s="40">
        <v>0</v>
      </c>
      <c r="X432" s="40">
        <v>0.1</v>
      </c>
      <c r="Y432" s="40">
        <v>0</v>
      </c>
      <c r="Z432" s="40">
        <v>0.1</v>
      </c>
      <c r="AA432" s="40" t="s">
        <v>1080</v>
      </c>
      <c r="AB432" s="40" t="s">
        <v>4206</v>
      </c>
      <c r="AC432" s="40">
        <v>0</v>
      </c>
      <c r="AD432" s="40">
        <v>0.3</v>
      </c>
      <c r="AE432" s="40">
        <v>0</v>
      </c>
      <c r="AF432" s="40" t="s">
        <v>4174</v>
      </c>
      <c r="AG432" s="40">
        <v>0</v>
      </c>
      <c r="AH432" s="40" t="s">
        <v>4174</v>
      </c>
      <c r="AI432" s="40" t="s">
        <v>1568</v>
      </c>
      <c r="AJ432" s="40" t="s">
        <v>4207</v>
      </c>
      <c r="AK432" s="40">
        <v>0</v>
      </c>
      <c r="AL432" s="40"/>
      <c r="AM432" s="40"/>
      <c r="AN432" s="40">
        <v>0.25</v>
      </c>
      <c r="AO432" s="40">
        <v>0</v>
      </c>
      <c r="AP432" s="40">
        <v>0.19</v>
      </c>
      <c r="AQ432" s="40">
        <v>0</v>
      </c>
      <c r="AR432" s="40">
        <v>0.19</v>
      </c>
      <c r="AS432" s="40" t="s">
        <v>1821</v>
      </c>
      <c r="AT432" s="40" t="s">
        <v>4208</v>
      </c>
      <c r="AU432" s="40"/>
      <c r="AV432" s="40">
        <v>0.35</v>
      </c>
      <c r="AW432" s="40">
        <v>0</v>
      </c>
      <c r="AX432" s="40">
        <v>0</v>
      </c>
      <c r="AY432" s="40">
        <v>0</v>
      </c>
      <c r="AZ432" s="42">
        <v>65000000</v>
      </c>
      <c r="BA432" s="43">
        <v>0</v>
      </c>
      <c r="BB432" s="43">
        <v>65000000</v>
      </c>
      <c r="BC432" s="42">
        <v>46477488</v>
      </c>
      <c r="BD432" s="44">
        <v>871841681</v>
      </c>
      <c r="BE432" s="44"/>
      <c r="BF432" s="45"/>
      <c r="BG432" s="44">
        <v>809999001</v>
      </c>
      <c r="BH432" s="44">
        <v>1383801986</v>
      </c>
      <c r="BI432" s="44"/>
      <c r="BJ432" s="44">
        <v>683801986</v>
      </c>
      <c r="BK432" s="46">
        <v>0.58000000000000007</v>
      </c>
      <c r="BL432" s="46">
        <v>0.1</v>
      </c>
      <c r="BM432" s="46">
        <v>1</v>
      </c>
      <c r="BN432" s="46">
        <v>0.3</v>
      </c>
      <c r="BO432" s="46">
        <v>0.96666666666666667</v>
      </c>
      <c r="BP432" s="46">
        <v>0.25</v>
      </c>
      <c r="BQ432" s="46">
        <v>0.76</v>
      </c>
      <c r="BR432" s="46">
        <v>0.35</v>
      </c>
      <c r="BS432" s="46">
        <v>0</v>
      </c>
      <c r="BT432" s="46">
        <v>0</v>
      </c>
      <c r="BU432" s="46" t="s">
        <v>126</v>
      </c>
      <c r="BV432" s="46">
        <v>0.58000000000000007</v>
      </c>
      <c r="BW432" s="46">
        <v>1</v>
      </c>
      <c r="BX432" s="46">
        <v>0.96666666666666667</v>
      </c>
      <c r="BY432" s="46">
        <v>0.76</v>
      </c>
      <c r="BZ432" s="46">
        <v>0</v>
      </c>
      <c r="CA432" s="46" t="s">
        <v>126</v>
      </c>
      <c r="CB432" s="47">
        <v>0.224</v>
      </c>
      <c r="CC432" s="47">
        <v>0.12992000000000001</v>
      </c>
      <c r="CD432" s="47">
        <v>2.24E-2</v>
      </c>
      <c r="CE432" s="47">
        <v>2.24E-2</v>
      </c>
      <c r="CF432" s="47">
        <v>2.24E-2</v>
      </c>
      <c r="CG432" s="47">
        <v>6.7199999999999996E-2</v>
      </c>
      <c r="CH432" s="47">
        <v>6.495999999999999E-2</v>
      </c>
      <c r="CI432" s="47">
        <v>6.4960000000000004E-2</v>
      </c>
      <c r="CJ432" s="47">
        <v>5.6000000000000001E-2</v>
      </c>
      <c r="CK432" s="47">
        <v>4.2560000000000001E-2</v>
      </c>
      <c r="CL432" s="47">
        <v>4.2560000000000001E-2</v>
      </c>
      <c r="CM432" s="47">
        <v>7.8399999999999997E-2</v>
      </c>
      <c r="CN432" s="47">
        <v>0</v>
      </c>
      <c r="CO432" s="47">
        <v>0</v>
      </c>
      <c r="CP432" s="47">
        <v>0</v>
      </c>
      <c r="CQ432" s="47" t="s">
        <v>126</v>
      </c>
      <c r="CR432" s="47">
        <v>0</v>
      </c>
      <c r="CS432" s="45"/>
      <c r="CT432" s="45"/>
      <c r="CU432" s="45"/>
      <c r="CV432" s="45"/>
      <c r="CX432" s="48">
        <v>0.29000000000000004</v>
      </c>
      <c r="CY432" s="1">
        <v>0</v>
      </c>
      <c r="CZ432">
        <v>0</v>
      </c>
    </row>
    <row r="433" spans="1:105" ht="18" hidden="1" customHeight="1" x14ac:dyDescent="0.25">
      <c r="A433" s="37" t="s">
        <v>168</v>
      </c>
      <c r="B433" s="37" t="s">
        <v>169</v>
      </c>
      <c r="C433" s="37" t="s">
        <v>107</v>
      </c>
      <c r="D433" s="37" t="s">
        <v>700</v>
      </c>
      <c r="E433" s="37" t="s">
        <v>1227</v>
      </c>
      <c r="F433" s="37" t="s">
        <v>1289</v>
      </c>
      <c r="G433" s="38" t="s">
        <v>1290</v>
      </c>
      <c r="H433" s="37" t="s">
        <v>4209</v>
      </c>
      <c r="I433" s="37"/>
      <c r="J433" s="37"/>
      <c r="K433" s="37" t="s">
        <v>4210</v>
      </c>
      <c r="L433" s="37" t="s">
        <v>4211</v>
      </c>
      <c r="M433" s="37" t="s">
        <v>4212</v>
      </c>
      <c r="N433" s="37" t="s">
        <v>118</v>
      </c>
      <c r="O433" s="37" t="s">
        <v>119</v>
      </c>
      <c r="P433" s="39">
        <v>0</v>
      </c>
      <c r="Q433" s="40">
        <v>6</v>
      </c>
      <c r="R433" s="40">
        <v>0</v>
      </c>
      <c r="S433" s="40"/>
      <c r="T433" s="40">
        <v>0</v>
      </c>
      <c r="U433" s="40">
        <v>0</v>
      </c>
      <c r="V433" s="40">
        <v>0</v>
      </c>
      <c r="W433" s="40">
        <v>0</v>
      </c>
      <c r="X433" s="40">
        <v>0</v>
      </c>
      <c r="Y433" s="40">
        <v>0</v>
      </c>
      <c r="Z433" s="40">
        <v>0</v>
      </c>
      <c r="AA433" s="40"/>
      <c r="AB433" s="40"/>
      <c r="AC433" s="40"/>
      <c r="AD433" s="40">
        <v>0</v>
      </c>
      <c r="AE433" s="40">
        <v>0</v>
      </c>
      <c r="AF433" s="40">
        <v>0</v>
      </c>
      <c r="AG433" s="40">
        <v>0</v>
      </c>
      <c r="AH433" s="40">
        <v>0</v>
      </c>
      <c r="AI433" s="40">
        <v>0</v>
      </c>
      <c r="AJ433" s="40" t="s">
        <v>4213</v>
      </c>
      <c r="AK433" s="40">
        <v>0</v>
      </c>
      <c r="AL433" s="40">
        <v>0</v>
      </c>
      <c r="AM433" s="40">
        <v>0</v>
      </c>
      <c r="AN433" s="40">
        <v>4</v>
      </c>
      <c r="AO433" s="40">
        <v>0</v>
      </c>
      <c r="AP433" s="40">
        <v>0</v>
      </c>
      <c r="AQ433" s="40">
        <v>0</v>
      </c>
      <c r="AR433" s="40">
        <v>0</v>
      </c>
      <c r="AS433" s="40" t="s">
        <v>1371</v>
      </c>
      <c r="AT433" s="40" t="s">
        <v>4214</v>
      </c>
      <c r="AU433" s="40"/>
      <c r="AV433" s="40">
        <v>2</v>
      </c>
      <c r="AW433" s="40">
        <v>0</v>
      </c>
      <c r="AX433" s="40">
        <v>0</v>
      </c>
      <c r="AY433" s="40">
        <v>0</v>
      </c>
      <c r="AZ433" s="42"/>
      <c r="BA433" s="43">
        <v>0</v>
      </c>
      <c r="BB433" s="43"/>
      <c r="BC433" s="42"/>
      <c r="BD433" s="44">
        <v>0</v>
      </c>
      <c r="BE433" s="44">
        <v>0</v>
      </c>
      <c r="BF433" s="45"/>
      <c r="BG433" s="44">
        <v>0</v>
      </c>
      <c r="BH433" s="44">
        <v>10000000000</v>
      </c>
      <c r="BI433" s="44"/>
      <c r="BJ433" s="44">
        <v>0</v>
      </c>
      <c r="BK433" s="46">
        <v>0</v>
      </c>
      <c r="BL433" s="46">
        <v>0</v>
      </c>
      <c r="BM433" s="46" t="s">
        <v>126</v>
      </c>
      <c r="BN433" s="46">
        <v>0</v>
      </c>
      <c r="BO433" s="46" t="s">
        <v>126</v>
      </c>
      <c r="BP433" s="46">
        <v>0.66666666666666663</v>
      </c>
      <c r="BQ433" s="46">
        <v>0</v>
      </c>
      <c r="BR433" s="46">
        <v>0.33333333333333331</v>
      </c>
      <c r="BS433" s="46">
        <v>0</v>
      </c>
      <c r="BT433" s="46">
        <v>0</v>
      </c>
      <c r="BU433" s="46" t="s">
        <v>126</v>
      </c>
      <c r="BV433" s="46">
        <v>0</v>
      </c>
      <c r="BW433" s="46" t="s">
        <v>126</v>
      </c>
      <c r="BX433" s="46" t="s">
        <v>126</v>
      </c>
      <c r="BY433" s="46">
        <v>0</v>
      </c>
      <c r="BZ433" s="46">
        <v>0</v>
      </c>
      <c r="CA433" s="46" t="s">
        <v>126</v>
      </c>
      <c r="CB433" s="161">
        <v>0.34899999999999998</v>
      </c>
      <c r="CC433" s="47">
        <v>0</v>
      </c>
      <c r="CD433" s="47">
        <v>0</v>
      </c>
      <c r="CE433" s="47" t="s">
        <v>126</v>
      </c>
      <c r="CF433" s="47">
        <v>0</v>
      </c>
      <c r="CG433" s="47">
        <v>0</v>
      </c>
      <c r="CH433" s="47" t="s">
        <v>126</v>
      </c>
      <c r="CI433" s="47">
        <v>0</v>
      </c>
      <c r="CJ433" s="47">
        <v>0.23269999999999999</v>
      </c>
      <c r="CK433" s="47">
        <v>0</v>
      </c>
      <c r="CL433" s="47">
        <v>0</v>
      </c>
      <c r="CM433" s="47">
        <v>0.11633333333333333</v>
      </c>
      <c r="CN433" s="47">
        <v>0</v>
      </c>
      <c r="CO433" s="47">
        <v>0</v>
      </c>
      <c r="CP433" s="47">
        <v>0</v>
      </c>
      <c r="CQ433" s="47" t="s">
        <v>126</v>
      </c>
      <c r="CR433" s="47">
        <v>0</v>
      </c>
      <c r="CS433" s="45"/>
      <c r="CT433" s="45"/>
      <c r="CU433" s="45"/>
      <c r="CV433" s="45"/>
      <c r="CX433" s="48"/>
      <c r="CY433" s="1">
        <v>0</v>
      </c>
      <c r="CZ433">
        <v>0</v>
      </c>
    </row>
    <row r="434" spans="1:105" s="173" customFormat="1" ht="18.600000000000001" hidden="1" customHeight="1" x14ac:dyDescent="0.25">
      <c r="A434" s="162" t="s">
        <v>1423</v>
      </c>
      <c r="B434" s="162" t="s">
        <v>1424</v>
      </c>
      <c r="C434" s="162" t="s">
        <v>107</v>
      </c>
      <c r="D434" s="162" t="s">
        <v>1534</v>
      </c>
      <c r="E434" s="162" t="s">
        <v>1535</v>
      </c>
      <c r="F434" s="162" t="s">
        <v>1536</v>
      </c>
      <c r="G434" s="162" t="s">
        <v>1537</v>
      </c>
      <c r="H434" s="162" t="s">
        <v>4215</v>
      </c>
      <c r="I434" s="162"/>
      <c r="J434" s="162"/>
      <c r="K434" s="162" t="s">
        <v>4216</v>
      </c>
      <c r="L434" s="162" t="s">
        <v>4217</v>
      </c>
      <c r="M434" s="162"/>
      <c r="N434" s="162" t="s">
        <v>118</v>
      </c>
      <c r="O434" s="162" t="s">
        <v>119</v>
      </c>
      <c r="P434" s="163">
        <v>22</v>
      </c>
      <c r="Q434" s="164">
        <v>116</v>
      </c>
      <c r="R434" s="164">
        <v>84</v>
      </c>
      <c r="S434" s="164" t="s">
        <v>4664</v>
      </c>
      <c r="T434" s="164" t="s">
        <v>4218</v>
      </c>
      <c r="U434" s="164" t="s">
        <v>4218</v>
      </c>
      <c r="V434" s="164" t="s">
        <v>4218</v>
      </c>
      <c r="W434" s="164" t="s">
        <v>4218</v>
      </c>
      <c r="X434" s="164">
        <v>0</v>
      </c>
      <c r="Y434" s="164">
        <v>0</v>
      </c>
      <c r="Z434" s="164">
        <v>0</v>
      </c>
      <c r="AA434" s="164" t="s">
        <v>4218</v>
      </c>
      <c r="AB434" s="164" t="s">
        <v>4218</v>
      </c>
      <c r="AC434" s="164" t="s">
        <v>4218</v>
      </c>
      <c r="AD434" s="164">
        <v>40</v>
      </c>
      <c r="AE434" s="164">
        <v>0</v>
      </c>
      <c r="AF434" s="164">
        <v>1</v>
      </c>
      <c r="AG434" s="164">
        <v>0</v>
      </c>
      <c r="AH434" s="164">
        <v>1</v>
      </c>
      <c r="AI434" s="164" t="s">
        <v>1568</v>
      </c>
      <c r="AJ434" s="164" t="s">
        <v>4219</v>
      </c>
      <c r="AK434" s="164"/>
      <c r="AL434" s="164"/>
      <c r="AM434" s="164"/>
      <c r="AN434" s="164">
        <v>87</v>
      </c>
      <c r="AO434" s="164">
        <v>0</v>
      </c>
      <c r="AP434" s="164">
        <v>83</v>
      </c>
      <c r="AQ434" s="164">
        <v>0</v>
      </c>
      <c r="AR434" s="164">
        <v>83</v>
      </c>
      <c r="AS434" s="164" t="s">
        <v>4220</v>
      </c>
      <c r="AT434" s="165" t="s">
        <v>4221</v>
      </c>
      <c r="AU434" s="164" t="s">
        <v>4222</v>
      </c>
      <c r="AV434" s="164">
        <v>28</v>
      </c>
      <c r="AW434" s="164">
        <v>0</v>
      </c>
      <c r="AX434" s="164">
        <v>0</v>
      </c>
      <c r="AY434" s="164">
        <v>0</v>
      </c>
      <c r="AZ434" s="166"/>
      <c r="BA434" s="167">
        <v>0</v>
      </c>
      <c r="BB434" s="167"/>
      <c r="BC434" s="166"/>
      <c r="BD434" s="168">
        <v>0</v>
      </c>
      <c r="BE434" s="168"/>
      <c r="BF434" s="169"/>
      <c r="BG434" s="168">
        <v>0</v>
      </c>
      <c r="BH434" s="168">
        <v>225832278</v>
      </c>
      <c r="BI434" s="168"/>
      <c r="BJ434" s="168">
        <v>225832278</v>
      </c>
      <c r="BK434" s="170">
        <v>0.72413793103448276</v>
      </c>
      <c r="BL434" s="170">
        <v>0</v>
      </c>
      <c r="BM434" s="170" t="s">
        <v>126</v>
      </c>
      <c r="BN434" s="170">
        <v>0.34482758620689657</v>
      </c>
      <c r="BO434" s="170">
        <v>2.5000000000000001E-2</v>
      </c>
      <c r="BP434" s="170">
        <v>0.75</v>
      </c>
      <c r="BQ434" s="170">
        <v>0.95402298850574707</v>
      </c>
      <c r="BR434" s="170">
        <v>0.2413793103448276</v>
      </c>
      <c r="BS434" s="170">
        <v>0</v>
      </c>
      <c r="BT434" s="170">
        <v>0</v>
      </c>
      <c r="BU434" s="170" t="s">
        <v>126</v>
      </c>
      <c r="BV434" s="170">
        <v>0.72413793103448276</v>
      </c>
      <c r="BW434" s="170" t="s">
        <v>126</v>
      </c>
      <c r="BX434" s="170">
        <v>2.5000000000000001E-2</v>
      </c>
      <c r="BY434" s="170">
        <v>0.95402298850574707</v>
      </c>
      <c r="BZ434" s="170">
        <v>0</v>
      </c>
      <c r="CA434" s="170" t="s">
        <v>126</v>
      </c>
      <c r="CB434" s="171">
        <v>0.34899999999999998</v>
      </c>
      <c r="CC434" s="172">
        <v>0.25272413793103449</v>
      </c>
      <c r="CD434" s="172">
        <v>0</v>
      </c>
      <c r="CE434" s="172" t="s">
        <v>126</v>
      </c>
      <c r="CF434" s="172">
        <v>0</v>
      </c>
      <c r="CG434" s="172">
        <v>0.1203</v>
      </c>
      <c r="CH434" s="172">
        <v>3.0075000000000002E-3</v>
      </c>
      <c r="CI434" s="172">
        <v>3.008620689655172E-3</v>
      </c>
      <c r="CJ434" s="172">
        <v>0.26179999999999998</v>
      </c>
      <c r="CK434" s="172">
        <v>0.24976321839080456</v>
      </c>
      <c r="CL434" s="172">
        <v>0.2497155172413793</v>
      </c>
      <c r="CM434" s="172">
        <v>8.4241379310344811E-2</v>
      </c>
      <c r="CN434" s="172">
        <v>0</v>
      </c>
      <c r="CO434" s="172">
        <v>0</v>
      </c>
      <c r="CP434" s="172">
        <v>0</v>
      </c>
      <c r="CQ434" s="172" t="s">
        <v>126</v>
      </c>
      <c r="CR434" s="172"/>
      <c r="CS434" s="169"/>
      <c r="CT434" s="169"/>
      <c r="CU434" s="169"/>
      <c r="CV434" s="169"/>
      <c r="CX434" s="174">
        <v>0</v>
      </c>
      <c r="CY434" s="175">
        <v>0</v>
      </c>
      <c r="CZ434" s="173">
        <v>0</v>
      </c>
      <c r="DA434" s="176" t="s">
        <v>143</v>
      </c>
    </row>
    <row r="435" spans="1:105" s="59" customFormat="1" ht="18" hidden="1" customHeight="1" x14ac:dyDescent="0.25">
      <c r="A435" s="49" t="s">
        <v>1423</v>
      </c>
      <c r="B435" s="49" t="s">
        <v>1424</v>
      </c>
      <c r="C435" s="49" t="s">
        <v>107</v>
      </c>
      <c r="D435" s="49" t="s">
        <v>1534</v>
      </c>
      <c r="E435" s="49" t="s">
        <v>1535</v>
      </c>
      <c r="F435" s="49" t="s">
        <v>1536</v>
      </c>
      <c r="G435" s="49" t="s">
        <v>1537</v>
      </c>
      <c r="H435" s="49" t="s">
        <v>4223</v>
      </c>
      <c r="I435" s="49"/>
      <c r="J435" s="49"/>
      <c r="K435" s="49" t="s">
        <v>4224</v>
      </c>
      <c r="L435" s="49" t="s">
        <v>4225</v>
      </c>
      <c r="M435" s="49"/>
      <c r="N435" s="49" t="s">
        <v>118</v>
      </c>
      <c r="O435" s="49" t="s">
        <v>135</v>
      </c>
      <c r="P435" s="51">
        <v>3</v>
      </c>
      <c r="Q435" s="52">
        <v>3</v>
      </c>
      <c r="R435" s="52">
        <v>1.6666666666666667</v>
      </c>
      <c r="S435" s="52" t="s">
        <v>4665</v>
      </c>
      <c r="T435" s="52" t="s">
        <v>4218</v>
      </c>
      <c r="U435" s="52" t="s">
        <v>4218</v>
      </c>
      <c r="V435" s="52" t="s">
        <v>4218</v>
      </c>
      <c r="W435" s="52">
        <v>0</v>
      </c>
      <c r="X435" s="52">
        <v>0</v>
      </c>
      <c r="Y435" s="52">
        <v>0</v>
      </c>
      <c r="Z435" s="52">
        <v>0</v>
      </c>
      <c r="AA435" s="52" t="s">
        <v>4218</v>
      </c>
      <c r="AB435" s="52" t="s">
        <v>4218</v>
      </c>
      <c r="AC435" s="52" t="s">
        <v>4218</v>
      </c>
      <c r="AD435" s="52">
        <v>0</v>
      </c>
      <c r="AE435" s="52">
        <v>3</v>
      </c>
      <c r="AF435" s="52">
        <v>0</v>
      </c>
      <c r="AG435" s="52">
        <v>3</v>
      </c>
      <c r="AH435" s="52">
        <v>3</v>
      </c>
      <c r="AI435" s="52" t="s">
        <v>588</v>
      </c>
      <c r="AJ435" s="52" t="s">
        <v>588</v>
      </c>
      <c r="AK435" s="52"/>
      <c r="AL435" s="52"/>
      <c r="AM435" s="52"/>
      <c r="AN435" s="52">
        <v>0</v>
      </c>
      <c r="AO435" s="52">
        <v>3</v>
      </c>
      <c r="AP435" s="52" t="s">
        <v>126</v>
      </c>
      <c r="AQ435" s="52">
        <v>2</v>
      </c>
      <c r="AR435" s="52">
        <v>2</v>
      </c>
      <c r="AS435" s="52" t="s">
        <v>4226</v>
      </c>
      <c r="AT435" s="52" t="s">
        <v>4227</v>
      </c>
      <c r="AU435" s="52" t="s">
        <v>4228</v>
      </c>
      <c r="AV435" s="52">
        <v>0</v>
      </c>
      <c r="AW435" s="52">
        <v>3</v>
      </c>
      <c r="AX435" s="52">
        <v>0</v>
      </c>
      <c r="AY435" s="52">
        <v>0</v>
      </c>
      <c r="AZ435" s="53"/>
      <c r="BA435" s="43">
        <v>0</v>
      </c>
      <c r="BB435" s="54"/>
      <c r="BC435" s="53"/>
      <c r="BD435" s="55">
        <v>0</v>
      </c>
      <c r="BE435" s="55"/>
      <c r="BF435" s="56"/>
      <c r="BG435" s="55">
        <v>0</v>
      </c>
      <c r="BH435" s="55">
        <v>100000000</v>
      </c>
      <c r="BI435" s="55"/>
      <c r="BJ435" s="55">
        <v>0</v>
      </c>
      <c r="BK435" s="57">
        <v>0.55555555555555547</v>
      </c>
      <c r="BL435" s="57">
        <v>0</v>
      </c>
      <c r="BM435" s="57">
        <v>0</v>
      </c>
      <c r="BN435" s="57">
        <v>0.33333333333333331</v>
      </c>
      <c r="BO435" s="177">
        <v>1</v>
      </c>
      <c r="BP435" s="57">
        <v>0.33333333333333331</v>
      </c>
      <c r="BQ435" s="57">
        <v>0.66666666666666663</v>
      </c>
      <c r="BR435" s="57">
        <v>0.33333333333333331</v>
      </c>
      <c r="BS435" s="57">
        <v>0</v>
      </c>
      <c r="BT435" s="57">
        <v>0</v>
      </c>
      <c r="BU435" s="57" t="s">
        <v>126</v>
      </c>
      <c r="BV435" s="57">
        <v>0.55555555555555547</v>
      </c>
      <c r="BW435" s="57" t="s">
        <v>126</v>
      </c>
      <c r="BX435" s="57">
        <v>1</v>
      </c>
      <c r="BY435" s="57">
        <v>0.66666666666666663</v>
      </c>
      <c r="BZ435" s="57">
        <v>0</v>
      </c>
      <c r="CA435" s="57" t="s">
        <v>126</v>
      </c>
      <c r="CB435" s="178">
        <v>0.34899999999999998</v>
      </c>
      <c r="CC435" s="58">
        <v>0.19388888888888883</v>
      </c>
      <c r="CD435" s="58">
        <v>0</v>
      </c>
      <c r="CE435" s="58" t="s">
        <v>126</v>
      </c>
      <c r="CF435" s="58">
        <v>0</v>
      </c>
      <c r="CG435" s="58">
        <v>0.1163</v>
      </c>
      <c r="CH435" s="58">
        <v>0.1163</v>
      </c>
      <c r="CI435" s="58">
        <v>0.11633333333333332</v>
      </c>
      <c r="CJ435" s="58">
        <v>0.1163</v>
      </c>
      <c r="CK435" s="58">
        <v>7.7533333333333329E-2</v>
      </c>
      <c r="CL435" s="58">
        <v>7.7555555555555517E-2</v>
      </c>
      <c r="CM435" s="58">
        <v>0.1163</v>
      </c>
      <c r="CN435" s="58">
        <v>0</v>
      </c>
      <c r="CO435" s="58">
        <v>0</v>
      </c>
      <c r="CP435" s="58">
        <v>0</v>
      </c>
      <c r="CQ435" s="58" t="s">
        <v>126</v>
      </c>
      <c r="CR435" s="58"/>
      <c r="CS435" s="56">
        <v>0</v>
      </c>
      <c r="CT435" s="56">
        <v>1</v>
      </c>
      <c r="CU435" s="56">
        <v>1</v>
      </c>
      <c r="CV435" s="56">
        <v>1</v>
      </c>
      <c r="CW435" s="59">
        <v>3</v>
      </c>
      <c r="CX435" s="60">
        <v>1.6666666666666667</v>
      </c>
      <c r="CY435" s="65">
        <v>0</v>
      </c>
      <c r="CZ435" s="59">
        <v>0</v>
      </c>
      <c r="DA435" s="61" t="s">
        <v>143</v>
      </c>
    </row>
    <row r="436" spans="1:105" ht="18" hidden="1" customHeight="1" x14ac:dyDescent="0.25">
      <c r="A436" s="37" t="s">
        <v>4229</v>
      </c>
      <c r="B436" s="37" t="s">
        <v>4230</v>
      </c>
      <c r="C436" s="37" t="s">
        <v>1842</v>
      </c>
      <c r="D436" s="37" t="s">
        <v>2626</v>
      </c>
      <c r="E436" s="37" t="s">
        <v>2652</v>
      </c>
      <c r="F436" s="37" t="s">
        <v>2653</v>
      </c>
      <c r="G436" s="38" t="s">
        <v>2654</v>
      </c>
      <c r="H436" s="37" t="s">
        <v>4231</v>
      </c>
      <c r="I436" s="37"/>
      <c r="J436" s="37"/>
      <c r="K436" s="37" t="s">
        <v>4232</v>
      </c>
      <c r="L436" s="37" t="s">
        <v>4233</v>
      </c>
      <c r="M436" s="37" t="s">
        <v>4234</v>
      </c>
      <c r="N436" s="37" t="s">
        <v>118</v>
      </c>
      <c r="O436" s="37" t="s">
        <v>119</v>
      </c>
      <c r="P436" s="39">
        <v>0</v>
      </c>
      <c r="Q436" s="40">
        <v>50000</v>
      </c>
      <c r="R436" s="40">
        <v>23552</v>
      </c>
      <c r="S436" s="40"/>
      <c r="T436" s="40">
        <v>0</v>
      </c>
      <c r="U436" s="40">
        <v>0</v>
      </c>
      <c r="V436" s="40">
        <v>0</v>
      </c>
      <c r="W436" s="40">
        <v>0</v>
      </c>
      <c r="X436" s="40">
        <v>0</v>
      </c>
      <c r="Y436" s="40">
        <v>0</v>
      </c>
      <c r="Z436" s="40">
        <v>0</v>
      </c>
      <c r="AA436" s="40"/>
      <c r="AB436" s="40"/>
      <c r="AC436" s="40"/>
      <c r="AD436" s="40">
        <v>10000</v>
      </c>
      <c r="AE436" s="40">
        <v>0</v>
      </c>
      <c r="AF436" s="40">
        <v>10435</v>
      </c>
      <c r="AG436" s="40">
        <v>0</v>
      </c>
      <c r="AH436" s="40">
        <v>10435</v>
      </c>
      <c r="AI436" s="40" t="s">
        <v>4235</v>
      </c>
      <c r="AJ436" s="40" t="s">
        <v>4236</v>
      </c>
      <c r="AK436" s="40" t="s">
        <v>4237</v>
      </c>
      <c r="AL436" s="40">
        <v>711957244</v>
      </c>
      <c r="AM436" s="40" t="s">
        <v>4238</v>
      </c>
      <c r="AN436" s="40">
        <v>20000</v>
      </c>
      <c r="AO436" s="40">
        <v>0</v>
      </c>
      <c r="AP436" s="40">
        <v>13117</v>
      </c>
      <c r="AQ436" s="40">
        <v>0</v>
      </c>
      <c r="AR436" s="40">
        <v>13117</v>
      </c>
      <c r="AS436" s="40" t="s">
        <v>4239</v>
      </c>
      <c r="AT436" s="40" t="s">
        <v>4240</v>
      </c>
      <c r="AU436" s="40" t="s">
        <v>280</v>
      </c>
      <c r="AV436" s="40">
        <v>19565</v>
      </c>
      <c r="AW436" s="40">
        <v>0</v>
      </c>
      <c r="AX436" s="40">
        <v>0</v>
      </c>
      <c r="AY436" s="40">
        <v>0</v>
      </c>
      <c r="AZ436" s="42"/>
      <c r="BA436" s="43">
        <v>0</v>
      </c>
      <c r="BB436" s="43"/>
      <c r="BC436" s="42"/>
      <c r="BD436" s="44">
        <v>1040000000</v>
      </c>
      <c r="BE436" s="44">
        <v>711957244</v>
      </c>
      <c r="BF436" s="45"/>
      <c r="BG436" s="44">
        <v>771361967</v>
      </c>
      <c r="BH436" s="44">
        <v>3420000000</v>
      </c>
      <c r="BI436" s="44"/>
      <c r="BJ436" s="44">
        <v>2423046720</v>
      </c>
      <c r="BK436" s="46">
        <v>0.47104000000000001</v>
      </c>
      <c r="BL436" s="46">
        <v>0</v>
      </c>
      <c r="BM436" s="46" t="s">
        <v>126</v>
      </c>
      <c r="BN436" s="46">
        <v>0.2</v>
      </c>
      <c r="BO436" s="46">
        <v>1.0435000000000001</v>
      </c>
      <c r="BP436" s="46">
        <v>0.4</v>
      </c>
      <c r="BQ436" s="46">
        <v>0.65585000000000004</v>
      </c>
      <c r="BR436" s="46">
        <v>0.39129999999999998</v>
      </c>
      <c r="BS436" s="46">
        <v>0</v>
      </c>
      <c r="BT436" s="46">
        <v>0</v>
      </c>
      <c r="BU436" s="46" t="s">
        <v>126</v>
      </c>
      <c r="BV436" s="46">
        <v>0.47104000000000001</v>
      </c>
      <c r="BW436" s="46" t="s">
        <v>126</v>
      </c>
      <c r="BX436" s="46" t="s">
        <v>4283</v>
      </c>
      <c r="BY436" s="46">
        <v>0.65585000000000004</v>
      </c>
      <c r="BZ436" s="46">
        <v>0</v>
      </c>
      <c r="CA436" s="46" t="s">
        <v>126</v>
      </c>
      <c r="CB436" s="47">
        <v>0.34899999999999998</v>
      </c>
      <c r="CC436" s="47">
        <v>0.16439296</v>
      </c>
      <c r="CD436" s="47">
        <v>0</v>
      </c>
      <c r="CE436" s="47" t="s">
        <v>126</v>
      </c>
      <c r="CF436" s="47">
        <v>0</v>
      </c>
      <c r="CG436" s="47">
        <v>6.9800000000000001E-2</v>
      </c>
      <c r="CH436" s="47">
        <v>6.9800000000000001E-2</v>
      </c>
      <c r="CI436" s="47">
        <v>7.2836299999999993E-2</v>
      </c>
      <c r="CJ436" s="47">
        <v>0.1396</v>
      </c>
      <c r="CK436" s="47">
        <v>9.1556660000000012E-2</v>
      </c>
      <c r="CL436" s="47">
        <v>9.1556660000000012E-2</v>
      </c>
      <c r="CM436" s="47">
        <v>0.13656369999999998</v>
      </c>
      <c r="CN436" s="47">
        <v>0</v>
      </c>
      <c r="CO436" s="47">
        <v>0</v>
      </c>
      <c r="CP436" s="47">
        <v>0</v>
      </c>
      <c r="CQ436" s="47" t="s">
        <v>126</v>
      </c>
      <c r="CR436" s="47">
        <v>0</v>
      </c>
      <c r="CS436" s="45"/>
      <c r="CT436" s="45"/>
      <c r="CU436" s="45"/>
      <c r="CV436" s="45"/>
      <c r="CX436" s="48"/>
      <c r="CY436" s="130">
        <v>0</v>
      </c>
      <c r="CZ436" t="s">
        <v>4238</v>
      </c>
    </row>
    <row r="437" spans="1:105" ht="18" hidden="1" customHeight="1" x14ac:dyDescent="0.25">
      <c r="A437" s="37" t="s">
        <v>1856</v>
      </c>
      <c r="B437" s="37" t="s">
        <v>1857</v>
      </c>
      <c r="C437" s="37" t="s">
        <v>3156</v>
      </c>
      <c r="D437" s="37" t="s">
        <v>3157</v>
      </c>
      <c r="E437" s="37" t="s">
        <v>3158</v>
      </c>
      <c r="F437" s="37" t="s">
        <v>3159</v>
      </c>
      <c r="G437" s="38" t="s">
        <v>3160</v>
      </c>
      <c r="H437" s="37" t="s">
        <v>4241</v>
      </c>
      <c r="I437" s="37"/>
      <c r="J437" s="37"/>
      <c r="K437" s="37" t="s">
        <v>4242</v>
      </c>
      <c r="L437" s="37" t="s">
        <v>4243</v>
      </c>
      <c r="M437" s="109" t="s">
        <v>4244</v>
      </c>
      <c r="N437" s="37" t="s">
        <v>118</v>
      </c>
      <c r="O437" s="37" t="s">
        <v>119</v>
      </c>
      <c r="P437" s="39">
        <v>802</v>
      </c>
      <c r="Q437" s="40">
        <v>1000</v>
      </c>
      <c r="R437" s="40">
        <v>921</v>
      </c>
      <c r="S437" s="40" t="s">
        <v>4666</v>
      </c>
      <c r="T437" s="40">
        <v>0</v>
      </c>
      <c r="U437" s="40">
        <v>0</v>
      </c>
      <c r="V437" s="40">
        <v>0</v>
      </c>
      <c r="W437" s="40">
        <v>0</v>
      </c>
      <c r="X437" s="40">
        <v>0</v>
      </c>
      <c r="Y437" s="40">
        <v>0</v>
      </c>
      <c r="Z437" s="40">
        <v>0</v>
      </c>
      <c r="AA437" s="40"/>
      <c r="AB437" s="40"/>
      <c r="AC437" s="40"/>
      <c r="AD437" s="40">
        <v>100</v>
      </c>
      <c r="AE437" s="40">
        <v>0</v>
      </c>
      <c r="AF437" s="40">
        <v>171</v>
      </c>
      <c r="AG437" s="40">
        <v>0</v>
      </c>
      <c r="AH437" s="40">
        <v>171</v>
      </c>
      <c r="AI437" s="40" t="s">
        <v>4245</v>
      </c>
      <c r="AJ437" s="40" t="s">
        <v>4246</v>
      </c>
      <c r="AK437" s="40">
        <v>0</v>
      </c>
      <c r="AL437" s="40"/>
      <c r="AM437" s="40"/>
      <c r="AN437" s="40">
        <v>600</v>
      </c>
      <c r="AO437" s="40">
        <v>0</v>
      </c>
      <c r="AP437" s="40">
        <v>750</v>
      </c>
      <c r="AQ437" s="40">
        <v>0</v>
      </c>
      <c r="AR437" s="40">
        <v>750</v>
      </c>
      <c r="AS437" s="40" t="s">
        <v>4247</v>
      </c>
      <c r="AT437" s="40" t="s">
        <v>4248</v>
      </c>
      <c r="AU437" s="40"/>
      <c r="AV437" s="40">
        <v>300</v>
      </c>
      <c r="AW437" s="40">
        <v>0</v>
      </c>
      <c r="AX437" s="40">
        <v>0</v>
      </c>
      <c r="AY437" s="40">
        <v>0</v>
      </c>
      <c r="AZ437" s="42"/>
      <c r="BA437" s="43">
        <v>0</v>
      </c>
      <c r="BB437" s="43"/>
      <c r="BC437" s="42"/>
      <c r="BD437" s="44">
        <v>4981780910</v>
      </c>
      <c r="BE437" s="44"/>
      <c r="BF437" s="45"/>
      <c r="BG437" s="44">
        <v>4850151055</v>
      </c>
      <c r="BH437" s="44">
        <v>6485000000</v>
      </c>
      <c r="BI437" s="44"/>
      <c r="BJ437" s="44">
        <v>1270800000</v>
      </c>
      <c r="BK437" s="46">
        <v>0.92100000000000004</v>
      </c>
      <c r="BL437" s="46">
        <v>0</v>
      </c>
      <c r="BM437" s="46" t="s">
        <v>126</v>
      </c>
      <c r="BN437" s="46">
        <v>0.1</v>
      </c>
      <c r="BO437" s="46">
        <v>1.71</v>
      </c>
      <c r="BP437" s="46">
        <v>0.6</v>
      </c>
      <c r="BQ437" s="46">
        <v>1.25</v>
      </c>
      <c r="BR437" s="46">
        <v>0.3</v>
      </c>
      <c r="BS437" s="46">
        <v>0</v>
      </c>
      <c r="BT437" s="46">
        <v>0</v>
      </c>
      <c r="BU437" s="46" t="s">
        <v>126</v>
      </c>
      <c r="BV437" s="46">
        <v>0.92100000000000004</v>
      </c>
      <c r="BW437" s="46" t="s">
        <v>126</v>
      </c>
      <c r="BX437" s="46" t="s">
        <v>4283</v>
      </c>
      <c r="BY437" s="46" t="s">
        <v>4283</v>
      </c>
      <c r="BZ437" s="46">
        <v>0</v>
      </c>
      <c r="CA437" s="46" t="s">
        <v>126</v>
      </c>
      <c r="CB437" s="161">
        <v>0.34899999999999998</v>
      </c>
      <c r="CC437" s="47">
        <v>0.32142900000000002</v>
      </c>
      <c r="CD437" s="47">
        <v>0</v>
      </c>
      <c r="CE437" s="47" t="s">
        <v>126</v>
      </c>
      <c r="CF437" s="47">
        <v>0</v>
      </c>
      <c r="CG437" s="47">
        <v>3.49E-2</v>
      </c>
      <c r="CH437" s="47">
        <v>3.49E-2</v>
      </c>
      <c r="CI437" s="47">
        <v>5.9679000000000003E-2</v>
      </c>
      <c r="CJ437" s="47">
        <v>0.2094</v>
      </c>
      <c r="CK437" s="47">
        <v>0.2094</v>
      </c>
      <c r="CL437" s="47">
        <v>0.26175000000000004</v>
      </c>
      <c r="CM437" s="47">
        <v>0.10469999999999999</v>
      </c>
      <c r="CN437" s="47">
        <v>0</v>
      </c>
      <c r="CO437" s="47">
        <v>0</v>
      </c>
      <c r="CP437" s="47">
        <v>0</v>
      </c>
      <c r="CQ437" s="47" t="s">
        <v>126</v>
      </c>
      <c r="CR437" s="47">
        <v>0</v>
      </c>
      <c r="CS437" s="45"/>
      <c r="CT437" s="45"/>
      <c r="CU437" s="45"/>
      <c r="CV437" s="45"/>
      <c r="CX437" s="48"/>
      <c r="CY437" s="1"/>
    </row>
    <row r="438" spans="1:105" ht="18" hidden="1" customHeight="1" x14ac:dyDescent="0.25">
      <c r="A438" s="37" t="s">
        <v>2930</v>
      </c>
      <c r="B438" s="37" t="s">
        <v>2931</v>
      </c>
      <c r="C438" s="37" t="s">
        <v>2666</v>
      </c>
      <c r="D438" s="37" t="s">
        <v>2920</v>
      </c>
      <c r="E438" s="37" t="s">
        <v>2962</v>
      </c>
      <c r="F438" s="37" t="s">
        <v>2999</v>
      </c>
      <c r="G438" s="38" t="s">
        <v>3000</v>
      </c>
      <c r="H438" s="37" t="s">
        <v>4249</v>
      </c>
      <c r="I438" s="37"/>
      <c r="J438" s="37"/>
      <c r="K438" s="37" t="s">
        <v>4250</v>
      </c>
      <c r="L438" s="37" t="s">
        <v>4251</v>
      </c>
      <c r="M438" s="37" t="s">
        <v>4252</v>
      </c>
      <c r="N438" s="37" t="s">
        <v>118</v>
      </c>
      <c r="O438" s="37" t="s">
        <v>119</v>
      </c>
      <c r="P438" s="39">
        <v>0</v>
      </c>
      <c r="Q438" s="40">
        <v>13</v>
      </c>
      <c r="R438" s="40">
        <v>0</v>
      </c>
      <c r="S438" s="40" t="s">
        <v>4667</v>
      </c>
      <c r="T438" s="40">
        <v>0</v>
      </c>
      <c r="U438" s="40">
        <v>0</v>
      </c>
      <c r="V438" s="40">
        <v>0</v>
      </c>
      <c r="W438" s="40">
        <v>0</v>
      </c>
      <c r="X438" s="40">
        <v>0</v>
      </c>
      <c r="Y438" s="40">
        <v>0</v>
      </c>
      <c r="Z438" s="40">
        <v>0</v>
      </c>
      <c r="AA438" s="40"/>
      <c r="AB438" s="40"/>
      <c r="AC438" s="40"/>
      <c r="AD438" s="40">
        <v>0</v>
      </c>
      <c r="AE438" s="40">
        <v>0</v>
      </c>
      <c r="AF438" s="40">
        <v>0</v>
      </c>
      <c r="AG438" s="40">
        <v>0</v>
      </c>
      <c r="AH438" s="40">
        <v>0</v>
      </c>
      <c r="AI438" s="40" t="s">
        <v>4253</v>
      </c>
      <c r="AJ438" s="40" t="s">
        <v>4254</v>
      </c>
      <c r="AK438" s="40">
        <v>0</v>
      </c>
      <c r="AL438" s="40">
        <v>0</v>
      </c>
      <c r="AM438" s="40">
        <v>0</v>
      </c>
      <c r="AN438" s="40">
        <v>13</v>
      </c>
      <c r="AO438" s="40">
        <v>0</v>
      </c>
      <c r="AP438" s="40">
        <v>0</v>
      </c>
      <c r="AQ438" s="40">
        <v>0</v>
      </c>
      <c r="AR438" s="40">
        <v>0</v>
      </c>
      <c r="AS438" s="40" t="s">
        <v>4255</v>
      </c>
      <c r="AT438" s="40" t="s">
        <v>4256</v>
      </c>
      <c r="AU438" s="40"/>
      <c r="AV438" s="40">
        <v>0</v>
      </c>
      <c r="AW438" s="40">
        <v>0</v>
      </c>
      <c r="AX438" s="40">
        <v>0</v>
      </c>
      <c r="AY438" s="40">
        <v>0</v>
      </c>
      <c r="AZ438" s="42"/>
      <c r="BA438" s="43">
        <v>0</v>
      </c>
      <c r="BB438" s="43"/>
      <c r="BC438" s="42"/>
      <c r="BD438" s="44">
        <v>4678775701</v>
      </c>
      <c r="BE438" s="44">
        <v>0</v>
      </c>
      <c r="BF438" s="45"/>
      <c r="BG438" s="44">
        <v>4386096680</v>
      </c>
      <c r="BH438" s="44">
        <v>1397708944</v>
      </c>
      <c r="BI438" s="44"/>
      <c r="BJ438" s="44">
        <v>285892408</v>
      </c>
      <c r="BK438" s="46">
        <v>0</v>
      </c>
      <c r="BL438" s="46">
        <v>0</v>
      </c>
      <c r="BM438" s="46" t="s">
        <v>126</v>
      </c>
      <c r="BN438" s="125">
        <v>13</v>
      </c>
      <c r="BO438" s="46"/>
      <c r="BP438" s="46">
        <v>1</v>
      </c>
      <c r="BQ438" s="46">
        <v>0</v>
      </c>
      <c r="BR438" s="46">
        <v>0</v>
      </c>
      <c r="BS438" s="46">
        <v>0</v>
      </c>
      <c r="BT438" s="46">
        <v>0</v>
      </c>
      <c r="BU438" s="46" t="s">
        <v>126</v>
      </c>
      <c r="BV438" s="46">
        <v>0</v>
      </c>
      <c r="BW438" s="46" t="s">
        <v>126</v>
      </c>
      <c r="BX438" s="46">
        <v>0</v>
      </c>
      <c r="BY438" s="46">
        <v>0</v>
      </c>
      <c r="BZ438" s="46">
        <v>0</v>
      </c>
      <c r="CA438" s="46" t="s">
        <v>126</v>
      </c>
      <c r="CB438" s="161">
        <v>0.34899999999999998</v>
      </c>
      <c r="CC438" s="47">
        <v>0</v>
      </c>
      <c r="CD438" s="47">
        <v>0</v>
      </c>
      <c r="CE438" s="47" t="s">
        <v>126</v>
      </c>
      <c r="CF438" s="47">
        <v>0</v>
      </c>
      <c r="CG438" s="47">
        <v>0</v>
      </c>
      <c r="CH438" s="47">
        <v>0</v>
      </c>
      <c r="CI438" s="47">
        <v>0</v>
      </c>
      <c r="CJ438" s="47">
        <v>0.34899999999999998</v>
      </c>
      <c r="CK438" s="47">
        <v>0</v>
      </c>
      <c r="CL438" s="47">
        <v>0</v>
      </c>
      <c r="CM438" s="47">
        <v>0</v>
      </c>
      <c r="CN438" s="47">
        <v>0</v>
      </c>
      <c r="CO438" s="47">
        <v>0</v>
      </c>
      <c r="CP438" s="47">
        <v>0</v>
      </c>
      <c r="CQ438" s="47" t="s">
        <v>126</v>
      </c>
      <c r="CR438" s="47">
        <v>0</v>
      </c>
      <c r="CS438" s="45"/>
      <c r="CT438" s="45"/>
      <c r="CU438" s="45"/>
      <c r="CV438" s="45"/>
      <c r="CX438" s="48"/>
      <c r="CY438" s="1">
        <v>0</v>
      </c>
      <c r="CZ438">
        <v>0</v>
      </c>
    </row>
    <row r="439" spans="1:105" ht="18" hidden="1" customHeight="1" x14ac:dyDescent="0.25">
      <c r="A439" s="37" t="s">
        <v>4257</v>
      </c>
      <c r="B439" s="37" t="s">
        <v>4258</v>
      </c>
      <c r="C439" s="37" t="s">
        <v>3516</v>
      </c>
      <c r="D439" s="37" t="s">
        <v>3527</v>
      </c>
      <c r="E439" s="37" t="s">
        <v>3838</v>
      </c>
      <c r="F439" s="37" t="s">
        <v>4259</v>
      </c>
      <c r="G439" s="38" t="s">
        <v>4260</v>
      </c>
      <c r="H439" s="37" t="s">
        <v>4261</v>
      </c>
      <c r="I439" s="37"/>
      <c r="J439" s="37"/>
      <c r="K439" s="37" t="s">
        <v>4262</v>
      </c>
      <c r="L439" s="37" t="s">
        <v>4263</v>
      </c>
      <c r="M439" s="37" t="s">
        <v>4264</v>
      </c>
      <c r="N439" s="37" t="s">
        <v>118</v>
      </c>
      <c r="O439" s="37" t="s">
        <v>119</v>
      </c>
      <c r="P439" s="39">
        <v>0</v>
      </c>
      <c r="Q439" s="40">
        <v>25</v>
      </c>
      <c r="R439" s="40">
        <v>1</v>
      </c>
      <c r="S439" s="40">
        <v>0</v>
      </c>
      <c r="T439" s="40">
        <v>0</v>
      </c>
      <c r="U439" s="40">
        <v>0</v>
      </c>
      <c r="V439" s="40">
        <v>0</v>
      </c>
      <c r="W439" s="40">
        <v>0</v>
      </c>
      <c r="X439" s="40">
        <v>0</v>
      </c>
      <c r="Y439" s="40">
        <v>0</v>
      </c>
      <c r="Z439" s="40">
        <v>0</v>
      </c>
      <c r="AA439" s="40" t="s">
        <v>126</v>
      </c>
      <c r="AB439" s="40" t="s">
        <v>126</v>
      </c>
      <c r="AC439" s="40" t="s">
        <v>126</v>
      </c>
      <c r="AD439" s="40">
        <v>2</v>
      </c>
      <c r="AE439" s="40">
        <v>0</v>
      </c>
      <c r="AF439" s="40">
        <v>1</v>
      </c>
      <c r="AG439" s="40">
        <v>0</v>
      </c>
      <c r="AH439" s="40">
        <v>1</v>
      </c>
      <c r="AI439" s="40" t="s">
        <v>4265</v>
      </c>
      <c r="AJ439" s="40" t="s">
        <v>4266</v>
      </c>
      <c r="AK439" s="40" t="s">
        <v>4267</v>
      </c>
      <c r="AL439" s="40">
        <v>12257781454</v>
      </c>
      <c r="AM439" s="40" t="s">
        <v>4268</v>
      </c>
      <c r="AN439" s="40">
        <v>23</v>
      </c>
      <c r="AO439" s="40">
        <v>0</v>
      </c>
      <c r="AP439" s="40">
        <v>0</v>
      </c>
      <c r="AQ439" s="40">
        <v>0</v>
      </c>
      <c r="AR439" s="40">
        <v>0</v>
      </c>
      <c r="AS439" s="40"/>
      <c r="AT439" s="40"/>
      <c r="AU439" s="40"/>
      <c r="AV439" s="40">
        <v>0</v>
      </c>
      <c r="AW439" s="40">
        <v>0</v>
      </c>
      <c r="AX439" s="40">
        <v>0</v>
      </c>
      <c r="AY439" s="40">
        <v>0</v>
      </c>
      <c r="AZ439" s="42"/>
      <c r="BA439" s="43">
        <v>0</v>
      </c>
      <c r="BB439" s="43"/>
      <c r="BC439" s="42"/>
      <c r="BD439" s="44">
        <v>6691000000</v>
      </c>
      <c r="BE439" s="44">
        <v>12257781454</v>
      </c>
      <c r="BF439" s="45"/>
      <c r="BG439" s="44">
        <v>6691000000</v>
      </c>
      <c r="BH439" s="44">
        <v>0</v>
      </c>
      <c r="BI439" s="44"/>
      <c r="BJ439" s="44">
        <v>0</v>
      </c>
      <c r="BK439" s="46">
        <v>0.04</v>
      </c>
      <c r="BL439" s="46">
        <v>0</v>
      </c>
      <c r="BM439" s="46" t="s">
        <v>126</v>
      </c>
      <c r="BN439" s="46">
        <v>0.08</v>
      </c>
      <c r="BO439" s="46">
        <v>0.5</v>
      </c>
      <c r="BP439" s="46">
        <v>0.92</v>
      </c>
      <c r="BQ439" s="46">
        <v>0</v>
      </c>
      <c r="BR439" s="46">
        <v>0</v>
      </c>
      <c r="BS439" s="46">
        <v>0</v>
      </c>
      <c r="BT439" s="46">
        <v>0</v>
      </c>
      <c r="BU439" s="46" t="s">
        <v>126</v>
      </c>
      <c r="BV439" s="46">
        <v>0.04</v>
      </c>
      <c r="BW439" s="46" t="s">
        <v>126</v>
      </c>
      <c r="BX439" s="46">
        <v>0.5</v>
      </c>
      <c r="BY439" s="46">
        <v>0</v>
      </c>
      <c r="BZ439" s="46">
        <v>0</v>
      </c>
      <c r="CA439" s="46" t="s">
        <v>126</v>
      </c>
      <c r="CB439" s="161">
        <v>0.34899999999999998</v>
      </c>
      <c r="CC439" s="47">
        <v>1.396E-2</v>
      </c>
      <c r="CD439" s="47">
        <v>0</v>
      </c>
      <c r="CE439" s="47" t="s">
        <v>126</v>
      </c>
      <c r="CF439" s="47">
        <v>0</v>
      </c>
      <c r="CG439" s="47">
        <v>2.7900000000000001E-2</v>
      </c>
      <c r="CH439" s="47">
        <v>1.3950000000000001E-2</v>
      </c>
      <c r="CI439" s="47">
        <v>1.396E-2</v>
      </c>
      <c r="CJ439" s="47">
        <v>0.3211</v>
      </c>
      <c r="CK439" s="47">
        <v>0</v>
      </c>
      <c r="CL439" s="47">
        <v>0</v>
      </c>
      <c r="CM439" s="47">
        <v>0</v>
      </c>
      <c r="CN439" s="47">
        <v>0</v>
      </c>
      <c r="CO439" s="47">
        <v>0</v>
      </c>
      <c r="CP439" s="47">
        <v>0</v>
      </c>
      <c r="CQ439" s="47" t="s">
        <v>126</v>
      </c>
      <c r="CR439" s="47">
        <v>0</v>
      </c>
      <c r="CS439" s="45"/>
      <c r="CT439" s="45"/>
      <c r="CU439" s="45"/>
      <c r="CV439" s="45"/>
      <c r="CX439" s="48"/>
      <c r="CY439" s="1">
        <v>37406463256</v>
      </c>
      <c r="CZ439" t="s">
        <v>4668</v>
      </c>
    </row>
    <row r="440" spans="1:105" ht="18" hidden="1" customHeight="1" x14ac:dyDescent="0.25">
      <c r="A440" s="37" t="s">
        <v>4257</v>
      </c>
      <c r="B440" s="37" t="s">
        <v>4258</v>
      </c>
      <c r="C440" s="37" t="s">
        <v>3516</v>
      </c>
      <c r="D440" s="37" t="s">
        <v>3527</v>
      </c>
      <c r="E440" s="37" t="s">
        <v>3838</v>
      </c>
      <c r="F440" s="37" t="s">
        <v>4259</v>
      </c>
      <c r="G440" s="38" t="s">
        <v>4260</v>
      </c>
      <c r="H440" s="37" t="s">
        <v>4269</v>
      </c>
      <c r="I440" s="37"/>
      <c r="J440" s="37"/>
      <c r="K440" s="37" t="s">
        <v>4270</v>
      </c>
      <c r="L440" s="37" t="s">
        <v>4271</v>
      </c>
      <c r="M440" s="37" t="s">
        <v>4272</v>
      </c>
      <c r="N440" s="37" t="s">
        <v>118</v>
      </c>
      <c r="O440" s="37" t="s">
        <v>119</v>
      </c>
      <c r="P440" s="39">
        <v>2000</v>
      </c>
      <c r="Q440" s="40">
        <v>30000</v>
      </c>
      <c r="R440" s="40">
        <v>17497</v>
      </c>
      <c r="S440" s="40">
        <v>2000</v>
      </c>
      <c r="T440" s="40">
        <v>0</v>
      </c>
      <c r="U440" s="40">
        <v>0</v>
      </c>
      <c r="V440" s="40">
        <v>0</v>
      </c>
      <c r="W440" s="40">
        <v>0</v>
      </c>
      <c r="X440" s="40">
        <v>0</v>
      </c>
      <c r="Y440" s="40">
        <v>0</v>
      </c>
      <c r="Z440" s="40">
        <v>0</v>
      </c>
      <c r="AA440" s="40" t="s">
        <v>126</v>
      </c>
      <c r="AB440" s="40" t="s">
        <v>126</v>
      </c>
      <c r="AC440" s="40" t="s">
        <v>126</v>
      </c>
      <c r="AD440" s="40">
        <v>4000</v>
      </c>
      <c r="AE440" s="40">
        <v>0</v>
      </c>
      <c r="AF440" s="40">
        <v>6654</v>
      </c>
      <c r="AG440" s="40">
        <v>2000</v>
      </c>
      <c r="AH440" s="40">
        <v>6654</v>
      </c>
      <c r="AI440" s="40" t="s">
        <v>4265</v>
      </c>
      <c r="AJ440" s="40" t="s">
        <v>4266</v>
      </c>
      <c r="AK440" s="40" t="s">
        <v>4273</v>
      </c>
      <c r="AL440" s="40">
        <v>0</v>
      </c>
      <c r="AM440" s="40">
        <v>0</v>
      </c>
      <c r="AN440" s="40">
        <v>14000</v>
      </c>
      <c r="AO440" s="40">
        <v>0</v>
      </c>
      <c r="AP440" s="40">
        <v>10843</v>
      </c>
      <c r="AQ440" s="40">
        <v>0</v>
      </c>
      <c r="AR440" s="40">
        <v>10843</v>
      </c>
      <c r="AS440" s="40"/>
      <c r="AT440" s="40"/>
      <c r="AU440" s="40"/>
      <c r="AV440" s="40">
        <v>12000</v>
      </c>
      <c r="AW440" s="40">
        <v>0</v>
      </c>
      <c r="AX440" s="40">
        <v>0</v>
      </c>
      <c r="AY440" s="40">
        <v>0</v>
      </c>
      <c r="AZ440" s="42"/>
      <c r="BA440" s="43">
        <v>0</v>
      </c>
      <c r="BB440" s="43"/>
      <c r="BC440" s="42"/>
      <c r="BD440" s="44">
        <v>309000000</v>
      </c>
      <c r="BE440" s="44">
        <v>0</v>
      </c>
      <c r="BF440" s="45"/>
      <c r="BG440" s="44">
        <v>265503457</v>
      </c>
      <c r="BH440" s="44">
        <v>0</v>
      </c>
      <c r="BI440" s="44"/>
      <c r="BJ440" s="44">
        <v>0</v>
      </c>
      <c r="BK440" s="46">
        <v>0.58323333333333338</v>
      </c>
      <c r="BL440" s="46">
        <v>0</v>
      </c>
      <c r="BM440" s="46" t="s">
        <v>126</v>
      </c>
      <c r="BN440" s="46">
        <v>0.13333333333333333</v>
      </c>
      <c r="BO440" s="46">
        <v>1.6635</v>
      </c>
      <c r="BP440" s="46">
        <v>0.46666666666666667</v>
      </c>
      <c r="BQ440" s="46">
        <v>0.77449999999999997</v>
      </c>
      <c r="BR440" s="46">
        <v>0.4</v>
      </c>
      <c r="BS440" s="46">
        <v>0</v>
      </c>
      <c r="BT440" s="46">
        <v>0</v>
      </c>
      <c r="BU440" s="46" t="s">
        <v>126</v>
      </c>
      <c r="BV440" s="46">
        <v>0.58323333333333338</v>
      </c>
      <c r="BW440" s="46" t="s">
        <v>126</v>
      </c>
      <c r="BX440" s="46" t="s">
        <v>4283</v>
      </c>
      <c r="BY440" s="46">
        <v>0.77449999999999997</v>
      </c>
      <c r="BZ440" s="46">
        <v>0</v>
      </c>
      <c r="CA440" s="46" t="s">
        <v>126</v>
      </c>
      <c r="CB440" s="161">
        <v>0.34899999999999998</v>
      </c>
      <c r="CC440" s="47">
        <v>0.20354843333333333</v>
      </c>
      <c r="CD440" s="47">
        <v>0</v>
      </c>
      <c r="CE440" s="47" t="s">
        <v>126</v>
      </c>
      <c r="CF440" s="47">
        <v>0</v>
      </c>
      <c r="CG440" s="47">
        <v>4.65E-2</v>
      </c>
      <c r="CH440" s="47">
        <v>4.65E-2</v>
      </c>
      <c r="CI440" s="47">
        <v>7.7408199999999996E-2</v>
      </c>
      <c r="CJ440" s="47">
        <v>0.16289999999999999</v>
      </c>
      <c r="CK440" s="47">
        <v>0.12616604999999997</v>
      </c>
      <c r="CL440" s="47">
        <v>0.12614023333333335</v>
      </c>
      <c r="CM440" s="47">
        <v>0.1396</v>
      </c>
      <c r="CN440" s="47">
        <v>0</v>
      </c>
      <c r="CO440" s="47">
        <v>0</v>
      </c>
      <c r="CP440" s="47">
        <v>0</v>
      </c>
      <c r="CQ440" s="47" t="s">
        <v>126</v>
      </c>
      <c r="CR440" s="47">
        <v>0</v>
      </c>
      <c r="CS440" s="45"/>
      <c r="CT440" s="45"/>
      <c r="CU440" s="45"/>
      <c r="CV440" s="45"/>
      <c r="CX440" s="48"/>
      <c r="CY440" s="1">
        <v>250000</v>
      </c>
      <c r="CZ440" t="s">
        <v>4669</v>
      </c>
    </row>
    <row r="441" spans="1:105" ht="18" hidden="1" customHeight="1" x14ac:dyDescent="0.25">
      <c r="A441" s="37" t="s">
        <v>3640</v>
      </c>
      <c r="B441" s="37" t="s">
        <v>3641</v>
      </c>
      <c r="C441" s="37" t="s">
        <v>3516</v>
      </c>
      <c r="D441" s="37" t="s">
        <v>3527</v>
      </c>
      <c r="E441" s="37" t="s">
        <v>3528</v>
      </c>
      <c r="F441" s="37" t="s">
        <v>3679</v>
      </c>
      <c r="G441" s="38" t="s">
        <v>3680</v>
      </c>
      <c r="H441" s="37" t="s">
        <v>4274</v>
      </c>
      <c r="I441" s="37"/>
      <c r="J441" s="37"/>
      <c r="K441" s="37" t="s">
        <v>4275</v>
      </c>
      <c r="L441" s="37" t="s">
        <v>4276</v>
      </c>
      <c r="M441" s="37"/>
      <c r="N441" s="37" t="s">
        <v>134</v>
      </c>
      <c r="O441" s="37" t="s">
        <v>119</v>
      </c>
      <c r="P441" s="39">
        <v>0</v>
      </c>
      <c r="Q441" s="40">
        <v>100</v>
      </c>
      <c r="R441" s="40">
        <v>33.799999999999997</v>
      </c>
      <c r="S441" s="40">
        <v>0</v>
      </c>
      <c r="T441" s="40" t="s">
        <v>126</v>
      </c>
      <c r="U441" s="40"/>
      <c r="V441" s="40" t="s">
        <v>126</v>
      </c>
      <c r="W441" s="40"/>
      <c r="X441" s="40" t="s">
        <v>126</v>
      </c>
      <c r="Y441" s="40"/>
      <c r="Z441" s="40">
        <v>0</v>
      </c>
      <c r="AA441" s="40"/>
      <c r="AB441" s="40"/>
      <c r="AC441" s="40"/>
      <c r="AD441" s="40">
        <v>30</v>
      </c>
      <c r="AE441" s="40">
        <v>0</v>
      </c>
      <c r="AF441" s="40">
        <v>30</v>
      </c>
      <c r="AG441" s="40"/>
      <c r="AH441" s="40">
        <v>30</v>
      </c>
      <c r="AI441" s="40"/>
      <c r="AJ441" s="40"/>
      <c r="AK441" s="40"/>
      <c r="AL441" s="40">
        <v>0</v>
      </c>
      <c r="AM441" s="40">
        <v>0</v>
      </c>
      <c r="AN441" s="40">
        <v>30</v>
      </c>
      <c r="AO441" s="40">
        <v>0</v>
      </c>
      <c r="AP441" s="40">
        <v>3.8</v>
      </c>
      <c r="AQ441" s="40">
        <v>0</v>
      </c>
      <c r="AR441" s="40">
        <v>3.8</v>
      </c>
      <c r="AS441" s="40"/>
      <c r="AT441" s="40"/>
      <c r="AU441" s="40"/>
      <c r="AV441" s="40">
        <v>40</v>
      </c>
      <c r="AW441" s="40">
        <v>0</v>
      </c>
      <c r="AX441" s="40">
        <v>0</v>
      </c>
      <c r="AY441" s="40">
        <v>0</v>
      </c>
      <c r="AZ441" s="42"/>
      <c r="BA441" s="43">
        <v>0</v>
      </c>
      <c r="BB441" s="43"/>
      <c r="BC441" s="42"/>
      <c r="BD441" s="44">
        <v>145072400</v>
      </c>
      <c r="BE441" s="44">
        <v>0</v>
      </c>
      <c r="BF441" s="45"/>
      <c r="BG441" s="44">
        <v>139074800</v>
      </c>
      <c r="BH441" s="44">
        <v>163979296</v>
      </c>
      <c r="BI441" s="44"/>
      <c r="BJ441" s="44">
        <v>17942500</v>
      </c>
      <c r="BK441" s="46">
        <v>0.33799999999999997</v>
      </c>
      <c r="BL441" s="46">
        <v>0</v>
      </c>
      <c r="BM441" s="46" t="s">
        <v>126</v>
      </c>
      <c r="BN441" s="46">
        <v>0.3</v>
      </c>
      <c r="BO441" s="46">
        <v>1</v>
      </c>
      <c r="BP441" s="46">
        <v>0.3</v>
      </c>
      <c r="BQ441" s="46">
        <v>0.12666666666666665</v>
      </c>
      <c r="BR441" s="46">
        <v>0.4</v>
      </c>
      <c r="BS441" s="46">
        <v>0</v>
      </c>
      <c r="BT441" s="46">
        <v>0</v>
      </c>
      <c r="BU441" s="46" t="s">
        <v>126</v>
      </c>
      <c r="BV441" s="46">
        <v>0.33799999999999997</v>
      </c>
      <c r="BW441" s="46" t="s">
        <v>126</v>
      </c>
      <c r="BX441" s="46">
        <v>1</v>
      </c>
      <c r="BY441" s="46">
        <v>0.12666666666666665</v>
      </c>
      <c r="BZ441" s="46">
        <v>0</v>
      </c>
      <c r="CA441" s="46" t="s">
        <v>126</v>
      </c>
      <c r="CB441" s="161">
        <v>0.35</v>
      </c>
      <c r="CC441" s="47">
        <v>0.11829999999999997</v>
      </c>
      <c r="CD441" s="47">
        <v>0</v>
      </c>
      <c r="CE441" s="47" t="s">
        <v>126</v>
      </c>
      <c r="CF441" s="47">
        <v>0</v>
      </c>
      <c r="CG441" s="47">
        <v>0.105</v>
      </c>
      <c r="CH441" s="47">
        <v>0.105</v>
      </c>
      <c r="CI441" s="47">
        <v>0.105</v>
      </c>
      <c r="CJ441" s="47">
        <v>0.105</v>
      </c>
      <c r="CK441" s="47">
        <v>1.3299999999999998E-2</v>
      </c>
      <c r="CL441" s="47">
        <v>1.3299999999999979E-2</v>
      </c>
      <c r="CM441" s="47">
        <v>0.14000000000000001</v>
      </c>
      <c r="CN441" s="47">
        <v>0</v>
      </c>
      <c r="CO441" s="47">
        <v>0</v>
      </c>
      <c r="CP441" s="47">
        <v>0</v>
      </c>
      <c r="CQ441" s="47" t="s">
        <v>126</v>
      </c>
      <c r="CR441" s="47">
        <v>0</v>
      </c>
      <c r="CS441" s="45"/>
      <c r="CT441" s="45"/>
      <c r="CU441" s="45"/>
      <c r="CV441" s="45"/>
      <c r="CX441" s="48"/>
      <c r="CY441" s="1">
        <v>0</v>
      </c>
      <c r="CZ441">
        <v>0</v>
      </c>
    </row>
    <row r="442" spans="1:105" s="179" customFormat="1" hidden="1" x14ac:dyDescent="0.25">
      <c r="L442" s="180"/>
      <c r="AL442" s="181">
        <f>SUM(AL12:AL441)</f>
        <v>1071713168296.7</v>
      </c>
      <c r="BA442" s="43">
        <f>SUM(BA12:BA441)</f>
        <v>24321935531</v>
      </c>
      <c r="BH442" s="182">
        <v>2417884002779.1641</v>
      </c>
      <c r="BJ442" s="182">
        <f>SUM(BJ12:BJ441)</f>
        <v>1484293584460.6699</v>
      </c>
      <c r="CD442" s="183"/>
      <c r="CF442" s="184"/>
      <c r="CY442" s="185">
        <f>SUM(CY12:CY441)</f>
        <v>157860558176</v>
      </c>
    </row>
    <row r="443" spans="1:105" hidden="1" x14ac:dyDescent="0.25">
      <c r="K443" s="186" t="s">
        <v>504</v>
      </c>
      <c r="BA443" s="43"/>
      <c r="BC443" s="187">
        <f>SUM(BC12:BC442)</f>
        <v>1078200835367</v>
      </c>
      <c r="BD443" s="187">
        <f>SUM(BD12:BD442)</f>
        <v>2847095595544.1035</v>
      </c>
      <c r="BE443" s="187">
        <f t="shared" ref="BE443:BF443" si="0">SUM(BE12:BE442)</f>
        <v>762126225494.69995</v>
      </c>
      <c r="BF443" s="187">
        <f t="shared" si="0"/>
        <v>0</v>
      </c>
      <c r="BG443" s="187">
        <f>SUM(BG12:BG442)</f>
        <v>2629331747421.0752</v>
      </c>
      <c r="BH443"/>
      <c r="BI443"/>
      <c r="BJ443"/>
      <c r="CB443" s="188">
        <f>SUM(CB12:CB442)</f>
        <v>100.00000000000057</v>
      </c>
      <c r="CC443" s="188">
        <f>SUBTOTAL(9,CC12:CC441)</f>
        <v>1.2902199999999999</v>
      </c>
      <c r="CD443" s="188">
        <f t="shared" ref="CD443:CI443" si="1">SUM(CD12:CD442)</f>
        <v>13.906899999999982</v>
      </c>
      <c r="CE443" s="188">
        <f t="shared" si="1"/>
        <v>12.615899999999979</v>
      </c>
      <c r="CF443" s="189">
        <f t="shared" si="1"/>
        <v>13.654199999999975</v>
      </c>
      <c r="CG443" s="188">
        <f>SUM(CG12:CG441)</f>
        <v>31.738600000000016</v>
      </c>
      <c r="CH443" s="188">
        <f t="shared" si="1"/>
        <v>28.706536093797872</v>
      </c>
      <c r="CI443" s="188">
        <f t="shared" si="1"/>
        <v>30.204831557985738</v>
      </c>
      <c r="CJ443" s="188">
        <f>SUM(CJ12:CJ442)</f>
        <v>35.388500000000022</v>
      </c>
      <c r="CK443" s="188">
        <f>SUM(CK12:CK442)</f>
        <v>14.652848978726565</v>
      </c>
      <c r="CL443" s="188">
        <f>SUM(CL12:CL442)</f>
        <v>13.894653723901014</v>
      </c>
      <c r="CM443" s="188">
        <f>SUM(CM12:CM442)</f>
        <v>22.823018408436059</v>
      </c>
    </row>
    <row r="444" spans="1:105" hidden="1" x14ac:dyDescent="0.25">
      <c r="K444" s="37" t="s">
        <v>604</v>
      </c>
      <c r="S444" t="s">
        <v>4277</v>
      </c>
      <c r="BA444" s="43"/>
      <c r="BD444"/>
      <c r="BG444"/>
      <c r="BH444"/>
      <c r="BI444"/>
      <c r="BJ444"/>
      <c r="BL444" s="190">
        <v>0.29166666666666669</v>
      </c>
      <c r="CB444">
        <f>2.92-1.41</f>
        <v>1.51</v>
      </c>
      <c r="CC444" s="191">
        <f>CC443/CB443</f>
        <v>1.2902199999999926E-2</v>
      </c>
      <c r="CD444" s="2" t="s">
        <v>4278</v>
      </c>
      <c r="CH444" s="191">
        <f>CH443/CG443</f>
        <v>0.90446762282513593</v>
      </c>
      <c r="CL444" s="191">
        <f>CK443/CJ443</f>
        <v>0.41405679751124114</v>
      </c>
    </row>
    <row r="445" spans="1:105" hidden="1" x14ac:dyDescent="0.25">
      <c r="K445" s="37" t="s">
        <v>616</v>
      </c>
      <c r="BA445" s="43"/>
      <c r="BD445"/>
      <c r="BG445"/>
      <c r="BH445"/>
      <c r="BI445"/>
      <c r="BJ445"/>
      <c r="BO445">
        <f>100/12</f>
        <v>8.3333333333333339</v>
      </c>
      <c r="CL445" s="188"/>
    </row>
    <row r="446" spans="1:105" hidden="1" x14ac:dyDescent="0.25">
      <c r="K446" s="37" t="s">
        <v>634</v>
      </c>
      <c r="BD446"/>
      <c r="BG446"/>
      <c r="BH446"/>
      <c r="BI446"/>
      <c r="BJ446"/>
      <c r="BM446">
        <f>35/120</f>
        <v>0.29166666666666669</v>
      </c>
      <c r="BO446">
        <f>BO445*10</f>
        <v>83.333333333333343</v>
      </c>
      <c r="CC446">
        <v>55.7</v>
      </c>
    </row>
    <row r="447" spans="1:105" hidden="1" x14ac:dyDescent="0.25">
      <c r="K447" s="37" t="s">
        <v>646</v>
      </c>
      <c r="W447" t="s">
        <v>4279</v>
      </c>
      <c r="AQ447">
        <f>0.25*0.32</f>
        <v>0.08</v>
      </c>
      <c r="BD447"/>
      <c r="BG447"/>
      <c r="BH447"/>
      <c r="BI447"/>
      <c r="BJ447"/>
      <c r="CD447" s="192"/>
    </row>
    <row r="448" spans="1:105" hidden="1" x14ac:dyDescent="0.25">
      <c r="K448" s="37" t="s">
        <v>677</v>
      </c>
      <c r="Z448" s="193"/>
      <c r="AB448" cm="1">
        <f t="array" ref="AB448">P448:AB453</f>
        <v>0</v>
      </c>
      <c r="BD448"/>
      <c r="BG448"/>
      <c r="BH448"/>
      <c r="BI448"/>
      <c r="BJ448"/>
    </row>
    <row r="449" spans="11:88" hidden="1" x14ac:dyDescent="0.25">
      <c r="K449" s="37" t="s">
        <v>693</v>
      </c>
      <c r="BD449"/>
      <c r="BG449"/>
      <c r="BH449"/>
      <c r="BI449"/>
      <c r="BJ449"/>
      <c r="CF449" s="194">
        <f>CB48-CD48-CG48</f>
        <v>0.2002000000000001</v>
      </c>
      <c r="CG449" s="195">
        <v>3778</v>
      </c>
      <c r="CH449" s="195">
        <v>1500</v>
      </c>
      <c r="CI449" s="195">
        <v>279</v>
      </c>
      <c r="CJ449" s="195">
        <f>CH449+CI449</f>
        <v>1779</v>
      </c>
    </row>
    <row r="450" spans="11:88" hidden="1" x14ac:dyDescent="0.25">
      <c r="K450" s="37" t="s">
        <v>838</v>
      </c>
      <c r="BD450"/>
      <c r="BG450"/>
      <c r="BH450"/>
      <c r="BI450"/>
      <c r="BJ450"/>
      <c r="CG450">
        <f>($CF$449*CG449)/2</f>
        <v>378.17780000000016</v>
      </c>
      <c r="CH450">
        <f>($CF$449*CH449)/2</f>
        <v>150.15000000000006</v>
      </c>
      <c r="CI450">
        <f t="shared" ref="CI450" si="2">($CF$449*CI449)/2</f>
        <v>27.927900000000015</v>
      </c>
      <c r="CJ450">
        <f t="shared" ref="CJ450" si="3">($CF$449*CJ449)/250</f>
        <v>1.4246232000000008</v>
      </c>
    </row>
    <row r="451" spans="11:88" hidden="1" x14ac:dyDescent="0.25">
      <c r="K451" s="37" t="s">
        <v>886</v>
      </c>
      <c r="BD451"/>
      <c r="BG451"/>
      <c r="BH451"/>
      <c r="BI451"/>
      <c r="BJ451"/>
      <c r="CG451">
        <v>5.5E-2</v>
      </c>
      <c r="CH451">
        <v>9.6000000000000002E-2</v>
      </c>
      <c r="CI451">
        <v>4.1000000000000002E-2</v>
      </c>
    </row>
    <row r="452" spans="11:88" hidden="1" x14ac:dyDescent="0.25">
      <c r="K452" s="37" t="s">
        <v>914</v>
      </c>
      <c r="BD452"/>
      <c r="BG452"/>
      <c r="BH452"/>
      <c r="BI452"/>
      <c r="BJ452"/>
    </row>
    <row r="453" spans="11:88" hidden="1" x14ac:dyDescent="0.25">
      <c r="K453" s="37" t="s">
        <v>983</v>
      </c>
      <c r="BD453"/>
      <c r="BG453"/>
      <c r="BH453"/>
      <c r="BI453"/>
      <c r="BJ453"/>
    </row>
    <row r="454" spans="11:88" hidden="1" x14ac:dyDescent="0.25">
      <c r="K454" s="37" t="s">
        <v>1026</v>
      </c>
      <c r="BD454"/>
      <c r="BG454"/>
      <c r="BH454"/>
      <c r="BI454"/>
      <c r="BJ454"/>
    </row>
    <row r="455" spans="11:88" hidden="1" x14ac:dyDescent="0.25">
      <c r="K455" s="37" t="s">
        <v>1095</v>
      </c>
      <c r="BD455"/>
      <c r="BG455"/>
      <c r="BH455"/>
      <c r="BI455"/>
      <c r="BJ455"/>
    </row>
    <row r="456" spans="11:88" hidden="1" x14ac:dyDescent="0.25">
      <c r="K456" s="37" t="s">
        <v>1108</v>
      </c>
      <c r="BD456"/>
      <c r="BG456"/>
      <c r="BH456"/>
      <c r="BI456"/>
      <c r="BJ456"/>
    </row>
    <row r="457" spans="11:88" hidden="1" x14ac:dyDescent="0.25">
      <c r="K457" s="37" t="s">
        <v>1157</v>
      </c>
      <c r="BD457"/>
      <c r="BG457"/>
      <c r="BH457"/>
      <c r="BI457"/>
      <c r="BJ457"/>
    </row>
    <row r="458" spans="11:88" hidden="1" x14ac:dyDescent="0.25">
      <c r="K458" s="37" t="s">
        <v>1539</v>
      </c>
      <c r="BD458"/>
      <c r="BG458"/>
      <c r="BH458"/>
      <c r="BI458"/>
      <c r="BJ458"/>
    </row>
    <row r="459" spans="11:88" hidden="1" x14ac:dyDescent="0.25">
      <c r="K459" s="37" t="s">
        <v>1601</v>
      </c>
      <c r="BD459"/>
      <c r="BG459"/>
      <c r="BH459"/>
      <c r="BI459"/>
      <c r="BJ459"/>
    </row>
    <row r="460" spans="11:88" hidden="1" x14ac:dyDescent="0.25">
      <c r="K460" s="37" t="s">
        <v>1734</v>
      </c>
      <c r="BD460"/>
      <c r="BG460"/>
      <c r="BH460"/>
      <c r="BI460"/>
      <c r="BJ460"/>
    </row>
    <row r="461" spans="11:88" hidden="1" x14ac:dyDescent="0.25">
      <c r="K461" s="37" t="s">
        <v>1920</v>
      </c>
      <c r="BD461"/>
      <c r="BG461"/>
      <c r="BH461"/>
      <c r="BI461"/>
      <c r="BJ461"/>
    </row>
    <row r="462" spans="11:88" hidden="1" x14ac:dyDescent="0.25">
      <c r="K462" s="37" t="s">
        <v>2098</v>
      </c>
      <c r="BD462"/>
      <c r="BG462"/>
      <c r="BH462"/>
      <c r="BI462"/>
      <c r="BJ462"/>
    </row>
    <row r="463" spans="11:88" hidden="1" x14ac:dyDescent="0.25">
      <c r="K463" s="37" t="s">
        <v>2105</v>
      </c>
      <c r="BD463"/>
      <c r="BG463"/>
      <c r="BH463"/>
      <c r="BI463"/>
      <c r="BJ463"/>
    </row>
    <row r="464" spans="11:88" hidden="1" x14ac:dyDescent="0.25">
      <c r="K464" s="37" t="s">
        <v>2244</v>
      </c>
      <c r="BD464"/>
      <c r="BG464"/>
      <c r="BH464"/>
      <c r="BI464"/>
      <c r="BJ464"/>
    </row>
    <row r="465" spans="9:90" hidden="1" x14ac:dyDescent="0.25">
      <c r="K465" s="37" t="s">
        <v>2253</v>
      </c>
      <c r="BD465"/>
      <c r="BG465"/>
      <c r="BH465"/>
      <c r="BI465"/>
      <c r="BJ465"/>
    </row>
    <row r="466" spans="9:90" ht="41.45" hidden="1" customHeight="1" x14ac:dyDescent="0.25">
      <c r="K466" s="274" t="s">
        <v>2439</v>
      </c>
      <c r="BD466"/>
      <c r="BG466"/>
      <c r="BH466"/>
      <c r="BI466"/>
      <c r="BJ466"/>
      <c r="CJ466">
        <f>CF449/CJ449</f>
        <v>1.1253513209668359E-4</v>
      </c>
      <c r="CK466">
        <f>CJ466*CH449</f>
        <v>0.16880269814502538</v>
      </c>
      <c r="CL466">
        <f>CJ466*CI449</f>
        <v>3.1397301854974718E-2</v>
      </c>
    </row>
    <row r="467" spans="9:90" ht="44.25" customHeight="1" x14ac:dyDescent="0.25">
      <c r="I467" s="275"/>
      <c r="J467" s="275"/>
      <c r="K467" s="276"/>
      <c r="L467" s="277"/>
      <c r="M467" s="275"/>
      <c r="N467" s="275"/>
      <c r="O467" s="275"/>
    </row>
    <row r="468" spans="9:90" x14ac:dyDescent="0.25">
      <c r="I468" s="275"/>
      <c r="J468" s="275"/>
      <c r="K468" s="276"/>
      <c r="L468" s="277"/>
      <c r="M468" s="275"/>
      <c r="N468" s="275"/>
      <c r="O468" s="275"/>
    </row>
    <row r="469" spans="9:90" x14ac:dyDescent="0.25">
      <c r="I469" s="275"/>
      <c r="J469" s="275"/>
      <c r="K469" s="276"/>
      <c r="L469" s="277"/>
      <c r="M469" s="278" t="s">
        <v>4670</v>
      </c>
      <c r="N469" s="275"/>
      <c r="O469" s="275"/>
      <c r="X469" s="193">
        <f>X424/V424</f>
        <v>0.7</v>
      </c>
      <c r="BO469">
        <f>10/15</f>
        <v>0.66666666666666663</v>
      </c>
      <c r="CF469" s="3">
        <v>15</v>
      </c>
      <c r="CG469">
        <v>0.22500000000000001</v>
      </c>
    </row>
    <row r="470" spans="9:90" x14ac:dyDescent="0.25">
      <c r="I470" s="275"/>
      <c r="J470" s="275"/>
      <c r="K470" s="276"/>
      <c r="L470" s="277"/>
      <c r="M470" s="275"/>
      <c r="N470" s="275"/>
      <c r="O470" s="275"/>
      <c r="CF470" s="3">
        <v>2</v>
      </c>
      <c r="CG470">
        <f>(CG469*CF470)/CF469</f>
        <v>3.0000000000000002E-2</v>
      </c>
    </row>
    <row r="471" spans="9:90" x14ac:dyDescent="0.25">
      <c r="I471" s="275"/>
      <c r="J471" s="275"/>
      <c r="K471" s="276"/>
      <c r="L471" s="277"/>
      <c r="M471" s="275"/>
      <c r="N471" s="275"/>
      <c r="O471" s="275"/>
      <c r="CG471">
        <f>CG469-CG470</f>
        <v>0.19500000000000001</v>
      </c>
    </row>
    <row r="472" spans="9:90" x14ac:dyDescent="0.25">
      <c r="I472" s="275"/>
      <c r="J472" s="275"/>
      <c r="K472" s="276"/>
      <c r="L472" s="277"/>
      <c r="M472" s="275"/>
      <c r="N472" s="275"/>
      <c r="O472" s="275"/>
    </row>
    <row r="473" spans="9:90" x14ac:dyDescent="0.25">
      <c r="I473" s="275"/>
      <c r="J473" s="275"/>
      <c r="K473" s="276"/>
      <c r="L473" s="277"/>
      <c r="M473" s="275"/>
      <c r="N473" s="275"/>
      <c r="O473" s="275"/>
      <c r="AA473" t="e" cm="1">
        <f t="array" ref="AA473">+AA4AA473:AH474</f>
        <v>#NAME?</v>
      </c>
    </row>
    <row r="474" spans="9:90" x14ac:dyDescent="0.25">
      <c r="I474" s="275"/>
      <c r="J474" s="275"/>
      <c r="K474" s="276"/>
      <c r="L474" s="277"/>
      <c r="M474" s="275"/>
      <c r="N474" s="275"/>
      <c r="O474" s="275"/>
    </row>
    <row r="475" spans="9:90" x14ac:dyDescent="0.25">
      <c r="I475" s="275"/>
      <c r="J475" s="275"/>
      <c r="K475" s="276"/>
      <c r="L475" s="277"/>
      <c r="M475" s="275"/>
      <c r="N475" s="275"/>
      <c r="O475" s="275"/>
    </row>
    <row r="476" spans="9:90" x14ac:dyDescent="0.25">
      <c r="I476" s="275"/>
      <c r="J476" s="275"/>
      <c r="K476" s="276"/>
      <c r="L476" s="277"/>
      <c r="M476" s="275"/>
      <c r="N476" s="275"/>
      <c r="O476" s="275"/>
    </row>
    <row r="477" spans="9:90" x14ac:dyDescent="0.25">
      <c r="I477" s="275"/>
      <c r="J477" s="275"/>
      <c r="K477" s="276"/>
      <c r="L477" s="277"/>
      <c r="M477" s="275"/>
      <c r="N477" s="275"/>
      <c r="O477" s="275"/>
      <c r="CF477"/>
    </row>
    <row r="478" spans="9:90" x14ac:dyDescent="0.25">
      <c r="I478" s="275"/>
      <c r="J478" s="275"/>
      <c r="K478" s="276"/>
      <c r="L478" s="277"/>
      <c r="M478" s="275"/>
      <c r="N478" s="275"/>
      <c r="O478" s="275"/>
    </row>
    <row r="479" spans="9:90" x14ac:dyDescent="0.25">
      <c r="I479" s="275"/>
      <c r="J479" s="275"/>
      <c r="K479" s="276"/>
      <c r="L479" s="277"/>
      <c r="M479" s="275"/>
      <c r="N479" s="275"/>
      <c r="O479" s="275"/>
    </row>
    <row r="480" spans="9:90" x14ac:dyDescent="0.25">
      <c r="I480" s="275"/>
      <c r="J480" s="275"/>
      <c r="K480" s="276"/>
      <c r="L480" s="277"/>
      <c r="M480" s="275"/>
      <c r="N480" s="275"/>
      <c r="O480" s="275"/>
    </row>
    <row r="481" spans="9:15" x14ac:dyDescent="0.25">
      <c r="I481" s="275"/>
      <c r="J481" s="275"/>
      <c r="K481" s="276"/>
      <c r="L481" s="277"/>
      <c r="M481" s="275"/>
      <c r="N481" s="275"/>
      <c r="O481" s="275"/>
    </row>
    <row r="482" spans="9:15" x14ac:dyDescent="0.25">
      <c r="I482" s="275"/>
      <c r="J482" s="275"/>
      <c r="K482" s="276"/>
      <c r="L482" s="277"/>
      <c r="M482" s="275"/>
      <c r="N482" s="275"/>
      <c r="O482" s="275"/>
    </row>
    <row r="483" spans="9:15" x14ac:dyDescent="0.25">
      <c r="I483" s="275"/>
      <c r="J483" s="275"/>
      <c r="K483" s="276"/>
      <c r="L483" s="277"/>
      <c r="M483" s="275"/>
      <c r="N483" s="275"/>
      <c r="O483" s="275"/>
    </row>
    <row r="484" spans="9:15" x14ac:dyDescent="0.25">
      <c r="I484" s="275"/>
      <c r="J484" s="275"/>
      <c r="K484" s="276"/>
      <c r="L484" s="277"/>
      <c r="M484" s="275"/>
      <c r="N484" s="275"/>
      <c r="O484" s="275"/>
    </row>
    <row r="485" spans="9:15" x14ac:dyDescent="0.25">
      <c r="I485" s="275"/>
      <c r="J485" s="275"/>
      <c r="K485" s="276"/>
      <c r="L485" s="277"/>
      <c r="M485" s="275"/>
      <c r="N485" s="275"/>
      <c r="O485" s="275"/>
    </row>
    <row r="486" spans="9:15" x14ac:dyDescent="0.25">
      <c r="I486" s="275"/>
      <c r="J486" s="275"/>
      <c r="K486" s="276"/>
      <c r="L486" s="277"/>
      <c r="M486" s="275"/>
      <c r="N486" s="275"/>
      <c r="O486" s="275"/>
    </row>
    <row r="487" spans="9:15" x14ac:dyDescent="0.25">
      <c r="I487" s="275"/>
      <c r="J487" s="275"/>
      <c r="K487" s="276"/>
      <c r="L487" s="277"/>
      <c r="M487" s="275"/>
      <c r="N487" s="275"/>
      <c r="O487" s="275"/>
    </row>
    <row r="488" spans="9:15" x14ac:dyDescent="0.25">
      <c r="I488" s="275"/>
      <c r="J488" s="275"/>
      <c r="K488" s="276"/>
      <c r="L488" s="277"/>
      <c r="M488" s="275"/>
      <c r="N488" s="275"/>
      <c r="O488" s="275"/>
    </row>
    <row r="489" spans="9:15" x14ac:dyDescent="0.25">
      <c r="I489" s="275"/>
      <c r="J489" s="275"/>
      <c r="K489" s="276"/>
      <c r="L489" s="277"/>
      <c r="M489" s="275"/>
      <c r="N489" s="275"/>
      <c r="O489" s="275"/>
    </row>
    <row r="490" spans="9:15" x14ac:dyDescent="0.25">
      <c r="I490" s="275"/>
      <c r="J490" s="275"/>
      <c r="K490" s="276"/>
      <c r="L490" s="277"/>
      <c r="M490" s="275"/>
      <c r="N490" s="275"/>
      <c r="O490" s="275"/>
    </row>
    <row r="491" spans="9:15" x14ac:dyDescent="0.25">
      <c r="I491" s="275"/>
      <c r="J491" s="275"/>
      <c r="K491" s="276"/>
      <c r="L491" s="277"/>
      <c r="M491" s="275"/>
      <c r="N491" s="275"/>
      <c r="O491" s="275"/>
    </row>
    <row r="492" spans="9:15" x14ac:dyDescent="0.25">
      <c r="I492" s="275"/>
      <c r="J492" s="275"/>
      <c r="K492" s="276"/>
      <c r="L492" s="277"/>
      <c r="M492" s="275"/>
      <c r="N492" s="275"/>
      <c r="O492" s="275"/>
    </row>
    <row r="493" spans="9:15" x14ac:dyDescent="0.25">
      <c r="I493" s="275"/>
      <c r="J493" s="275"/>
      <c r="K493" s="276"/>
      <c r="L493" s="277"/>
      <c r="M493" s="275"/>
      <c r="N493" s="275"/>
      <c r="O493" s="275"/>
    </row>
    <row r="494" spans="9:15" x14ac:dyDescent="0.25">
      <c r="I494" s="275"/>
      <c r="J494" s="275"/>
      <c r="K494" s="276"/>
      <c r="L494" s="277"/>
      <c r="M494" s="275"/>
      <c r="N494" s="275"/>
      <c r="O494" s="275"/>
    </row>
    <row r="495" spans="9:15" x14ac:dyDescent="0.25">
      <c r="I495" s="275"/>
      <c r="J495" s="275"/>
      <c r="K495" s="276"/>
      <c r="L495" s="277"/>
      <c r="M495" s="275"/>
      <c r="N495" s="275"/>
      <c r="O495" s="275"/>
    </row>
    <row r="496" spans="9:15" x14ac:dyDescent="0.25">
      <c r="I496" s="275"/>
      <c r="J496" s="275"/>
      <c r="K496" s="276"/>
      <c r="L496" s="277"/>
      <c r="M496" s="275"/>
      <c r="N496" s="275"/>
      <c r="O496" s="275"/>
    </row>
    <row r="497" spans="9:15" x14ac:dyDescent="0.25">
      <c r="I497" s="275"/>
      <c r="J497" s="275"/>
      <c r="K497" s="276"/>
      <c r="L497" s="277"/>
      <c r="M497" s="275"/>
      <c r="N497" s="275"/>
      <c r="O497" s="275"/>
    </row>
    <row r="498" spans="9:15" x14ac:dyDescent="0.25">
      <c r="I498" s="275"/>
      <c r="J498" s="275"/>
      <c r="K498" s="276"/>
      <c r="L498" s="277"/>
      <c r="M498" s="275"/>
      <c r="N498" s="275"/>
      <c r="O498" s="275"/>
    </row>
    <row r="499" spans="9:15" x14ac:dyDescent="0.25">
      <c r="I499" s="275"/>
      <c r="J499" s="275"/>
      <c r="K499" s="276"/>
      <c r="L499" s="277"/>
      <c r="M499" s="275"/>
      <c r="N499" s="275"/>
      <c r="O499" s="275"/>
    </row>
    <row r="500" spans="9:15" x14ac:dyDescent="0.25">
      <c r="I500" s="275"/>
      <c r="J500" s="275"/>
      <c r="K500" s="276"/>
      <c r="L500" s="277"/>
      <c r="M500" s="275"/>
      <c r="N500" s="275"/>
      <c r="O500" s="275"/>
    </row>
    <row r="501" spans="9:15" x14ac:dyDescent="0.25">
      <c r="I501" s="275"/>
      <c r="J501" s="275"/>
      <c r="K501" s="276"/>
      <c r="L501" s="277"/>
      <c r="M501" s="275"/>
      <c r="N501" s="275"/>
      <c r="O501" s="275"/>
    </row>
    <row r="502" spans="9:15" x14ac:dyDescent="0.25">
      <c r="I502" s="275"/>
      <c r="J502" s="275"/>
      <c r="K502" s="276"/>
      <c r="L502" s="277"/>
      <c r="M502" s="275"/>
      <c r="N502" s="275"/>
      <c r="O502" s="275"/>
    </row>
    <row r="503" spans="9:15" x14ac:dyDescent="0.25">
      <c r="I503" s="275"/>
      <c r="J503" s="275"/>
      <c r="K503" s="276"/>
      <c r="L503" s="277"/>
      <c r="M503" s="275"/>
      <c r="N503" s="275"/>
      <c r="O503" s="275"/>
    </row>
    <row r="504" spans="9:15" x14ac:dyDescent="0.25">
      <c r="I504" s="275"/>
      <c r="J504" s="275"/>
      <c r="K504" s="276"/>
      <c r="L504" s="277"/>
      <c r="M504" s="275"/>
      <c r="N504" s="275"/>
      <c r="O504" s="275"/>
    </row>
    <row r="505" spans="9:15" x14ac:dyDescent="0.25">
      <c r="I505" s="275"/>
      <c r="J505" s="275"/>
      <c r="K505" s="276"/>
      <c r="L505" s="277"/>
      <c r="M505" s="275"/>
      <c r="N505" s="275"/>
      <c r="O505" s="275"/>
    </row>
    <row r="506" spans="9:15" x14ac:dyDescent="0.25">
      <c r="I506" s="275"/>
      <c r="J506" s="275"/>
      <c r="K506" s="276"/>
      <c r="L506" s="277"/>
      <c r="M506" s="275"/>
      <c r="N506" s="275"/>
      <c r="O506" s="275"/>
    </row>
    <row r="507" spans="9:15" x14ac:dyDescent="0.25">
      <c r="I507" s="275"/>
      <c r="J507" s="275"/>
      <c r="K507" s="276"/>
      <c r="L507" s="277"/>
      <c r="M507" s="275"/>
      <c r="N507" s="275"/>
      <c r="O507" s="275"/>
    </row>
    <row r="508" spans="9:15" x14ac:dyDescent="0.25">
      <c r="I508" s="275"/>
      <c r="J508" s="275"/>
      <c r="K508" s="276"/>
      <c r="L508" s="277"/>
      <c r="M508" s="275"/>
      <c r="N508" s="275"/>
      <c r="O508" s="275"/>
    </row>
    <row r="509" spans="9:15" x14ac:dyDescent="0.25">
      <c r="I509" s="275"/>
      <c r="J509" s="275"/>
      <c r="K509" s="276"/>
      <c r="L509" s="277"/>
      <c r="M509" s="275"/>
      <c r="N509" s="275"/>
      <c r="O509" s="275"/>
    </row>
    <row r="510" spans="9:15" x14ac:dyDescent="0.25">
      <c r="I510" s="275"/>
      <c r="J510" s="275"/>
      <c r="K510" s="276"/>
      <c r="L510" s="277"/>
      <c r="M510" s="275"/>
      <c r="N510" s="275"/>
      <c r="O510" s="275"/>
    </row>
    <row r="511" spans="9:15" x14ac:dyDescent="0.25">
      <c r="I511" s="275"/>
      <c r="J511" s="275"/>
      <c r="K511" s="276"/>
      <c r="L511" s="277"/>
      <c r="M511" s="275"/>
      <c r="N511" s="275"/>
      <c r="O511" s="275"/>
    </row>
    <row r="512" spans="9:15" x14ac:dyDescent="0.25">
      <c r="I512" s="275"/>
      <c r="J512" s="275"/>
      <c r="K512" s="276"/>
      <c r="L512" s="277"/>
      <c r="M512" s="275"/>
      <c r="N512" s="275"/>
      <c r="O512" s="275"/>
    </row>
    <row r="513" spans="9:15" x14ac:dyDescent="0.25">
      <c r="I513" s="275"/>
      <c r="J513" s="275"/>
      <c r="K513" s="276"/>
      <c r="L513" s="277"/>
      <c r="M513" s="275"/>
      <c r="N513" s="275"/>
      <c r="O513" s="275"/>
    </row>
    <row r="514" spans="9:15" x14ac:dyDescent="0.25">
      <c r="I514" s="275"/>
      <c r="J514" s="275"/>
      <c r="K514" s="276"/>
      <c r="L514" s="277"/>
      <c r="M514" s="275"/>
      <c r="N514" s="275"/>
      <c r="O514" s="275"/>
    </row>
    <row r="515" spans="9:15" x14ac:dyDescent="0.25">
      <c r="I515" s="275"/>
      <c r="J515" s="275"/>
      <c r="K515" s="276"/>
      <c r="L515" s="277"/>
      <c r="M515" s="275"/>
      <c r="N515" s="275"/>
      <c r="O515" s="275"/>
    </row>
    <row r="516" spans="9:15" x14ac:dyDescent="0.25">
      <c r="I516" s="275"/>
      <c r="J516" s="275"/>
      <c r="K516" s="276"/>
      <c r="L516" s="277"/>
      <c r="M516" s="275"/>
      <c r="N516" s="275"/>
      <c r="O516" s="275"/>
    </row>
    <row r="517" spans="9:15" x14ac:dyDescent="0.25">
      <c r="I517" s="275"/>
      <c r="J517" s="275"/>
      <c r="K517" s="276"/>
      <c r="L517" s="277"/>
      <c r="M517" s="275"/>
      <c r="N517" s="275"/>
      <c r="O517" s="275"/>
    </row>
    <row r="518" spans="9:15" x14ac:dyDescent="0.25">
      <c r="I518" s="275"/>
      <c r="J518" s="275"/>
      <c r="K518" s="276"/>
      <c r="L518" s="277"/>
      <c r="M518" s="275"/>
      <c r="N518" s="275"/>
      <c r="O518" s="275"/>
    </row>
    <row r="519" spans="9:15" x14ac:dyDescent="0.25">
      <c r="I519" s="275"/>
      <c r="J519" s="275"/>
      <c r="K519" s="276"/>
      <c r="L519" s="277"/>
      <c r="M519" s="275"/>
      <c r="N519" s="275"/>
      <c r="O519" s="275"/>
    </row>
    <row r="520" spans="9:15" x14ac:dyDescent="0.25">
      <c r="I520" s="275"/>
      <c r="J520" s="275"/>
      <c r="K520" s="276"/>
      <c r="L520" s="277"/>
      <c r="M520" s="275"/>
      <c r="N520" s="275"/>
      <c r="O520" s="275"/>
    </row>
    <row r="521" spans="9:15" x14ac:dyDescent="0.25">
      <c r="I521" s="275"/>
      <c r="J521" s="275"/>
      <c r="K521" s="276"/>
      <c r="L521" s="277"/>
      <c r="M521" s="275"/>
      <c r="N521" s="275"/>
      <c r="O521" s="275"/>
    </row>
    <row r="522" spans="9:15" x14ac:dyDescent="0.25">
      <c r="I522" s="275"/>
      <c r="J522" s="275"/>
      <c r="K522" s="276"/>
      <c r="L522" s="277"/>
      <c r="M522" s="275"/>
      <c r="N522" s="275"/>
      <c r="O522" s="275"/>
    </row>
    <row r="523" spans="9:15" x14ac:dyDescent="0.25">
      <c r="I523" s="275"/>
      <c r="J523" s="275"/>
      <c r="K523" s="276"/>
      <c r="L523" s="277"/>
      <c r="M523" s="275"/>
      <c r="N523" s="275"/>
      <c r="O523" s="275"/>
    </row>
    <row r="524" spans="9:15" x14ac:dyDescent="0.25">
      <c r="I524" s="275"/>
      <c r="J524" s="275"/>
      <c r="K524" s="276"/>
      <c r="L524" s="277"/>
      <c r="M524" s="275"/>
      <c r="N524" s="275"/>
      <c r="O524" s="275"/>
    </row>
    <row r="525" spans="9:15" x14ac:dyDescent="0.25">
      <c r="I525" s="275"/>
      <c r="J525" s="275"/>
      <c r="K525" s="276"/>
      <c r="L525" s="277"/>
      <c r="M525" s="275"/>
      <c r="N525" s="275"/>
      <c r="O525" s="275"/>
    </row>
    <row r="526" spans="9:15" x14ac:dyDescent="0.25">
      <c r="I526" s="275"/>
      <c r="J526" s="275"/>
      <c r="K526" s="276"/>
      <c r="L526" s="277"/>
      <c r="M526" s="275"/>
      <c r="N526" s="275"/>
      <c r="O526" s="275"/>
    </row>
    <row r="527" spans="9:15" x14ac:dyDescent="0.25">
      <c r="I527" s="275"/>
      <c r="J527" s="275"/>
      <c r="K527" s="276"/>
      <c r="L527" s="277"/>
      <c r="M527" s="275"/>
      <c r="N527" s="275"/>
      <c r="O527" s="275"/>
    </row>
    <row r="528" spans="9:15" x14ac:dyDescent="0.25">
      <c r="I528" s="275"/>
      <c r="J528" s="275"/>
      <c r="K528" s="276"/>
      <c r="L528" s="277"/>
      <c r="M528" s="275"/>
      <c r="N528" s="275"/>
      <c r="O528" s="275"/>
    </row>
    <row r="529" spans="9:15" x14ac:dyDescent="0.25">
      <c r="I529" s="275"/>
      <c r="J529" s="275"/>
      <c r="K529" s="276"/>
      <c r="L529" s="277"/>
      <c r="M529" s="275"/>
      <c r="N529" s="275"/>
      <c r="O529" s="275"/>
    </row>
    <row r="530" spans="9:15" x14ac:dyDescent="0.25">
      <c r="I530" s="275"/>
      <c r="J530" s="275"/>
      <c r="K530" s="276"/>
      <c r="L530" s="277"/>
      <c r="M530" s="275"/>
      <c r="N530" s="275"/>
      <c r="O530" s="275"/>
    </row>
    <row r="531" spans="9:15" x14ac:dyDescent="0.25">
      <c r="I531" s="275"/>
      <c r="J531" s="275"/>
      <c r="K531" s="276"/>
      <c r="L531" s="277"/>
      <c r="M531" s="275"/>
      <c r="N531" s="275"/>
      <c r="O531" s="275"/>
    </row>
    <row r="532" spans="9:15" x14ac:dyDescent="0.25">
      <c r="I532" s="275"/>
      <c r="J532" s="275"/>
      <c r="K532" s="276"/>
      <c r="L532" s="277"/>
      <c r="M532" s="275"/>
      <c r="N532" s="275"/>
      <c r="O532" s="275"/>
    </row>
    <row r="533" spans="9:15" x14ac:dyDescent="0.25">
      <c r="I533" s="275"/>
      <c r="J533" s="275"/>
      <c r="K533" s="276"/>
      <c r="L533" s="277"/>
      <c r="M533" s="275"/>
      <c r="N533" s="275"/>
      <c r="O533" s="275"/>
    </row>
    <row r="534" spans="9:15" x14ac:dyDescent="0.25">
      <c r="I534" s="275"/>
      <c r="J534" s="275"/>
      <c r="K534" s="276"/>
      <c r="L534" s="277"/>
      <c r="M534" s="275"/>
      <c r="N534" s="275"/>
      <c r="O534" s="275"/>
    </row>
    <row r="535" spans="9:15" x14ac:dyDescent="0.25">
      <c r="I535" s="275"/>
      <c r="J535" s="275"/>
      <c r="K535" s="276"/>
      <c r="L535" s="277"/>
      <c r="M535" s="275"/>
      <c r="N535" s="275"/>
      <c r="O535" s="275"/>
    </row>
    <row r="536" spans="9:15" x14ac:dyDescent="0.25">
      <c r="I536" s="275"/>
      <c r="J536" s="275"/>
      <c r="K536" s="276"/>
      <c r="L536" s="277"/>
      <c r="M536" s="275"/>
      <c r="N536" s="275"/>
      <c r="O536" s="275"/>
    </row>
    <row r="537" spans="9:15" x14ac:dyDescent="0.25">
      <c r="I537" s="275"/>
      <c r="J537" s="275"/>
      <c r="K537" s="276"/>
      <c r="L537" s="277"/>
      <c r="M537" s="275"/>
      <c r="N537" s="275"/>
      <c r="O537" s="275"/>
    </row>
    <row r="538" spans="9:15" x14ac:dyDescent="0.25">
      <c r="I538" s="275"/>
      <c r="J538" s="275"/>
      <c r="K538" s="276"/>
      <c r="L538" s="277"/>
      <c r="M538" s="275"/>
      <c r="N538" s="275"/>
      <c r="O538" s="275"/>
    </row>
    <row r="539" spans="9:15" x14ac:dyDescent="0.25">
      <c r="I539" s="275"/>
      <c r="J539" s="275"/>
      <c r="K539" s="276"/>
      <c r="L539" s="277"/>
      <c r="M539" s="275"/>
      <c r="N539" s="275"/>
      <c r="O539" s="275"/>
    </row>
    <row r="540" spans="9:15" x14ac:dyDescent="0.25">
      <c r="I540" s="275"/>
      <c r="J540" s="275"/>
      <c r="K540" s="276"/>
      <c r="L540" s="277"/>
      <c r="M540" s="275"/>
      <c r="N540" s="275"/>
      <c r="O540" s="275"/>
    </row>
    <row r="541" spans="9:15" x14ac:dyDescent="0.25">
      <c r="I541" s="275"/>
      <c r="J541" s="275"/>
      <c r="K541" s="276"/>
      <c r="L541" s="277"/>
      <c r="M541" s="275"/>
      <c r="N541" s="275"/>
      <c r="O541" s="275"/>
    </row>
    <row r="542" spans="9:15" x14ac:dyDescent="0.25">
      <c r="I542" s="275"/>
      <c r="J542" s="275"/>
      <c r="K542" s="276"/>
      <c r="L542" s="277"/>
      <c r="M542" s="275"/>
      <c r="N542" s="275"/>
      <c r="O542" s="275"/>
    </row>
    <row r="543" spans="9:15" x14ac:dyDescent="0.25">
      <c r="I543" s="275"/>
      <c r="J543" s="275"/>
      <c r="K543" s="276"/>
      <c r="L543" s="277"/>
      <c r="M543" s="275"/>
      <c r="N543" s="275"/>
      <c r="O543" s="275"/>
    </row>
    <row r="544" spans="9:15" x14ac:dyDescent="0.25">
      <c r="I544" s="275"/>
      <c r="J544" s="275"/>
      <c r="K544" s="276"/>
      <c r="L544" s="277"/>
      <c r="M544" s="275"/>
      <c r="N544" s="275"/>
      <c r="O544" s="275"/>
    </row>
    <row r="545" spans="9:15" x14ac:dyDescent="0.25">
      <c r="I545" s="275"/>
      <c r="J545" s="275"/>
      <c r="K545" s="276"/>
      <c r="L545" s="277"/>
      <c r="M545" s="275"/>
      <c r="N545" s="275"/>
      <c r="O545" s="275"/>
    </row>
    <row r="546" spans="9:15" x14ac:dyDescent="0.25">
      <c r="I546" s="275"/>
      <c r="J546" s="275"/>
      <c r="K546" s="276"/>
      <c r="L546" s="277"/>
      <c r="M546" s="275"/>
      <c r="N546" s="275"/>
      <c r="O546" s="275"/>
    </row>
    <row r="547" spans="9:15" x14ac:dyDescent="0.25">
      <c r="I547" s="275"/>
      <c r="J547" s="275"/>
      <c r="K547" s="276"/>
      <c r="L547" s="277"/>
      <c r="M547" s="275"/>
      <c r="N547" s="275"/>
      <c r="O547" s="275"/>
    </row>
    <row r="548" spans="9:15" x14ac:dyDescent="0.25">
      <c r="I548" s="275"/>
      <c r="J548" s="275"/>
      <c r="K548" s="276"/>
      <c r="L548" s="277"/>
      <c r="M548" s="275"/>
      <c r="N548" s="275"/>
      <c r="O548" s="275"/>
    </row>
    <row r="549" spans="9:15" x14ac:dyDescent="0.25">
      <c r="I549" s="275"/>
      <c r="J549" s="275"/>
      <c r="K549" s="276"/>
      <c r="L549" s="277"/>
      <c r="M549" s="275"/>
      <c r="N549" s="275"/>
      <c r="O549" s="275"/>
    </row>
    <row r="550" spans="9:15" x14ac:dyDescent="0.25">
      <c r="I550" s="275"/>
      <c r="J550" s="275"/>
      <c r="K550" s="276"/>
      <c r="L550" s="277"/>
      <c r="M550" s="275"/>
      <c r="N550" s="275"/>
      <c r="O550" s="275"/>
    </row>
    <row r="551" spans="9:15" x14ac:dyDescent="0.25">
      <c r="I551" s="275"/>
      <c r="J551" s="275"/>
      <c r="K551" s="276"/>
      <c r="L551" s="277"/>
      <c r="M551" s="275"/>
      <c r="N551" s="275"/>
      <c r="O551" s="275"/>
    </row>
    <row r="552" spans="9:15" x14ac:dyDescent="0.25">
      <c r="I552" s="275"/>
      <c r="J552" s="275"/>
      <c r="K552" s="276"/>
      <c r="L552" s="277"/>
      <c r="M552" s="275"/>
      <c r="N552" s="275"/>
      <c r="O552" s="275"/>
    </row>
    <row r="553" spans="9:15" x14ac:dyDescent="0.25">
      <c r="I553" s="275"/>
      <c r="J553" s="275"/>
      <c r="K553" s="276"/>
      <c r="L553" s="277"/>
      <c r="M553" s="275"/>
      <c r="N553" s="275"/>
      <c r="O553" s="275"/>
    </row>
    <row r="554" spans="9:15" x14ac:dyDescent="0.25">
      <c r="I554" s="275"/>
      <c r="J554" s="275"/>
      <c r="K554" s="276"/>
      <c r="L554" s="277"/>
      <c r="M554" s="275"/>
      <c r="N554" s="275"/>
      <c r="O554" s="275"/>
    </row>
    <row r="555" spans="9:15" x14ac:dyDescent="0.25">
      <c r="I555" s="275"/>
      <c r="J555" s="275"/>
      <c r="K555" s="276"/>
      <c r="L555" s="277"/>
      <c r="M555" s="275"/>
      <c r="N555" s="275"/>
      <c r="O555" s="275"/>
    </row>
    <row r="556" spans="9:15" x14ac:dyDescent="0.25">
      <c r="I556" s="275"/>
      <c r="J556" s="275"/>
      <c r="K556" s="276"/>
      <c r="L556" s="277"/>
      <c r="M556" s="275"/>
      <c r="N556" s="275"/>
      <c r="O556" s="275"/>
    </row>
    <row r="557" spans="9:15" x14ac:dyDescent="0.25">
      <c r="I557" s="275"/>
      <c r="J557" s="275"/>
      <c r="K557" s="276"/>
      <c r="L557" s="277"/>
      <c r="M557" s="275"/>
      <c r="N557" s="275"/>
      <c r="O557" s="275"/>
    </row>
    <row r="558" spans="9:15" x14ac:dyDescent="0.25">
      <c r="I558" s="275"/>
      <c r="J558" s="275"/>
      <c r="K558" s="276"/>
      <c r="L558" s="277"/>
      <c r="M558" s="275"/>
      <c r="N558" s="275"/>
      <c r="O558" s="275"/>
    </row>
    <row r="559" spans="9:15" x14ac:dyDescent="0.25">
      <c r="I559" s="275"/>
      <c r="J559" s="275"/>
      <c r="K559" s="276"/>
      <c r="L559" s="277"/>
      <c r="M559" s="275"/>
      <c r="N559" s="275"/>
      <c r="O559" s="275"/>
    </row>
    <row r="560" spans="9:15" x14ac:dyDescent="0.25">
      <c r="I560" s="275"/>
      <c r="J560" s="275"/>
      <c r="K560" s="276"/>
      <c r="L560" s="277"/>
      <c r="M560" s="275"/>
      <c r="N560" s="275"/>
      <c r="O560" s="275"/>
    </row>
    <row r="561" spans="9:15" x14ac:dyDescent="0.25">
      <c r="I561" s="275"/>
      <c r="J561" s="275"/>
      <c r="K561" s="276"/>
      <c r="L561" s="277"/>
      <c r="M561" s="275"/>
      <c r="N561" s="275"/>
      <c r="O561" s="275"/>
    </row>
    <row r="562" spans="9:15" x14ac:dyDescent="0.25">
      <c r="I562" s="275"/>
      <c r="J562" s="275"/>
      <c r="K562" s="276"/>
      <c r="L562" s="277"/>
      <c r="M562" s="275"/>
      <c r="N562" s="275"/>
      <c r="O562" s="275"/>
    </row>
    <row r="563" spans="9:15" x14ac:dyDescent="0.25">
      <c r="I563" s="275"/>
      <c r="J563" s="275"/>
      <c r="K563" s="276"/>
      <c r="L563" s="277"/>
      <c r="M563" s="275"/>
      <c r="N563" s="275"/>
      <c r="O563" s="275"/>
    </row>
    <row r="564" spans="9:15" x14ac:dyDescent="0.25">
      <c r="I564" s="275"/>
      <c r="J564" s="275"/>
      <c r="K564" s="276"/>
      <c r="L564" s="277"/>
      <c r="M564" s="275"/>
      <c r="N564" s="275"/>
      <c r="O564" s="275"/>
    </row>
    <row r="565" spans="9:15" x14ac:dyDescent="0.25">
      <c r="I565" s="275"/>
      <c r="J565" s="275"/>
      <c r="K565" s="276"/>
      <c r="L565" s="277"/>
      <c r="M565" s="275"/>
      <c r="N565" s="275"/>
      <c r="O565" s="275"/>
    </row>
    <row r="566" spans="9:15" x14ac:dyDescent="0.25">
      <c r="I566" s="275"/>
      <c r="J566" s="275"/>
      <c r="K566" s="276"/>
      <c r="L566" s="277"/>
      <c r="M566" s="275"/>
      <c r="N566" s="275"/>
      <c r="O566" s="275"/>
    </row>
    <row r="567" spans="9:15" x14ac:dyDescent="0.25">
      <c r="I567" s="275"/>
      <c r="J567" s="275"/>
      <c r="K567" s="276"/>
      <c r="L567" s="277"/>
      <c r="M567" s="275"/>
      <c r="N567" s="275"/>
      <c r="O567" s="275"/>
    </row>
    <row r="568" spans="9:15" x14ac:dyDescent="0.25">
      <c r="I568" s="275"/>
      <c r="J568" s="275"/>
      <c r="K568" s="276"/>
      <c r="L568" s="277"/>
      <c r="M568" s="275"/>
      <c r="N568" s="275"/>
      <c r="O568" s="275"/>
    </row>
    <row r="569" spans="9:15" x14ac:dyDescent="0.25">
      <c r="I569" s="275"/>
      <c r="J569" s="275"/>
      <c r="K569" s="276"/>
      <c r="L569" s="277"/>
      <c r="M569" s="275"/>
      <c r="N569" s="275"/>
      <c r="O569" s="275"/>
    </row>
    <row r="570" spans="9:15" x14ac:dyDescent="0.25">
      <c r="I570" s="275"/>
      <c r="J570" s="275"/>
      <c r="K570" s="276"/>
      <c r="L570" s="277"/>
      <c r="M570" s="275"/>
      <c r="N570" s="275"/>
      <c r="O570" s="275"/>
    </row>
    <row r="571" spans="9:15" x14ac:dyDescent="0.25">
      <c r="I571" s="275"/>
      <c r="J571" s="275"/>
      <c r="K571" s="276"/>
      <c r="L571" s="277"/>
      <c r="M571" s="275"/>
      <c r="N571" s="275"/>
      <c r="O571" s="275"/>
    </row>
    <row r="572" spans="9:15" x14ac:dyDescent="0.25">
      <c r="I572" s="275"/>
      <c r="J572" s="275"/>
      <c r="K572" s="276"/>
      <c r="L572" s="277"/>
      <c r="M572" s="275"/>
      <c r="N572" s="275"/>
      <c r="O572" s="275"/>
    </row>
    <row r="573" spans="9:15" x14ac:dyDescent="0.25">
      <c r="I573" s="275"/>
      <c r="J573" s="275"/>
      <c r="K573" s="276"/>
      <c r="L573" s="277"/>
      <c r="M573" s="275"/>
      <c r="N573" s="275"/>
      <c r="O573" s="275"/>
    </row>
    <row r="574" spans="9:15" x14ac:dyDescent="0.25">
      <c r="I574" s="275"/>
      <c r="J574" s="275"/>
      <c r="K574" s="276"/>
      <c r="L574" s="277"/>
      <c r="M574" s="275"/>
      <c r="N574" s="275"/>
      <c r="O574" s="275"/>
    </row>
    <row r="575" spans="9:15" x14ac:dyDescent="0.25">
      <c r="I575" s="275"/>
      <c r="J575" s="275"/>
      <c r="K575" s="276"/>
      <c r="L575" s="277"/>
      <c r="M575" s="275"/>
      <c r="N575" s="275"/>
      <c r="O575" s="275"/>
    </row>
    <row r="576" spans="9:15" x14ac:dyDescent="0.25">
      <c r="I576" s="275"/>
      <c r="J576" s="275"/>
      <c r="K576" s="276"/>
      <c r="L576" s="277"/>
      <c r="M576" s="275"/>
      <c r="N576" s="275"/>
      <c r="O576" s="275"/>
    </row>
    <row r="577" spans="9:15" x14ac:dyDescent="0.25">
      <c r="I577" s="275"/>
      <c r="J577" s="275"/>
      <c r="K577" s="276"/>
      <c r="L577" s="277"/>
      <c r="M577" s="275"/>
      <c r="N577" s="275"/>
      <c r="O577" s="275"/>
    </row>
    <row r="578" spans="9:15" x14ac:dyDescent="0.25">
      <c r="I578" s="275"/>
      <c r="J578" s="275"/>
      <c r="K578" s="276"/>
      <c r="L578" s="277"/>
      <c r="M578" s="275"/>
      <c r="N578" s="275"/>
      <c r="O578" s="275"/>
    </row>
    <row r="579" spans="9:15" x14ac:dyDescent="0.25">
      <c r="I579" s="275"/>
      <c r="J579" s="275"/>
      <c r="K579" s="276"/>
      <c r="L579" s="277"/>
      <c r="M579" s="275"/>
      <c r="N579" s="275"/>
      <c r="O579" s="275"/>
    </row>
    <row r="580" spans="9:15" x14ac:dyDescent="0.25">
      <c r="I580" s="275"/>
      <c r="J580" s="275"/>
      <c r="K580" s="276"/>
      <c r="L580" s="277"/>
      <c r="M580" s="275"/>
      <c r="N580" s="275"/>
      <c r="O580" s="275"/>
    </row>
    <row r="581" spans="9:15" x14ac:dyDescent="0.25">
      <c r="I581" s="275"/>
      <c r="J581" s="275"/>
      <c r="K581" s="276"/>
      <c r="L581" s="277"/>
      <c r="M581" s="275"/>
      <c r="N581" s="275"/>
      <c r="O581" s="275"/>
    </row>
    <row r="582" spans="9:15" x14ac:dyDescent="0.25">
      <c r="I582" s="275"/>
      <c r="J582" s="275"/>
      <c r="K582" s="276"/>
      <c r="L582" s="277"/>
      <c r="M582" s="275"/>
      <c r="N582" s="275"/>
      <c r="O582" s="275"/>
    </row>
    <row r="583" spans="9:15" x14ac:dyDescent="0.25">
      <c r="I583" s="275"/>
      <c r="J583" s="275"/>
      <c r="K583" s="276"/>
      <c r="L583" s="277"/>
      <c r="M583" s="275"/>
      <c r="N583" s="275"/>
      <c r="O583" s="275"/>
    </row>
    <row r="584" spans="9:15" x14ac:dyDescent="0.25">
      <c r="I584" s="275"/>
      <c r="J584" s="275"/>
      <c r="K584" s="276"/>
      <c r="L584" s="277"/>
      <c r="M584" s="275"/>
      <c r="N584" s="275"/>
      <c r="O584" s="275"/>
    </row>
    <row r="585" spans="9:15" x14ac:dyDescent="0.25">
      <c r="I585" s="275"/>
      <c r="J585" s="275"/>
      <c r="K585" s="276"/>
      <c r="L585" s="277"/>
      <c r="M585" s="275"/>
      <c r="N585" s="275"/>
      <c r="O585" s="275"/>
    </row>
    <row r="586" spans="9:15" x14ac:dyDescent="0.25">
      <c r="I586" s="275"/>
      <c r="J586" s="275"/>
      <c r="K586" s="276"/>
      <c r="L586" s="277"/>
      <c r="M586" s="275"/>
      <c r="N586" s="275"/>
      <c r="O586" s="275"/>
    </row>
    <row r="587" spans="9:15" x14ac:dyDescent="0.25">
      <c r="I587" s="275"/>
      <c r="J587" s="275"/>
      <c r="K587" s="276"/>
      <c r="L587" s="277"/>
      <c r="M587" s="275"/>
      <c r="N587" s="275"/>
      <c r="O587" s="275"/>
    </row>
    <row r="588" spans="9:15" x14ac:dyDescent="0.25">
      <c r="I588" s="275"/>
      <c r="J588" s="275"/>
      <c r="K588" s="276"/>
      <c r="L588" s="277"/>
      <c r="M588" s="275"/>
      <c r="N588" s="275"/>
      <c r="O588" s="275"/>
    </row>
    <row r="589" spans="9:15" x14ac:dyDescent="0.25">
      <c r="I589" s="275"/>
      <c r="J589" s="275"/>
      <c r="K589" s="276"/>
      <c r="L589" s="277"/>
      <c r="M589" s="275"/>
      <c r="N589" s="275"/>
      <c r="O589" s="275"/>
    </row>
    <row r="590" spans="9:15" x14ac:dyDescent="0.25">
      <c r="I590" s="275"/>
      <c r="J590" s="275"/>
      <c r="K590" s="276"/>
      <c r="L590" s="277"/>
      <c r="M590" s="275"/>
      <c r="N590" s="275"/>
      <c r="O590" s="275"/>
    </row>
    <row r="591" spans="9:15" x14ac:dyDescent="0.25">
      <c r="I591" s="275"/>
      <c r="J591" s="275"/>
      <c r="K591" s="276"/>
      <c r="L591" s="277"/>
      <c r="M591" s="275"/>
      <c r="N591" s="275"/>
      <c r="O591" s="275"/>
    </row>
    <row r="592" spans="9:15" x14ac:dyDescent="0.25">
      <c r="I592" s="275"/>
      <c r="J592" s="275"/>
      <c r="K592" s="276"/>
      <c r="L592" s="277"/>
      <c r="M592" s="275"/>
      <c r="N592" s="275"/>
      <c r="O592" s="275"/>
    </row>
    <row r="593" spans="9:15" x14ac:dyDescent="0.25">
      <c r="I593" s="275"/>
      <c r="J593" s="275"/>
      <c r="K593" s="276"/>
      <c r="L593" s="277"/>
      <c r="M593" s="275"/>
      <c r="N593" s="275"/>
      <c r="O593" s="275"/>
    </row>
    <row r="594" spans="9:15" x14ac:dyDescent="0.25">
      <c r="I594" s="275"/>
      <c r="J594" s="275"/>
      <c r="K594" s="276"/>
      <c r="L594" s="277"/>
      <c r="M594" s="275"/>
      <c r="N594" s="275"/>
      <c r="O594" s="275"/>
    </row>
    <row r="595" spans="9:15" x14ac:dyDescent="0.25">
      <c r="I595" s="275"/>
      <c r="J595" s="275"/>
      <c r="K595" s="276"/>
      <c r="L595" s="277"/>
      <c r="M595" s="275"/>
      <c r="N595" s="275"/>
      <c r="O595" s="275"/>
    </row>
    <row r="596" spans="9:15" x14ac:dyDescent="0.25">
      <c r="I596" s="275"/>
      <c r="J596" s="275"/>
      <c r="K596" s="276"/>
      <c r="L596" s="277"/>
      <c r="M596" s="275"/>
      <c r="N596" s="275"/>
      <c r="O596" s="275"/>
    </row>
    <row r="597" spans="9:15" x14ac:dyDescent="0.25">
      <c r="I597" s="275"/>
      <c r="J597" s="275"/>
      <c r="K597" s="276"/>
      <c r="L597" s="277"/>
      <c r="M597" s="275"/>
      <c r="N597" s="275"/>
      <c r="O597" s="275"/>
    </row>
    <row r="598" spans="9:15" x14ac:dyDescent="0.25">
      <c r="I598" s="275"/>
      <c r="J598" s="275"/>
      <c r="K598" s="276"/>
      <c r="L598" s="277"/>
      <c r="M598" s="275"/>
      <c r="N598" s="275"/>
      <c r="O598" s="275"/>
    </row>
    <row r="599" spans="9:15" x14ac:dyDescent="0.25">
      <c r="I599" s="275"/>
      <c r="J599" s="275"/>
      <c r="K599" s="276"/>
      <c r="L599" s="277"/>
      <c r="M599" s="275"/>
      <c r="N599" s="275"/>
      <c r="O599" s="275"/>
    </row>
    <row r="600" spans="9:15" x14ac:dyDescent="0.25">
      <c r="I600" s="275"/>
      <c r="J600" s="275"/>
      <c r="K600" s="276"/>
      <c r="L600" s="277"/>
      <c r="M600" s="275"/>
      <c r="N600" s="275"/>
      <c r="O600" s="275"/>
    </row>
    <row r="601" spans="9:15" x14ac:dyDescent="0.25">
      <c r="I601" s="275"/>
      <c r="J601" s="275"/>
      <c r="K601" s="276"/>
      <c r="L601" s="277"/>
      <c r="M601" s="275"/>
      <c r="N601" s="275"/>
      <c r="O601" s="275"/>
    </row>
    <row r="602" spans="9:15" x14ac:dyDescent="0.25">
      <c r="I602" s="275"/>
      <c r="J602" s="275"/>
      <c r="K602" s="276"/>
      <c r="L602" s="277"/>
      <c r="M602" s="275"/>
      <c r="N602" s="275"/>
      <c r="O602" s="275"/>
    </row>
    <row r="603" spans="9:15" x14ac:dyDescent="0.25">
      <c r="I603" s="275"/>
      <c r="J603" s="275"/>
      <c r="K603" s="276"/>
      <c r="L603" s="277"/>
      <c r="M603" s="275"/>
      <c r="N603" s="275"/>
      <c r="O603" s="275"/>
    </row>
    <row r="604" spans="9:15" x14ac:dyDescent="0.25">
      <c r="I604" s="275"/>
      <c r="J604" s="275"/>
      <c r="K604" s="276"/>
      <c r="L604" s="277"/>
      <c r="M604" s="275"/>
      <c r="N604" s="275"/>
      <c r="O604" s="275"/>
    </row>
    <row r="605" spans="9:15" x14ac:dyDescent="0.25">
      <c r="I605" s="275"/>
      <c r="J605" s="275"/>
      <c r="K605" s="276"/>
      <c r="L605" s="277"/>
      <c r="M605" s="275"/>
      <c r="N605" s="275"/>
      <c r="O605" s="275"/>
    </row>
    <row r="606" spans="9:15" x14ac:dyDescent="0.25">
      <c r="I606" s="275"/>
      <c r="J606" s="275"/>
      <c r="K606" s="276"/>
      <c r="L606" s="277"/>
      <c r="M606" s="275"/>
      <c r="N606" s="275"/>
      <c r="O606" s="275"/>
    </row>
    <row r="607" spans="9:15" x14ac:dyDescent="0.25">
      <c r="I607" s="275"/>
      <c r="J607" s="275"/>
      <c r="K607" s="276"/>
      <c r="L607" s="277"/>
      <c r="M607" s="275"/>
      <c r="N607" s="275"/>
      <c r="O607" s="275"/>
    </row>
    <row r="608" spans="9:15" x14ac:dyDescent="0.25">
      <c r="I608" s="275"/>
      <c r="J608" s="275"/>
      <c r="K608" s="276"/>
      <c r="L608" s="277"/>
      <c r="M608" s="275"/>
      <c r="N608" s="275"/>
      <c r="O608" s="275"/>
    </row>
    <row r="609" spans="9:15" x14ac:dyDescent="0.25">
      <c r="I609" s="275"/>
      <c r="J609" s="275"/>
      <c r="K609" s="276"/>
      <c r="L609" s="277"/>
      <c r="M609" s="275"/>
      <c r="N609" s="275"/>
      <c r="O609" s="275"/>
    </row>
    <row r="610" spans="9:15" x14ac:dyDescent="0.25">
      <c r="I610" s="275"/>
      <c r="J610" s="275"/>
      <c r="K610" s="276"/>
      <c r="L610" s="277"/>
      <c r="M610" s="275"/>
      <c r="N610" s="275"/>
      <c r="O610" s="275"/>
    </row>
    <row r="611" spans="9:15" x14ac:dyDescent="0.25">
      <c r="I611" s="275"/>
      <c r="J611" s="275"/>
      <c r="K611" s="276"/>
      <c r="L611" s="277"/>
      <c r="M611" s="275"/>
      <c r="N611" s="275"/>
      <c r="O611" s="275"/>
    </row>
    <row r="612" spans="9:15" x14ac:dyDescent="0.25">
      <c r="I612" s="275"/>
      <c r="J612" s="275"/>
      <c r="K612" s="276"/>
      <c r="L612" s="277"/>
      <c r="M612" s="275"/>
      <c r="N612" s="275"/>
      <c r="O612" s="275"/>
    </row>
    <row r="613" spans="9:15" x14ac:dyDescent="0.25">
      <c r="I613" s="275"/>
      <c r="J613" s="275"/>
      <c r="K613" s="276"/>
      <c r="L613" s="277"/>
      <c r="M613" s="275"/>
      <c r="N613" s="275"/>
      <c r="O613" s="275"/>
    </row>
    <row r="614" spans="9:15" x14ac:dyDescent="0.25">
      <c r="I614" s="275"/>
      <c r="J614" s="275"/>
      <c r="K614" s="276"/>
      <c r="L614" s="277"/>
      <c r="M614" s="275"/>
      <c r="N614" s="275"/>
      <c r="O614" s="275"/>
    </row>
    <row r="615" spans="9:15" x14ac:dyDescent="0.25">
      <c r="I615" s="275"/>
      <c r="J615" s="275"/>
      <c r="K615" s="276"/>
      <c r="L615" s="277"/>
      <c r="M615" s="275"/>
      <c r="N615" s="275"/>
      <c r="O615" s="275"/>
    </row>
    <row r="616" spans="9:15" x14ac:dyDescent="0.25">
      <c r="I616" s="275"/>
      <c r="J616" s="275"/>
      <c r="K616" s="276"/>
      <c r="L616" s="277"/>
      <c r="M616" s="275"/>
      <c r="N616" s="275"/>
      <c r="O616" s="275"/>
    </row>
    <row r="617" spans="9:15" x14ac:dyDescent="0.25">
      <c r="I617" s="275"/>
      <c r="J617" s="275"/>
      <c r="K617" s="276"/>
      <c r="L617" s="277"/>
      <c r="M617" s="275"/>
      <c r="N617" s="275"/>
      <c r="O617" s="275"/>
    </row>
    <row r="618" spans="9:15" x14ac:dyDescent="0.25">
      <c r="I618" s="275"/>
      <c r="J618" s="275"/>
      <c r="K618" s="276"/>
      <c r="L618" s="277"/>
      <c r="M618" s="275"/>
      <c r="N618" s="275"/>
      <c r="O618" s="275"/>
    </row>
    <row r="619" spans="9:15" x14ac:dyDescent="0.25">
      <c r="I619" s="275"/>
      <c r="J619" s="275"/>
      <c r="K619" s="276"/>
      <c r="L619" s="277"/>
      <c r="M619" s="275"/>
      <c r="N619" s="275"/>
      <c r="O619" s="275"/>
    </row>
    <row r="620" spans="9:15" x14ac:dyDescent="0.25">
      <c r="I620" s="275"/>
      <c r="J620" s="275"/>
      <c r="K620" s="276"/>
      <c r="L620" s="277"/>
      <c r="M620" s="275"/>
      <c r="N620" s="275"/>
      <c r="O620" s="275"/>
    </row>
    <row r="621" spans="9:15" x14ac:dyDescent="0.25">
      <c r="I621" s="275"/>
      <c r="J621" s="275"/>
      <c r="K621" s="276"/>
      <c r="L621" s="277"/>
      <c r="M621" s="275"/>
      <c r="N621" s="275"/>
      <c r="O621" s="275"/>
    </row>
    <row r="622" spans="9:15" x14ac:dyDescent="0.25">
      <c r="I622" s="275"/>
      <c r="J622" s="275"/>
      <c r="K622" s="276"/>
      <c r="L622" s="277"/>
      <c r="M622" s="275"/>
      <c r="N622" s="275"/>
      <c r="O622" s="275"/>
    </row>
    <row r="623" spans="9:15" x14ac:dyDescent="0.25">
      <c r="I623" s="275"/>
      <c r="J623" s="275"/>
      <c r="K623" s="276"/>
      <c r="L623" s="277"/>
      <c r="M623" s="275"/>
      <c r="N623" s="275"/>
      <c r="O623" s="275"/>
    </row>
    <row r="624" spans="9:15" x14ac:dyDescent="0.25">
      <c r="I624" s="275"/>
      <c r="J624" s="275"/>
      <c r="K624" s="276"/>
      <c r="L624" s="277"/>
      <c r="M624" s="275"/>
      <c r="N624" s="275"/>
      <c r="O624" s="275"/>
    </row>
    <row r="625" spans="9:15" x14ac:dyDescent="0.25">
      <c r="I625" s="275"/>
      <c r="J625" s="275"/>
      <c r="K625" s="276"/>
      <c r="L625" s="277"/>
      <c r="M625" s="275"/>
      <c r="N625" s="275"/>
      <c r="O625" s="275"/>
    </row>
    <row r="626" spans="9:15" x14ac:dyDescent="0.25">
      <c r="I626" s="275"/>
      <c r="J626" s="275"/>
      <c r="K626" s="276"/>
      <c r="L626" s="277"/>
      <c r="M626" s="275"/>
      <c r="N626" s="275"/>
      <c r="O626" s="275"/>
    </row>
    <row r="627" spans="9:15" x14ac:dyDescent="0.25">
      <c r="I627" s="275"/>
      <c r="J627" s="275"/>
      <c r="K627" s="276"/>
      <c r="L627" s="277"/>
      <c r="M627" s="275"/>
      <c r="N627" s="275"/>
      <c r="O627" s="275"/>
    </row>
    <row r="628" spans="9:15" x14ac:dyDescent="0.25">
      <c r="I628" s="275"/>
      <c r="J628" s="275"/>
      <c r="K628" s="276"/>
      <c r="L628" s="277"/>
      <c r="M628" s="275"/>
      <c r="N628" s="275"/>
      <c r="O628" s="275"/>
    </row>
    <row r="629" spans="9:15" x14ac:dyDescent="0.25">
      <c r="I629" s="275"/>
      <c r="J629" s="275"/>
      <c r="K629" s="276"/>
      <c r="L629" s="277"/>
      <c r="M629" s="275"/>
      <c r="N629" s="275"/>
      <c r="O629" s="275"/>
    </row>
    <row r="630" spans="9:15" x14ac:dyDescent="0.25">
      <c r="I630" s="275"/>
      <c r="J630" s="275"/>
      <c r="K630" s="276"/>
      <c r="L630" s="277"/>
      <c r="M630" s="275"/>
      <c r="N630" s="275"/>
      <c r="O630" s="275"/>
    </row>
    <row r="631" spans="9:15" x14ac:dyDescent="0.25">
      <c r="I631" s="275"/>
      <c r="J631" s="275"/>
      <c r="K631" s="276"/>
      <c r="L631" s="277"/>
      <c r="M631" s="275"/>
      <c r="N631" s="275"/>
      <c r="O631" s="275"/>
    </row>
    <row r="632" spans="9:15" x14ac:dyDescent="0.25">
      <c r="I632" s="275"/>
      <c r="J632" s="275"/>
      <c r="K632" s="276"/>
      <c r="L632" s="277"/>
      <c r="M632" s="275"/>
      <c r="N632" s="275"/>
      <c r="O632" s="275"/>
    </row>
    <row r="633" spans="9:15" x14ac:dyDescent="0.25">
      <c r="I633" s="275"/>
      <c r="J633" s="275"/>
      <c r="K633" s="276"/>
      <c r="L633" s="277"/>
      <c r="M633" s="275"/>
      <c r="N633" s="275"/>
      <c r="O633" s="275"/>
    </row>
    <row r="634" spans="9:15" x14ac:dyDescent="0.25">
      <c r="I634" s="275"/>
      <c r="J634" s="275"/>
      <c r="K634" s="276"/>
      <c r="L634" s="277"/>
      <c r="M634" s="275"/>
      <c r="N634" s="275"/>
      <c r="O634" s="275"/>
    </row>
    <row r="635" spans="9:15" x14ac:dyDescent="0.25">
      <c r="I635" s="275"/>
      <c r="J635" s="275"/>
      <c r="K635" s="276"/>
      <c r="L635" s="277"/>
      <c r="M635" s="275"/>
      <c r="N635" s="275"/>
      <c r="O635" s="275"/>
    </row>
    <row r="636" spans="9:15" x14ac:dyDescent="0.25">
      <c r="I636" s="275"/>
      <c r="J636" s="275"/>
      <c r="K636" s="276"/>
      <c r="L636" s="277"/>
      <c r="M636" s="275"/>
      <c r="N636" s="275"/>
      <c r="O636" s="275"/>
    </row>
    <row r="637" spans="9:15" x14ac:dyDescent="0.25">
      <c r="I637" s="275"/>
      <c r="J637" s="275"/>
      <c r="K637" s="276"/>
      <c r="L637" s="277"/>
      <c r="M637" s="275"/>
      <c r="N637" s="275"/>
      <c r="O637" s="275"/>
    </row>
    <row r="638" spans="9:15" x14ac:dyDescent="0.25">
      <c r="I638" s="275"/>
      <c r="J638" s="275"/>
      <c r="K638" s="276"/>
      <c r="L638" s="277"/>
      <c r="M638" s="275"/>
      <c r="N638" s="275"/>
      <c r="O638" s="275"/>
    </row>
    <row r="639" spans="9:15" x14ac:dyDescent="0.25">
      <c r="I639" s="275"/>
      <c r="J639" s="275"/>
      <c r="K639" s="276"/>
      <c r="L639" s="277"/>
      <c r="M639" s="275"/>
      <c r="N639" s="275"/>
      <c r="O639" s="275"/>
    </row>
    <row r="640" spans="9:15" x14ac:dyDescent="0.25">
      <c r="I640" s="275"/>
      <c r="J640" s="275"/>
      <c r="K640" s="276"/>
      <c r="L640" s="277"/>
      <c r="M640" s="275"/>
      <c r="N640" s="275"/>
      <c r="O640" s="275"/>
    </row>
    <row r="641" spans="9:15" x14ac:dyDescent="0.25">
      <c r="I641" s="275"/>
      <c r="J641" s="275"/>
      <c r="K641" s="276"/>
      <c r="L641" s="277"/>
      <c r="M641" s="275"/>
      <c r="N641" s="275"/>
      <c r="O641" s="275"/>
    </row>
    <row r="642" spans="9:15" x14ac:dyDescent="0.25">
      <c r="I642" s="275"/>
      <c r="J642" s="275"/>
      <c r="K642" s="276"/>
      <c r="L642" s="277"/>
      <c r="M642" s="275"/>
      <c r="N642" s="275"/>
      <c r="O642" s="275"/>
    </row>
    <row r="643" spans="9:15" x14ac:dyDescent="0.25">
      <c r="I643" s="275"/>
      <c r="J643" s="275"/>
      <c r="K643" s="276"/>
      <c r="L643" s="277"/>
      <c r="M643" s="275"/>
      <c r="N643" s="275"/>
      <c r="O643" s="275"/>
    </row>
    <row r="644" spans="9:15" x14ac:dyDescent="0.25">
      <c r="I644" s="275"/>
      <c r="J644" s="275"/>
      <c r="K644" s="276"/>
      <c r="L644" s="277"/>
      <c r="M644" s="275"/>
      <c r="N644" s="275"/>
      <c r="O644" s="275"/>
    </row>
    <row r="645" spans="9:15" x14ac:dyDescent="0.25">
      <c r="I645" s="275"/>
      <c r="J645" s="275"/>
      <c r="K645" s="276"/>
      <c r="L645" s="277"/>
      <c r="M645" s="275"/>
      <c r="N645" s="275"/>
      <c r="O645" s="275"/>
    </row>
    <row r="646" spans="9:15" x14ac:dyDescent="0.25">
      <c r="I646" s="275"/>
      <c r="J646" s="275"/>
      <c r="K646" s="276"/>
      <c r="L646" s="277"/>
      <c r="M646" s="275"/>
      <c r="N646" s="275"/>
      <c r="O646" s="275"/>
    </row>
    <row r="647" spans="9:15" x14ac:dyDescent="0.25">
      <c r="I647" s="275"/>
      <c r="J647" s="275"/>
      <c r="K647" s="276"/>
      <c r="L647" s="277"/>
      <c r="M647" s="275"/>
      <c r="N647" s="275"/>
      <c r="O647" s="275"/>
    </row>
    <row r="648" spans="9:15" x14ac:dyDescent="0.25">
      <c r="I648" s="275"/>
      <c r="J648" s="275"/>
      <c r="K648" s="276"/>
      <c r="L648" s="277"/>
      <c r="M648" s="275"/>
      <c r="N648" s="275"/>
      <c r="O648" s="275"/>
    </row>
    <row r="649" spans="9:15" x14ac:dyDescent="0.25">
      <c r="I649" s="275"/>
      <c r="J649" s="275"/>
      <c r="K649" s="276"/>
      <c r="L649" s="277"/>
      <c r="M649" s="275"/>
      <c r="N649" s="275"/>
      <c r="O649" s="275"/>
    </row>
    <row r="650" spans="9:15" x14ac:dyDescent="0.25">
      <c r="I650" s="275"/>
      <c r="J650" s="275"/>
      <c r="K650" s="276"/>
      <c r="L650" s="277"/>
      <c r="M650" s="275"/>
      <c r="N650" s="275"/>
      <c r="O650" s="275"/>
    </row>
    <row r="651" spans="9:15" x14ac:dyDescent="0.25">
      <c r="I651" s="275"/>
      <c r="J651" s="275"/>
      <c r="K651" s="276"/>
      <c r="L651" s="277"/>
      <c r="M651" s="275"/>
      <c r="N651" s="275"/>
      <c r="O651" s="275"/>
    </row>
    <row r="652" spans="9:15" x14ac:dyDescent="0.25">
      <c r="I652" s="275"/>
      <c r="J652" s="275"/>
      <c r="K652" s="276"/>
      <c r="L652" s="277"/>
      <c r="M652" s="275"/>
      <c r="N652" s="275"/>
      <c r="O652" s="275"/>
    </row>
    <row r="653" spans="9:15" x14ac:dyDescent="0.25">
      <c r="I653" s="275"/>
      <c r="J653" s="275"/>
      <c r="K653" s="276"/>
      <c r="L653" s="277"/>
      <c r="M653" s="275"/>
      <c r="N653" s="275"/>
      <c r="O653" s="275"/>
    </row>
    <row r="654" spans="9:15" x14ac:dyDescent="0.25">
      <c r="I654" s="275"/>
      <c r="J654" s="275"/>
      <c r="K654" s="276"/>
      <c r="L654" s="277"/>
      <c r="M654" s="275"/>
      <c r="N654" s="275"/>
      <c r="O654" s="275"/>
    </row>
    <row r="655" spans="9:15" x14ac:dyDescent="0.25">
      <c r="I655" s="275"/>
      <c r="J655" s="275"/>
      <c r="K655" s="276"/>
      <c r="L655" s="277"/>
      <c r="M655" s="275"/>
      <c r="N655" s="275"/>
      <c r="O655" s="275"/>
    </row>
    <row r="656" spans="9:15" x14ac:dyDescent="0.25">
      <c r="I656" s="275"/>
      <c r="J656" s="275"/>
      <c r="K656" s="276"/>
      <c r="L656" s="277"/>
      <c r="M656" s="275"/>
      <c r="N656" s="275"/>
      <c r="O656" s="275"/>
    </row>
    <row r="657" spans="9:15" x14ac:dyDescent="0.25">
      <c r="I657" s="275"/>
      <c r="J657" s="275"/>
      <c r="K657" s="276"/>
      <c r="L657" s="277"/>
      <c r="M657" s="275"/>
      <c r="N657" s="275"/>
      <c r="O657" s="275"/>
    </row>
    <row r="658" spans="9:15" x14ac:dyDescent="0.25">
      <c r="I658" s="275"/>
      <c r="J658" s="275"/>
      <c r="K658" s="276"/>
      <c r="L658" s="277"/>
      <c r="M658" s="275"/>
      <c r="N658" s="275"/>
      <c r="O658" s="275"/>
    </row>
    <row r="659" spans="9:15" x14ac:dyDescent="0.25">
      <c r="I659" s="275"/>
      <c r="J659" s="275"/>
      <c r="K659" s="276"/>
      <c r="L659" s="277"/>
      <c r="M659" s="275"/>
      <c r="N659" s="275"/>
      <c r="O659" s="275"/>
    </row>
    <row r="660" spans="9:15" x14ac:dyDescent="0.25">
      <c r="I660" s="275"/>
      <c r="J660" s="275"/>
      <c r="K660" s="276"/>
      <c r="L660" s="277"/>
      <c r="M660" s="275"/>
      <c r="N660" s="275"/>
      <c r="O660" s="275"/>
    </row>
    <row r="661" spans="9:15" x14ac:dyDescent="0.25">
      <c r="I661" s="275"/>
      <c r="J661" s="275"/>
      <c r="K661" s="276"/>
      <c r="L661" s="277"/>
      <c r="M661" s="275"/>
      <c r="N661" s="275"/>
      <c r="O661" s="275"/>
    </row>
    <row r="662" spans="9:15" x14ac:dyDescent="0.25">
      <c r="I662" s="275"/>
      <c r="J662" s="275"/>
      <c r="K662" s="276"/>
      <c r="L662" s="277"/>
      <c r="M662" s="275"/>
      <c r="N662" s="275"/>
      <c r="O662" s="275"/>
    </row>
    <row r="663" spans="9:15" x14ac:dyDescent="0.25">
      <c r="I663" s="275"/>
      <c r="J663" s="275"/>
      <c r="K663" s="276"/>
      <c r="L663" s="277"/>
      <c r="M663" s="275"/>
      <c r="N663" s="275"/>
      <c r="O663" s="275"/>
    </row>
    <row r="664" spans="9:15" x14ac:dyDescent="0.25">
      <c r="I664" s="275"/>
      <c r="J664" s="275"/>
      <c r="K664" s="276"/>
      <c r="L664" s="277"/>
      <c r="M664" s="275"/>
      <c r="N664" s="275"/>
      <c r="O664" s="275"/>
    </row>
    <row r="665" spans="9:15" x14ac:dyDescent="0.25">
      <c r="I665" s="275"/>
      <c r="J665" s="275"/>
      <c r="K665" s="276"/>
      <c r="L665" s="277"/>
      <c r="M665" s="275"/>
      <c r="N665" s="275"/>
      <c r="O665" s="275"/>
    </row>
    <row r="666" spans="9:15" x14ac:dyDescent="0.25">
      <c r="I666" s="275"/>
      <c r="J666" s="275"/>
      <c r="K666" s="276"/>
      <c r="L666" s="277"/>
      <c r="M666" s="275"/>
      <c r="N666" s="275"/>
      <c r="O666" s="275"/>
    </row>
    <row r="667" spans="9:15" x14ac:dyDescent="0.25">
      <c r="I667" s="275"/>
      <c r="J667" s="275"/>
      <c r="K667" s="276"/>
      <c r="L667" s="277"/>
      <c r="M667" s="275"/>
      <c r="N667" s="275"/>
      <c r="O667" s="275"/>
    </row>
    <row r="668" spans="9:15" x14ac:dyDescent="0.25">
      <c r="I668" s="275"/>
      <c r="J668" s="275"/>
      <c r="K668" s="276"/>
      <c r="L668" s="277"/>
      <c r="M668" s="275"/>
      <c r="N668" s="275"/>
      <c r="O668" s="275"/>
    </row>
    <row r="669" spans="9:15" x14ac:dyDescent="0.25">
      <c r="I669" s="275"/>
      <c r="J669" s="275"/>
      <c r="K669" s="276"/>
      <c r="L669" s="277"/>
      <c r="M669" s="275"/>
      <c r="N669" s="275"/>
      <c r="O669" s="275"/>
    </row>
    <row r="670" spans="9:15" x14ac:dyDescent="0.25">
      <c r="I670" s="275"/>
      <c r="J670" s="275"/>
      <c r="K670" s="276"/>
      <c r="L670" s="277"/>
      <c r="M670" s="275"/>
      <c r="N670" s="275"/>
      <c r="O670" s="275"/>
    </row>
    <row r="671" spans="9:15" x14ac:dyDescent="0.25">
      <c r="I671" s="275"/>
      <c r="J671" s="275"/>
      <c r="K671" s="276"/>
      <c r="L671" s="277"/>
      <c r="M671" s="275"/>
      <c r="N671" s="275"/>
      <c r="O671" s="275"/>
    </row>
    <row r="672" spans="9:15" x14ac:dyDescent="0.25">
      <c r="I672" s="275"/>
      <c r="J672" s="275"/>
      <c r="K672" s="276"/>
      <c r="L672" s="277"/>
      <c r="M672" s="275"/>
      <c r="N672" s="275"/>
      <c r="O672" s="275"/>
    </row>
    <row r="673" spans="9:15" x14ac:dyDescent="0.25">
      <c r="I673" s="275"/>
      <c r="J673" s="275"/>
      <c r="K673" s="276"/>
      <c r="L673" s="277"/>
      <c r="M673" s="275"/>
      <c r="N673" s="275"/>
      <c r="O673" s="275"/>
    </row>
    <row r="674" spans="9:15" x14ac:dyDescent="0.25">
      <c r="I674" s="275"/>
      <c r="J674" s="275"/>
      <c r="K674" s="276"/>
      <c r="L674" s="277"/>
      <c r="M674" s="275"/>
      <c r="N674" s="275"/>
      <c r="O674" s="275"/>
    </row>
    <row r="675" spans="9:15" x14ac:dyDescent="0.25">
      <c r="I675" s="275"/>
      <c r="J675" s="275"/>
      <c r="K675" s="276"/>
      <c r="L675" s="277"/>
      <c r="M675" s="275"/>
      <c r="N675" s="275"/>
      <c r="O675" s="275"/>
    </row>
    <row r="676" spans="9:15" x14ac:dyDescent="0.25">
      <c r="I676" s="275"/>
      <c r="J676" s="275"/>
      <c r="K676" s="276"/>
      <c r="L676" s="277"/>
      <c r="M676" s="275"/>
      <c r="N676" s="275"/>
      <c r="O676" s="275"/>
    </row>
    <row r="677" spans="9:15" x14ac:dyDescent="0.25">
      <c r="I677" s="275"/>
      <c r="J677" s="275"/>
      <c r="K677" s="276"/>
      <c r="L677" s="277"/>
      <c r="M677" s="275"/>
      <c r="N677" s="275"/>
      <c r="O677" s="275"/>
    </row>
    <row r="678" spans="9:15" x14ac:dyDescent="0.25">
      <c r="I678" s="275"/>
      <c r="J678" s="275"/>
      <c r="K678" s="276"/>
      <c r="L678" s="277"/>
      <c r="M678" s="275"/>
      <c r="N678" s="275"/>
      <c r="O678" s="275"/>
    </row>
    <row r="679" spans="9:15" x14ac:dyDescent="0.25">
      <c r="I679" s="275"/>
      <c r="J679" s="275"/>
      <c r="K679" s="276"/>
      <c r="L679" s="277"/>
      <c r="M679" s="275"/>
      <c r="N679" s="275"/>
      <c r="O679" s="275"/>
    </row>
    <row r="680" spans="9:15" x14ac:dyDescent="0.25">
      <c r="I680" s="275"/>
      <c r="J680" s="275"/>
      <c r="K680" s="276"/>
      <c r="L680" s="277"/>
      <c r="M680" s="275"/>
      <c r="N680" s="275"/>
      <c r="O680" s="275"/>
    </row>
    <row r="681" spans="9:15" x14ac:dyDescent="0.25">
      <c r="I681" s="275"/>
      <c r="J681" s="275"/>
      <c r="K681" s="276"/>
      <c r="L681" s="277"/>
      <c r="M681" s="275"/>
      <c r="N681" s="275"/>
      <c r="O681" s="275"/>
    </row>
    <row r="682" spans="9:15" x14ac:dyDescent="0.25">
      <c r="I682" s="275"/>
      <c r="J682" s="275"/>
      <c r="K682" s="276"/>
      <c r="L682" s="277"/>
      <c r="M682" s="275"/>
      <c r="N682" s="275"/>
      <c r="O682" s="275"/>
    </row>
    <row r="683" spans="9:15" x14ac:dyDescent="0.25">
      <c r="I683" s="275"/>
      <c r="J683" s="275"/>
      <c r="K683" s="276"/>
      <c r="L683" s="277"/>
      <c r="M683" s="275"/>
      <c r="N683" s="275"/>
      <c r="O683" s="275"/>
    </row>
    <row r="684" spans="9:15" x14ac:dyDescent="0.25">
      <c r="I684" s="275"/>
      <c r="J684" s="275"/>
      <c r="K684" s="276"/>
      <c r="L684" s="277"/>
      <c r="M684" s="275"/>
      <c r="N684" s="275"/>
      <c r="O684" s="275"/>
    </row>
    <row r="685" spans="9:15" x14ac:dyDescent="0.25">
      <c r="I685" s="275"/>
      <c r="J685" s="275"/>
      <c r="K685" s="276"/>
      <c r="L685" s="277"/>
      <c r="M685" s="275"/>
      <c r="N685" s="275"/>
      <c r="O685" s="275"/>
    </row>
    <row r="686" spans="9:15" x14ac:dyDescent="0.25">
      <c r="I686" s="275"/>
      <c r="J686" s="275"/>
      <c r="K686" s="276"/>
      <c r="L686" s="277"/>
      <c r="M686" s="275"/>
      <c r="N686" s="275"/>
      <c r="O686" s="275"/>
    </row>
    <row r="687" spans="9:15" x14ac:dyDescent="0.25">
      <c r="I687" s="275"/>
      <c r="J687" s="275"/>
      <c r="K687" s="276"/>
      <c r="L687" s="277"/>
      <c r="M687" s="275"/>
      <c r="N687" s="275"/>
      <c r="O687" s="275"/>
    </row>
    <row r="688" spans="9:15" x14ac:dyDescent="0.25">
      <c r="I688" s="275"/>
      <c r="J688" s="275"/>
      <c r="K688" s="276"/>
      <c r="L688" s="277"/>
      <c r="M688" s="275"/>
      <c r="N688" s="275"/>
      <c r="O688" s="275"/>
    </row>
    <row r="689" spans="9:15" x14ac:dyDescent="0.25">
      <c r="I689" s="275"/>
      <c r="J689" s="275"/>
      <c r="K689" s="276"/>
      <c r="L689" s="277"/>
      <c r="M689" s="275"/>
      <c r="N689" s="275"/>
      <c r="O689" s="275"/>
    </row>
    <row r="690" spans="9:15" x14ac:dyDescent="0.25">
      <c r="I690" s="275"/>
      <c r="J690" s="275"/>
      <c r="K690" s="276"/>
      <c r="L690" s="277"/>
      <c r="M690" s="275"/>
      <c r="N690" s="275"/>
      <c r="O690" s="275"/>
    </row>
    <row r="691" spans="9:15" x14ac:dyDescent="0.25">
      <c r="I691" s="275"/>
      <c r="J691" s="275"/>
      <c r="K691" s="276"/>
      <c r="L691" s="277"/>
      <c r="M691" s="275"/>
      <c r="N691" s="275"/>
      <c r="O691" s="275"/>
    </row>
    <row r="692" spans="9:15" x14ac:dyDescent="0.25">
      <c r="I692" s="275"/>
      <c r="J692" s="275"/>
      <c r="K692" s="276"/>
      <c r="L692" s="277"/>
      <c r="M692" s="275"/>
      <c r="N692" s="275"/>
      <c r="O692" s="275"/>
    </row>
    <row r="693" spans="9:15" x14ac:dyDescent="0.25">
      <c r="I693" s="275"/>
      <c r="J693" s="275"/>
      <c r="K693" s="276"/>
      <c r="L693" s="277"/>
      <c r="M693" s="275"/>
      <c r="N693" s="275"/>
      <c r="O693" s="275"/>
    </row>
    <row r="694" spans="9:15" x14ac:dyDescent="0.25">
      <c r="I694" s="275"/>
      <c r="J694" s="275"/>
      <c r="K694" s="276"/>
      <c r="L694" s="277"/>
      <c r="M694" s="275"/>
      <c r="N694" s="275"/>
      <c r="O694" s="275"/>
    </row>
    <row r="695" spans="9:15" x14ac:dyDescent="0.25">
      <c r="I695" s="275"/>
      <c r="J695" s="275"/>
      <c r="K695" s="276"/>
      <c r="L695" s="277"/>
      <c r="M695" s="275"/>
      <c r="N695" s="275"/>
      <c r="O695" s="275"/>
    </row>
    <row r="696" spans="9:15" x14ac:dyDescent="0.25">
      <c r="I696" s="275"/>
      <c r="J696" s="275"/>
      <c r="K696" s="276"/>
      <c r="L696" s="277"/>
      <c r="M696" s="275"/>
      <c r="N696" s="275"/>
      <c r="O696" s="275"/>
    </row>
    <row r="697" spans="9:15" x14ac:dyDescent="0.25">
      <c r="I697" s="275"/>
      <c r="J697" s="275"/>
      <c r="K697" s="276"/>
      <c r="L697" s="277"/>
      <c r="M697" s="275"/>
      <c r="N697" s="275"/>
      <c r="O697" s="275"/>
    </row>
    <row r="698" spans="9:15" x14ac:dyDescent="0.25">
      <c r="I698" s="275"/>
      <c r="J698" s="275"/>
      <c r="K698" s="276"/>
      <c r="L698" s="277"/>
      <c r="M698" s="275"/>
      <c r="N698" s="275"/>
      <c r="O698" s="275"/>
    </row>
    <row r="699" spans="9:15" x14ac:dyDescent="0.25">
      <c r="I699" s="275"/>
      <c r="J699" s="275"/>
      <c r="K699" s="276"/>
      <c r="L699" s="277"/>
      <c r="M699" s="275"/>
      <c r="N699" s="275"/>
      <c r="O699" s="275"/>
    </row>
    <row r="700" spans="9:15" x14ac:dyDescent="0.25">
      <c r="I700" s="275"/>
      <c r="J700" s="275"/>
      <c r="K700" s="276"/>
      <c r="L700" s="277"/>
      <c r="M700" s="275"/>
      <c r="N700" s="275"/>
      <c r="O700" s="275"/>
    </row>
    <row r="701" spans="9:15" x14ac:dyDescent="0.25">
      <c r="I701" s="275"/>
      <c r="J701" s="275"/>
      <c r="K701" s="276"/>
      <c r="L701" s="277"/>
      <c r="M701" s="275"/>
      <c r="N701" s="275"/>
      <c r="O701" s="275"/>
    </row>
    <row r="702" spans="9:15" x14ac:dyDescent="0.25">
      <c r="I702" s="275"/>
      <c r="J702" s="275"/>
      <c r="K702" s="276"/>
      <c r="L702" s="277"/>
      <c r="M702" s="275"/>
      <c r="N702" s="275"/>
      <c r="O702" s="275"/>
    </row>
    <row r="703" spans="9:15" x14ac:dyDescent="0.25">
      <c r="I703" s="275"/>
      <c r="J703" s="275"/>
      <c r="K703" s="276"/>
      <c r="L703" s="277"/>
      <c r="M703" s="275"/>
      <c r="N703" s="275"/>
      <c r="O703" s="275"/>
    </row>
    <row r="704" spans="9:15" x14ac:dyDescent="0.25">
      <c r="I704" s="275"/>
      <c r="J704" s="275"/>
      <c r="K704" s="276"/>
      <c r="L704" s="277"/>
      <c r="M704" s="275"/>
      <c r="N704" s="275"/>
      <c r="O704" s="275"/>
    </row>
    <row r="705" spans="9:15" x14ac:dyDescent="0.25">
      <c r="I705" s="275"/>
      <c r="J705" s="275"/>
      <c r="K705" s="276"/>
      <c r="L705" s="277"/>
      <c r="M705" s="275"/>
      <c r="N705" s="275"/>
      <c r="O705" s="275"/>
    </row>
    <row r="706" spans="9:15" x14ac:dyDescent="0.25">
      <c r="I706" s="275"/>
      <c r="J706" s="275"/>
      <c r="K706" s="276"/>
      <c r="L706" s="277"/>
      <c r="M706" s="275"/>
      <c r="N706" s="275"/>
      <c r="O706" s="275"/>
    </row>
    <row r="707" spans="9:15" x14ac:dyDescent="0.25">
      <c r="I707" s="275"/>
      <c r="J707" s="275"/>
      <c r="K707" s="276"/>
      <c r="L707" s="277"/>
      <c r="M707" s="275"/>
      <c r="N707" s="275"/>
      <c r="O707" s="275"/>
    </row>
    <row r="708" spans="9:15" x14ac:dyDescent="0.25">
      <c r="I708" s="275"/>
      <c r="J708" s="275"/>
      <c r="K708" s="276"/>
      <c r="L708" s="277"/>
      <c r="M708" s="275"/>
      <c r="N708" s="275"/>
      <c r="O708" s="275"/>
    </row>
    <row r="709" spans="9:15" x14ac:dyDescent="0.25">
      <c r="I709" s="275"/>
      <c r="J709" s="275"/>
      <c r="K709" s="276"/>
      <c r="L709" s="277"/>
      <c r="M709" s="275"/>
      <c r="N709" s="275"/>
      <c r="O709" s="275"/>
    </row>
    <row r="710" spans="9:15" x14ac:dyDescent="0.25">
      <c r="I710" s="275"/>
      <c r="J710" s="275"/>
      <c r="K710" s="276"/>
      <c r="L710" s="277"/>
      <c r="M710" s="275"/>
      <c r="N710" s="275"/>
      <c r="O710" s="275"/>
    </row>
    <row r="711" spans="9:15" x14ac:dyDescent="0.25">
      <c r="I711" s="275"/>
      <c r="J711" s="275"/>
      <c r="K711" s="276"/>
      <c r="L711" s="277"/>
      <c r="M711" s="275"/>
      <c r="N711" s="275"/>
      <c r="O711" s="275"/>
    </row>
    <row r="712" spans="9:15" x14ac:dyDescent="0.25">
      <c r="I712" s="275"/>
      <c r="J712" s="275"/>
      <c r="K712" s="276"/>
      <c r="L712" s="277"/>
      <c r="M712" s="275"/>
      <c r="N712" s="275"/>
      <c r="O712" s="275"/>
    </row>
    <row r="713" spans="9:15" x14ac:dyDescent="0.25">
      <c r="I713" s="275"/>
      <c r="J713" s="275"/>
      <c r="K713" s="276"/>
      <c r="L713" s="277"/>
      <c r="M713" s="275"/>
      <c r="N713" s="275"/>
      <c r="O713" s="275"/>
    </row>
    <row r="714" spans="9:15" x14ac:dyDescent="0.25">
      <c r="I714" s="275"/>
      <c r="J714" s="275"/>
      <c r="K714" s="276"/>
      <c r="L714" s="277"/>
      <c r="M714" s="275"/>
      <c r="N714" s="275"/>
      <c r="O714" s="275"/>
    </row>
    <row r="715" spans="9:15" x14ac:dyDescent="0.25">
      <c r="I715" s="275"/>
      <c r="J715" s="275"/>
      <c r="K715" s="276"/>
      <c r="L715" s="277"/>
      <c r="M715" s="275"/>
      <c r="N715" s="275"/>
      <c r="O715" s="275"/>
    </row>
    <row r="716" spans="9:15" x14ac:dyDescent="0.25">
      <c r="I716" s="275"/>
      <c r="J716" s="275"/>
      <c r="K716" s="276"/>
      <c r="L716" s="277"/>
      <c r="M716" s="275"/>
      <c r="N716" s="275"/>
      <c r="O716" s="275"/>
    </row>
    <row r="717" spans="9:15" x14ac:dyDescent="0.25">
      <c r="I717" s="275"/>
      <c r="J717" s="275"/>
      <c r="K717" s="276"/>
      <c r="L717" s="277"/>
      <c r="M717" s="275"/>
      <c r="N717" s="275"/>
      <c r="O717" s="275"/>
    </row>
    <row r="718" spans="9:15" x14ac:dyDescent="0.25">
      <c r="I718" s="275"/>
      <c r="J718" s="275"/>
      <c r="K718" s="276"/>
      <c r="L718" s="277"/>
      <c r="M718" s="275"/>
      <c r="N718" s="275"/>
      <c r="O718" s="275"/>
    </row>
    <row r="719" spans="9:15" x14ac:dyDescent="0.25">
      <c r="I719" s="275"/>
      <c r="J719" s="275"/>
      <c r="K719" s="276"/>
      <c r="L719" s="277"/>
      <c r="M719" s="275"/>
      <c r="N719" s="275"/>
      <c r="O719" s="275"/>
    </row>
    <row r="720" spans="9:15" x14ac:dyDescent="0.25">
      <c r="I720" s="275"/>
      <c r="J720" s="275"/>
      <c r="K720" s="276"/>
      <c r="L720" s="277"/>
      <c r="M720" s="275"/>
      <c r="N720" s="275"/>
      <c r="O720" s="275"/>
    </row>
    <row r="721" spans="9:15" x14ac:dyDescent="0.25">
      <c r="I721" s="275"/>
      <c r="J721" s="275"/>
      <c r="K721" s="276"/>
      <c r="L721" s="277"/>
      <c r="M721" s="275"/>
      <c r="N721" s="275"/>
      <c r="O721" s="275"/>
    </row>
    <row r="722" spans="9:15" x14ac:dyDescent="0.25">
      <c r="I722" s="275"/>
      <c r="J722" s="275"/>
      <c r="K722" s="276"/>
      <c r="L722" s="277"/>
      <c r="M722" s="275"/>
      <c r="N722" s="275"/>
      <c r="O722" s="275"/>
    </row>
    <row r="723" spans="9:15" x14ac:dyDescent="0.25">
      <c r="I723" s="275"/>
      <c r="J723" s="275"/>
      <c r="K723" s="276"/>
      <c r="L723" s="277"/>
      <c r="M723" s="275"/>
      <c r="N723" s="275"/>
      <c r="O723" s="275"/>
    </row>
    <row r="724" spans="9:15" x14ac:dyDescent="0.25">
      <c r="I724" s="275"/>
      <c r="J724" s="275"/>
      <c r="K724" s="276"/>
      <c r="L724" s="277"/>
      <c r="M724" s="275"/>
      <c r="N724" s="275"/>
      <c r="O724" s="275"/>
    </row>
    <row r="725" spans="9:15" x14ac:dyDescent="0.25">
      <c r="I725" s="275"/>
      <c r="J725" s="275"/>
      <c r="K725" s="276"/>
      <c r="L725" s="277"/>
      <c r="M725" s="275"/>
      <c r="N725" s="275"/>
      <c r="O725" s="275"/>
    </row>
    <row r="726" spans="9:15" x14ac:dyDescent="0.25">
      <c r="I726" s="275"/>
      <c r="J726" s="275"/>
      <c r="K726" s="276"/>
      <c r="L726" s="277"/>
      <c r="M726" s="275"/>
      <c r="N726" s="275"/>
      <c r="O726" s="275"/>
    </row>
    <row r="727" spans="9:15" x14ac:dyDescent="0.25">
      <c r="I727" s="275"/>
      <c r="J727" s="275"/>
      <c r="K727" s="276"/>
      <c r="L727" s="277"/>
      <c r="M727" s="275"/>
      <c r="N727" s="275"/>
      <c r="O727" s="275"/>
    </row>
    <row r="728" spans="9:15" x14ac:dyDescent="0.25">
      <c r="I728" s="275"/>
      <c r="J728" s="275"/>
      <c r="K728" s="276"/>
      <c r="L728" s="277"/>
      <c r="M728" s="275"/>
      <c r="N728" s="275"/>
      <c r="O728" s="275"/>
    </row>
    <row r="729" spans="9:15" x14ac:dyDescent="0.25">
      <c r="I729" s="275"/>
      <c r="J729" s="275"/>
      <c r="K729" s="276"/>
      <c r="L729" s="277"/>
      <c r="M729" s="275"/>
      <c r="N729" s="275"/>
      <c r="O729" s="275"/>
    </row>
    <row r="730" spans="9:15" x14ac:dyDescent="0.25">
      <c r="I730" s="275"/>
      <c r="J730" s="275"/>
      <c r="K730" s="276"/>
      <c r="L730" s="277"/>
      <c r="M730" s="275"/>
      <c r="N730" s="275"/>
      <c r="O730" s="275"/>
    </row>
    <row r="731" spans="9:15" x14ac:dyDescent="0.25">
      <c r="I731" s="275"/>
      <c r="J731" s="275"/>
      <c r="K731" s="276"/>
      <c r="L731" s="277"/>
      <c r="M731" s="275"/>
      <c r="N731" s="275"/>
      <c r="O731" s="275"/>
    </row>
    <row r="732" spans="9:15" x14ac:dyDescent="0.25">
      <c r="I732" s="275"/>
      <c r="J732" s="275"/>
      <c r="K732" s="276"/>
      <c r="L732" s="277"/>
      <c r="M732" s="275"/>
      <c r="N732" s="275"/>
      <c r="O732" s="275"/>
    </row>
    <row r="733" spans="9:15" x14ac:dyDescent="0.25">
      <c r="I733" s="275"/>
      <c r="J733" s="275"/>
      <c r="K733" s="276"/>
      <c r="L733" s="277"/>
      <c r="M733" s="275"/>
      <c r="N733" s="275"/>
      <c r="O733" s="275"/>
    </row>
    <row r="734" spans="9:15" x14ac:dyDescent="0.25">
      <c r="I734" s="275"/>
      <c r="J734" s="275"/>
      <c r="K734" s="276"/>
      <c r="L734" s="277"/>
      <c r="M734" s="275"/>
      <c r="N734" s="275"/>
      <c r="O734" s="275"/>
    </row>
    <row r="735" spans="9:15" x14ac:dyDescent="0.25">
      <c r="I735" s="275"/>
      <c r="J735" s="275"/>
      <c r="K735" s="276"/>
      <c r="L735" s="277"/>
      <c r="M735" s="275"/>
      <c r="N735" s="275"/>
      <c r="O735" s="275"/>
    </row>
    <row r="736" spans="9:15" x14ac:dyDescent="0.25">
      <c r="I736" s="275"/>
      <c r="J736" s="275"/>
      <c r="K736" s="276"/>
      <c r="L736" s="277"/>
      <c r="M736" s="275"/>
      <c r="N736" s="275"/>
      <c r="O736" s="275"/>
    </row>
    <row r="737" spans="9:15" x14ac:dyDescent="0.25">
      <c r="I737" s="275"/>
      <c r="J737" s="275"/>
      <c r="K737" s="276"/>
      <c r="L737" s="277"/>
      <c r="M737" s="275"/>
      <c r="N737" s="275"/>
      <c r="O737" s="275"/>
    </row>
    <row r="738" spans="9:15" x14ac:dyDescent="0.25">
      <c r="I738" s="275"/>
      <c r="J738" s="275"/>
      <c r="K738" s="276"/>
      <c r="L738" s="277"/>
      <c r="M738" s="275"/>
      <c r="N738" s="275"/>
      <c r="O738" s="275"/>
    </row>
    <row r="739" spans="9:15" x14ac:dyDescent="0.25">
      <c r="I739" s="275"/>
      <c r="J739" s="275"/>
      <c r="K739" s="276"/>
      <c r="L739" s="277"/>
      <c r="M739" s="275"/>
      <c r="N739" s="275"/>
      <c r="O739" s="275"/>
    </row>
    <row r="740" spans="9:15" x14ac:dyDescent="0.25">
      <c r="I740" s="275"/>
      <c r="J740" s="275"/>
      <c r="K740" s="276"/>
      <c r="L740" s="277"/>
      <c r="M740" s="275"/>
      <c r="N740" s="275"/>
      <c r="O740" s="275"/>
    </row>
    <row r="741" spans="9:15" x14ac:dyDescent="0.25">
      <c r="I741" s="275"/>
      <c r="J741" s="275"/>
      <c r="K741" s="276"/>
      <c r="L741" s="277"/>
      <c r="M741" s="275"/>
      <c r="N741" s="275"/>
      <c r="O741" s="275"/>
    </row>
    <row r="742" spans="9:15" x14ac:dyDescent="0.25">
      <c r="I742" s="275"/>
      <c r="J742" s="275"/>
      <c r="K742" s="276"/>
      <c r="L742" s="277"/>
      <c r="M742" s="275"/>
      <c r="N742" s="275"/>
      <c r="O742" s="275"/>
    </row>
    <row r="743" spans="9:15" x14ac:dyDescent="0.25">
      <c r="I743" s="275"/>
      <c r="J743" s="275"/>
      <c r="K743" s="276"/>
      <c r="L743" s="277"/>
      <c r="M743" s="275"/>
      <c r="N743" s="275"/>
      <c r="O743" s="275"/>
    </row>
    <row r="744" spans="9:15" x14ac:dyDescent="0.25">
      <c r="I744" s="275"/>
      <c r="J744" s="275"/>
      <c r="K744" s="276"/>
      <c r="L744" s="277"/>
      <c r="M744" s="275"/>
      <c r="N744" s="275"/>
      <c r="O744" s="275"/>
    </row>
    <row r="745" spans="9:15" x14ac:dyDescent="0.25">
      <c r="I745" s="275"/>
      <c r="J745" s="275"/>
      <c r="K745" s="276"/>
      <c r="L745" s="277"/>
      <c r="M745" s="275"/>
      <c r="N745" s="275"/>
      <c r="O745" s="275"/>
    </row>
    <row r="746" spans="9:15" x14ac:dyDescent="0.25">
      <c r="I746" s="275"/>
      <c r="J746" s="275"/>
      <c r="K746" s="276"/>
      <c r="L746" s="277"/>
      <c r="M746" s="275"/>
      <c r="N746" s="275"/>
      <c r="O746" s="275"/>
    </row>
    <row r="747" spans="9:15" x14ac:dyDescent="0.25">
      <c r="I747" s="275"/>
      <c r="J747" s="275"/>
      <c r="K747" s="276"/>
      <c r="L747" s="277"/>
      <c r="M747" s="275"/>
      <c r="N747" s="275"/>
      <c r="O747" s="275"/>
    </row>
    <row r="748" spans="9:15" x14ac:dyDescent="0.25">
      <c r="I748" s="275"/>
      <c r="J748" s="275"/>
      <c r="K748" s="276"/>
      <c r="L748" s="277"/>
      <c r="M748" s="275"/>
      <c r="N748" s="275"/>
      <c r="O748" s="275"/>
    </row>
    <row r="749" spans="9:15" x14ac:dyDescent="0.25">
      <c r="I749" s="275"/>
      <c r="J749" s="275"/>
      <c r="K749" s="276"/>
      <c r="L749" s="277"/>
      <c r="M749" s="275"/>
      <c r="N749" s="275"/>
      <c r="O749" s="275"/>
    </row>
    <row r="750" spans="9:15" x14ac:dyDescent="0.25">
      <c r="I750" s="275"/>
      <c r="J750" s="275"/>
      <c r="K750" s="276"/>
      <c r="L750" s="277"/>
      <c r="M750" s="275"/>
      <c r="N750" s="275"/>
      <c r="O750" s="275"/>
    </row>
    <row r="751" spans="9:15" x14ac:dyDescent="0.25">
      <c r="I751" s="275"/>
      <c r="J751" s="275"/>
      <c r="K751" s="276"/>
      <c r="L751" s="277"/>
      <c r="M751" s="275"/>
      <c r="N751" s="275"/>
      <c r="O751" s="275"/>
    </row>
    <row r="752" spans="9:15" x14ac:dyDescent="0.25">
      <c r="I752" s="275"/>
      <c r="J752" s="275"/>
      <c r="K752" s="276"/>
      <c r="L752" s="277"/>
      <c r="M752" s="275"/>
      <c r="N752" s="275"/>
      <c r="O752" s="275"/>
    </row>
    <row r="753" spans="9:15" x14ac:dyDescent="0.25">
      <c r="I753" s="275"/>
      <c r="J753" s="275"/>
      <c r="K753" s="276"/>
      <c r="L753" s="277"/>
      <c r="M753" s="275"/>
      <c r="N753" s="275"/>
      <c r="O753" s="275"/>
    </row>
    <row r="754" spans="9:15" x14ac:dyDescent="0.25">
      <c r="I754" s="275"/>
      <c r="J754" s="275"/>
      <c r="K754" s="276"/>
      <c r="L754" s="277"/>
      <c r="M754" s="275"/>
      <c r="N754" s="275"/>
      <c r="O754" s="275"/>
    </row>
    <row r="755" spans="9:15" x14ac:dyDescent="0.25">
      <c r="I755" s="275"/>
      <c r="J755" s="275"/>
      <c r="K755" s="276"/>
      <c r="L755" s="277"/>
      <c r="M755" s="275"/>
      <c r="N755" s="275"/>
      <c r="O755" s="275"/>
    </row>
    <row r="756" spans="9:15" x14ac:dyDescent="0.25">
      <c r="I756" s="275"/>
      <c r="J756" s="275"/>
      <c r="K756" s="276"/>
      <c r="L756" s="277"/>
      <c r="M756" s="275"/>
      <c r="N756" s="275"/>
      <c r="O756" s="275"/>
    </row>
    <row r="757" spans="9:15" x14ac:dyDescent="0.25">
      <c r="I757" s="275"/>
      <c r="J757" s="275"/>
      <c r="K757" s="276"/>
      <c r="L757" s="277"/>
      <c r="M757" s="275"/>
      <c r="N757" s="275"/>
      <c r="O757" s="275"/>
    </row>
    <row r="758" spans="9:15" x14ac:dyDescent="0.25">
      <c r="I758" s="275"/>
      <c r="J758" s="275"/>
      <c r="K758" s="276"/>
      <c r="L758" s="277"/>
      <c r="M758" s="275"/>
      <c r="N758" s="275"/>
      <c r="O758" s="275"/>
    </row>
    <row r="759" spans="9:15" x14ac:dyDescent="0.25">
      <c r="I759" s="275"/>
      <c r="J759" s="275"/>
      <c r="K759" s="276"/>
      <c r="L759" s="277"/>
      <c r="M759" s="275"/>
      <c r="N759" s="275"/>
      <c r="O759" s="275"/>
    </row>
    <row r="760" spans="9:15" x14ac:dyDescent="0.25">
      <c r="I760" s="275"/>
      <c r="J760" s="275"/>
      <c r="K760" s="276"/>
      <c r="L760" s="277"/>
      <c r="M760" s="275"/>
      <c r="N760" s="275"/>
      <c r="O760" s="275"/>
    </row>
    <row r="761" spans="9:15" x14ac:dyDescent="0.25">
      <c r="I761" s="275"/>
      <c r="J761" s="275"/>
      <c r="K761" s="276"/>
      <c r="L761" s="277"/>
      <c r="M761" s="275"/>
      <c r="N761" s="275"/>
      <c r="O761" s="275"/>
    </row>
    <row r="762" spans="9:15" x14ac:dyDescent="0.25">
      <c r="I762" s="275"/>
      <c r="J762" s="275"/>
      <c r="K762" s="276"/>
      <c r="L762" s="277"/>
      <c r="M762" s="275"/>
      <c r="N762" s="275"/>
      <c r="O762" s="275"/>
    </row>
    <row r="763" spans="9:15" x14ac:dyDescent="0.25">
      <c r="I763" s="275"/>
      <c r="J763" s="275"/>
      <c r="K763" s="276"/>
      <c r="L763" s="277"/>
      <c r="M763" s="275"/>
      <c r="N763" s="275"/>
      <c r="O763" s="275"/>
    </row>
    <row r="764" spans="9:15" x14ac:dyDescent="0.25">
      <c r="I764" s="275"/>
      <c r="J764" s="275"/>
      <c r="K764" s="276"/>
      <c r="L764" s="277"/>
      <c r="M764" s="275"/>
      <c r="N764" s="275"/>
      <c r="O764" s="275"/>
    </row>
    <row r="765" spans="9:15" x14ac:dyDescent="0.25">
      <c r="I765" s="275"/>
      <c r="J765" s="275"/>
      <c r="K765" s="276"/>
      <c r="L765" s="277"/>
      <c r="M765" s="275"/>
      <c r="N765" s="275"/>
      <c r="O765" s="275"/>
    </row>
    <row r="766" spans="9:15" x14ac:dyDescent="0.25">
      <c r="I766" s="275"/>
      <c r="J766" s="275"/>
      <c r="K766" s="276"/>
      <c r="L766" s="277"/>
      <c r="M766" s="275"/>
      <c r="N766" s="275"/>
      <c r="O766" s="275"/>
    </row>
    <row r="767" spans="9:15" x14ac:dyDescent="0.25">
      <c r="I767" s="275"/>
      <c r="J767" s="275"/>
      <c r="K767" s="276"/>
      <c r="L767" s="277"/>
      <c r="M767" s="275"/>
      <c r="N767" s="275"/>
      <c r="O767" s="275"/>
    </row>
    <row r="768" spans="9:15" x14ac:dyDescent="0.25">
      <c r="I768" s="275"/>
      <c r="J768" s="275"/>
      <c r="K768" s="276"/>
      <c r="L768" s="277"/>
      <c r="M768" s="275"/>
      <c r="N768" s="275"/>
      <c r="O768" s="275"/>
    </row>
    <row r="769" spans="9:15" x14ac:dyDescent="0.25">
      <c r="I769" s="275"/>
      <c r="J769" s="275"/>
      <c r="K769" s="276"/>
      <c r="L769" s="277"/>
      <c r="M769" s="275"/>
      <c r="N769" s="275"/>
      <c r="O769" s="275"/>
    </row>
    <row r="770" spans="9:15" x14ac:dyDescent="0.25">
      <c r="I770" s="275"/>
      <c r="J770" s="275"/>
      <c r="K770" s="276"/>
      <c r="L770" s="277"/>
      <c r="M770" s="275"/>
      <c r="N770" s="275"/>
      <c r="O770" s="275"/>
    </row>
    <row r="771" spans="9:15" x14ac:dyDescent="0.25">
      <c r="I771" s="275"/>
      <c r="J771" s="275"/>
      <c r="K771" s="276"/>
      <c r="L771" s="277"/>
      <c r="M771" s="275"/>
      <c r="N771" s="275"/>
      <c r="O771" s="275"/>
    </row>
    <row r="772" spans="9:15" x14ac:dyDescent="0.25">
      <c r="I772" s="275"/>
      <c r="J772" s="275"/>
      <c r="K772" s="276"/>
      <c r="L772" s="277"/>
      <c r="M772" s="275"/>
      <c r="N772" s="275"/>
      <c r="O772" s="275"/>
    </row>
    <row r="773" spans="9:15" x14ac:dyDescent="0.25">
      <c r="I773" s="275"/>
      <c r="J773" s="275"/>
      <c r="K773" s="276"/>
      <c r="L773" s="277"/>
      <c r="M773" s="275"/>
      <c r="N773" s="275"/>
      <c r="O773" s="275"/>
    </row>
    <row r="774" spans="9:15" x14ac:dyDescent="0.25">
      <c r="I774" s="275"/>
      <c r="J774" s="275"/>
      <c r="K774" s="276"/>
      <c r="L774" s="277"/>
      <c r="M774" s="275"/>
      <c r="N774" s="275"/>
      <c r="O774" s="275"/>
    </row>
    <row r="775" spans="9:15" x14ac:dyDescent="0.25">
      <c r="I775" s="275"/>
      <c r="J775" s="275"/>
      <c r="K775" s="276"/>
      <c r="L775" s="277"/>
      <c r="M775" s="275"/>
      <c r="N775" s="275"/>
      <c r="O775" s="275"/>
    </row>
    <row r="776" spans="9:15" x14ac:dyDescent="0.25">
      <c r="I776" s="275"/>
      <c r="J776" s="275"/>
      <c r="K776" s="276"/>
      <c r="L776" s="277"/>
      <c r="M776" s="275"/>
      <c r="N776" s="275"/>
      <c r="O776" s="275"/>
    </row>
    <row r="777" spans="9:15" x14ac:dyDescent="0.25">
      <c r="I777" s="275"/>
      <c r="J777" s="275"/>
      <c r="K777" s="276"/>
      <c r="L777" s="277"/>
      <c r="M777" s="275"/>
      <c r="N777" s="275"/>
      <c r="O777" s="275"/>
    </row>
    <row r="778" spans="9:15" x14ac:dyDescent="0.25">
      <c r="I778" s="275"/>
      <c r="J778" s="275"/>
      <c r="K778" s="276"/>
      <c r="L778" s="277"/>
      <c r="M778" s="275"/>
      <c r="N778" s="275"/>
      <c r="O778" s="275"/>
    </row>
    <row r="779" spans="9:15" x14ac:dyDescent="0.25">
      <c r="I779" s="275"/>
      <c r="J779" s="275"/>
      <c r="K779" s="276"/>
      <c r="L779" s="277"/>
      <c r="M779" s="275"/>
      <c r="N779" s="275"/>
      <c r="O779" s="275"/>
    </row>
    <row r="780" spans="9:15" x14ac:dyDescent="0.25">
      <c r="I780" s="275"/>
      <c r="J780" s="275"/>
      <c r="K780" s="276"/>
      <c r="L780" s="277"/>
      <c r="M780" s="275"/>
      <c r="N780" s="275"/>
      <c r="O780" s="275"/>
    </row>
    <row r="781" spans="9:15" x14ac:dyDescent="0.25">
      <c r="I781" s="275"/>
      <c r="J781" s="275"/>
      <c r="K781" s="276"/>
      <c r="L781" s="277"/>
      <c r="M781" s="275"/>
      <c r="N781" s="275"/>
      <c r="O781" s="275"/>
    </row>
    <row r="782" spans="9:15" x14ac:dyDescent="0.25">
      <c r="I782" s="275"/>
      <c r="J782" s="275"/>
      <c r="K782" s="276"/>
      <c r="L782" s="277"/>
      <c r="M782" s="275"/>
      <c r="N782" s="275"/>
      <c r="O782" s="275"/>
    </row>
    <row r="783" spans="9:15" x14ac:dyDescent="0.25">
      <c r="I783" s="275"/>
      <c r="J783" s="275"/>
      <c r="K783" s="276"/>
      <c r="L783" s="277"/>
      <c r="M783" s="275"/>
      <c r="N783" s="275"/>
      <c r="O783" s="275"/>
    </row>
    <row r="784" spans="9:15" x14ac:dyDescent="0.25">
      <c r="I784" s="275"/>
      <c r="J784" s="275"/>
      <c r="K784" s="276"/>
      <c r="L784" s="277"/>
      <c r="M784" s="275"/>
      <c r="N784" s="275"/>
      <c r="O784" s="275"/>
    </row>
    <row r="785" spans="9:15" x14ac:dyDescent="0.25">
      <c r="I785" s="275"/>
      <c r="J785" s="275"/>
      <c r="K785" s="276"/>
      <c r="L785" s="277"/>
      <c r="M785" s="275"/>
      <c r="N785" s="275"/>
      <c r="O785" s="275"/>
    </row>
    <row r="786" spans="9:15" x14ac:dyDescent="0.25">
      <c r="I786" s="275"/>
      <c r="J786" s="275"/>
      <c r="K786" s="276"/>
      <c r="L786" s="277"/>
      <c r="M786" s="275"/>
      <c r="N786" s="275"/>
      <c r="O786" s="275"/>
    </row>
    <row r="787" spans="9:15" x14ac:dyDescent="0.25">
      <c r="I787" s="275"/>
      <c r="J787" s="275"/>
      <c r="K787" s="276"/>
      <c r="L787" s="277"/>
      <c r="M787" s="275"/>
      <c r="N787" s="275"/>
      <c r="O787" s="275"/>
    </row>
    <row r="788" spans="9:15" x14ac:dyDescent="0.25">
      <c r="I788" s="275"/>
      <c r="J788" s="275"/>
      <c r="K788" s="276"/>
      <c r="L788" s="277"/>
      <c r="M788" s="275"/>
      <c r="N788" s="275"/>
      <c r="O788" s="275"/>
    </row>
    <row r="789" spans="9:15" x14ac:dyDescent="0.25">
      <c r="I789" s="275"/>
      <c r="J789" s="275"/>
      <c r="K789" s="276"/>
      <c r="L789" s="277"/>
      <c r="M789" s="275"/>
      <c r="N789" s="275"/>
      <c r="O789" s="275"/>
    </row>
    <row r="790" spans="9:15" x14ac:dyDescent="0.25">
      <c r="I790" s="275"/>
      <c r="J790" s="275"/>
      <c r="K790" s="276"/>
      <c r="L790" s="277"/>
      <c r="M790" s="275"/>
      <c r="N790" s="275"/>
      <c r="O790" s="275"/>
    </row>
    <row r="791" spans="9:15" x14ac:dyDescent="0.25">
      <c r="I791" s="275"/>
      <c r="J791" s="275"/>
      <c r="K791" s="276"/>
      <c r="L791" s="277"/>
      <c r="M791" s="275"/>
      <c r="N791" s="275"/>
      <c r="O791" s="275"/>
    </row>
    <row r="792" spans="9:15" x14ac:dyDescent="0.25">
      <c r="I792" s="275"/>
      <c r="J792" s="275"/>
      <c r="K792" s="276"/>
      <c r="L792" s="277"/>
      <c r="M792" s="275"/>
      <c r="N792" s="275"/>
      <c r="O792" s="275"/>
    </row>
    <row r="793" spans="9:15" x14ac:dyDescent="0.25">
      <c r="I793" s="275"/>
      <c r="J793" s="275"/>
      <c r="K793" s="276"/>
      <c r="L793" s="277"/>
      <c r="M793" s="275"/>
      <c r="N793" s="275"/>
      <c r="O793" s="275"/>
    </row>
    <row r="794" spans="9:15" x14ac:dyDescent="0.25">
      <c r="I794" s="275"/>
      <c r="J794" s="275"/>
      <c r="K794" s="276"/>
      <c r="L794" s="277"/>
      <c r="M794" s="275"/>
      <c r="N794" s="275"/>
      <c r="O794" s="275"/>
    </row>
    <row r="795" spans="9:15" x14ac:dyDescent="0.25">
      <c r="I795" s="275"/>
      <c r="J795" s="275"/>
      <c r="K795" s="276"/>
      <c r="L795" s="277"/>
      <c r="M795" s="275"/>
      <c r="N795" s="275"/>
      <c r="O795" s="275"/>
    </row>
    <row r="796" spans="9:15" x14ac:dyDescent="0.25">
      <c r="I796" s="275"/>
      <c r="J796" s="275"/>
      <c r="K796" s="276"/>
      <c r="L796" s="277"/>
      <c r="M796" s="275"/>
      <c r="N796" s="275"/>
      <c r="O796" s="275"/>
    </row>
    <row r="797" spans="9:15" x14ac:dyDescent="0.25">
      <c r="I797" s="275"/>
      <c r="J797" s="275"/>
      <c r="K797" s="276"/>
      <c r="L797" s="277"/>
      <c r="M797" s="275"/>
      <c r="N797" s="275"/>
      <c r="O797" s="275"/>
    </row>
    <row r="798" spans="9:15" x14ac:dyDescent="0.25">
      <c r="I798" s="275"/>
      <c r="J798" s="275"/>
      <c r="K798" s="276"/>
      <c r="L798" s="277"/>
      <c r="M798" s="275"/>
      <c r="N798" s="275"/>
      <c r="O798" s="275"/>
    </row>
    <row r="799" spans="9:15" x14ac:dyDescent="0.25">
      <c r="I799" s="275"/>
      <c r="J799" s="275"/>
      <c r="K799" s="276"/>
      <c r="L799" s="277"/>
      <c r="M799" s="275"/>
      <c r="N799" s="275"/>
      <c r="O799" s="275"/>
    </row>
    <row r="800" spans="9:15" x14ac:dyDescent="0.25">
      <c r="I800" s="275"/>
      <c r="J800" s="275"/>
      <c r="K800" s="276"/>
      <c r="L800" s="277"/>
      <c r="M800" s="275"/>
      <c r="N800" s="275"/>
      <c r="O800" s="275"/>
    </row>
    <row r="801" spans="9:15" x14ac:dyDescent="0.25">
      <c r="I801" s="275"/>
      <c r="J801" s="275"/>
      <c r="K801" s="276"/>
      <c r="L801" s="277"/>
      <c r="M801" s="275"/>
      <c r="N801" s="275"/>
      <c r="O801" s="275"/>
    </row>
    <row r="802" spans="9:15" x14ac:dyDescent="0.25">
      <c r="I802" s="275"/>
      <c r="J802" s="275"/>
      <c r="K802" s="276"/>
      <c r="L802" s="277"/>
      <c r="M802" s="275"/>
      <c r="N802" s="275"/>
      <c r="O802" s="275"/>
    </row>
    <row r="803" spans="9:15" x14ac:dyDescent="0.25">
      <c r="I803" s="275"/>
      <c r="J803" s="275"/>
      <c r="K803" s="276"/>
      <c r="L803" s="277"/>
      <c r="M803" s="275"/>
      <c r="N803" s="275"/>
      <c r="O803" s="275"/>
    </row>
    <row r="804" spans="9:15" x14ac:dyDescent="0.25">
      <c r="I804" s="275"/>
      <c r="J804" s="275"/>
      <c r="K804" s="276"/>
      <c r="L804" s="277"/>
      <c r="M804" s="275"/>
      <c r="N804" s="275"/>
      <c r="O804" s="275"/>
    </row>
    <row r="805" spans="9:15" x14ac:dyDescent="0.25">
      <c r="I805" s="275"/>
      <c r="J805" s="275"/>
      <c r="K805" s="276"/>
      <c r="L805" s="277"/>
      <c r="M805" s="275"/>
      <c r="N805" s="275"/>
      <c r="O805" s="275"/>
    </row>
    <row r="806" spans="9:15" x14ac:dyDescent="0.25">
      <c r="I806" s="275"/>
      <c r="J806" s="275"/>
      <c r="K806" s="276"/>
      <c r="L806" s="277"/>
      <c r="M806" s="275"/>
      <c r="N806" s="275"/>
      <c r="O806" s="275"/>
    </row>
    <row r="807" spans="9:15" x14ac:dyDescent="0.25">
      <c r="I807" s="275"/>
      <c r="J807" s="275"/>
      <c r="K807" s="276"/>
      <c r="L807" s="277"/>
      <c r="M807" s="275"/>
      <c r="N807" s="275"/>
      <c r="O807" s="275"/>
    </row>
    <row r="808" spans="9:15" x14ac:dyDescent="0.25">
      <c r="I808" s="275"/>
      <c r="J808" s="275"/>
      <c r="K808" s="276"/>
      <c r="L808" s="277"/>
      <c r="M808" s="275"/>
      <c r="N808" s="275"/>
      <c r="O808" s="275"/>
    </row>
    <row r="809" spans="9:15" x14ac:dyDescent="0.25">
      <c r="I809" s="275"/>
      <c r="J809" s="275"/>
      <c r="K809" s="276"/>
      <c r="L809" s="277"/>
      <c r="M809" s="275"/>
      <c r="N809" s="275"/>
      <c r="O809" s="275"/>
    </row>
    <row r="810" spans="9:15" x14ac:dyDescent="0.25">
      <c r="I810" s="275"/>
      <c r="J810" s="275"/>
      <c r="K810" s="276"/>
      <c r="L810" s="277"/>
      <c r="M810" s="275"/>
      <c r="N810" s="275"/>
      <c r="O810" s="275"/>
    </row>
    <row r="811" spans="9:15" x14ac:dyDescent="0.25">
      <c r="I811" s="275"/>
      <c r="J811" s="275"/>
      <c r="K811" s="276"/>
      <c r="L811" s="277"/>
      <c r="M811" s="275"/>
      <c r="N811" s="275"/>
      <c r="O811" s="275"/>
    </row>
    <row r="812" spans="9:15" x14ac:dyDescent="0.25">
      <c r="I812" s="275"/>
      <c r="J812" s="275"/>
      <c r="K812" s="276"/>
      <c r="L812" s="277"/>
      <c r="M812" s="275"/>
      <c r="N812" s="275"/>
      <c r="O812" s="275"/>
    </row>
    <row r="813" spans="9:15" x14ac:dyDescent="0.25">
      <c r="I813" s="275"/>
      <c r="J813" s="275"/>
      <c r="K813" s="276"/>
      <c r="L813" s="277"/>
      <c r="M813" s="275"/>
      <c r="N813" s="275"/>
      <c r="O813" s="275"/>
    </row>
    <row r="814" spans="9:15" x14ac:dyDescent="0.25">
      <c r="I814" s="275"/>
      <c r="J814" s="275"/>
      <c r="K814" s="276"/>
      <c r="L814" s="277"/>
      <c r="M814" s="275"/>
      <c r="N814" s="275"/>
      <c r="O814" s="275"/>
    </row>
    <row r="815" spans="9:15" x14ac:dyDescent="0.25">
      <c r="I815" s="275"/>
      <c r="J815" s="275"/>
      <c r="K815" s="276"/>
      <c r="L815" s="277"/>
      <c r="M815" s="275"/>
      <c r="N815" s="275"/>
      <c r="O815" s="275"/>
    </row>
    <row r="816" spans="9:15" x14ac:dyDescent="0.25">
      <c r="I816" s="275"/>
      <c r="J816" s="275"/>
      <c r="K816" s="276"/>
      <c r="L816" s="277"/>
      <c r="M816" s="275"/>
      <c r="N816" s="275"/>
      <c r="O816" s="275"/>
    </row>
    <row r="817" spans="9:15" x14ac:dyDescent="0.25">
      <c r="I817" s="275"/>
      <c r="J817" s="275"/>
      <c r="K817" s="276"/>
      <c r="L817" s="277"/>
      <c r="M817" s="275"/>
      <c r="N817" s="275"/>
      <c r="O817" s="275"/>
    </row>
    <row r="818" spans="9:15" x14ac:dyDescent="0.25">
      <c r="I818" s="275"/>
      <c r="J818" s="275"/>
      <c r="K818" s="276"/>
      <c r="L818" s="277"/>
      <c r="M818" s="275"/>
      <c r="N818" s="275"/>
      <c r="O818" s="275"/>
    </row>
    <row r="819" spans="9:15" x14ac:dyDescent="0.25">
      <c r="I819" s="275"/>
      <c r="J819" s="275"/>
      <c r="K819" s="276"/>
      <c r="L819" s="277"/>
      <c r="M819" s="275"/>
      <c r="N819" s="275"/>
      <c r="O819" s="275"/>
    </row>
    <row r="820" spans="9:15" x14ac:dyDescent="0.25">
      <c r="I820" s="275"/>
      <c r="J820" s="275"/>
      <c r="K820" s="276"/>
      <c r="L820" s="277"/>
      <c r="M820" s="275"/>
      <c r="N820" s="275"/>
      <c r="O820" s="275"/>
    </row>
    <row r="821" spans="9:15" x14ac:dyDescent="0.25">
      <c r="I821" s="275"/>
      <c r="J821" s="275"/>
      <c r="K821" s="276"/>
      <c r="L821" s="277"/>
      <c r="M821" s="275"/>
      <c r="N821" s="275"/>
      <c r="O821" s="275"/>
    </row>
    <row r="822" spans="9:15" x14ac:dyDescent="0.25">
      <c r="I822" s="275"/>
      <c r="J822" s="275"/>
      <c r="K822" s="276"/>
      <c r="L822" s="277"/>
      <c r="M822" s="275"/>
      <c r="N822" s="275"/>
      <c r="O822" s="275"/>
    </row>
    <row r="823" spans="9:15" x14ac:dyDescent="0.25">
      <c r="I823" s="275"/>
      <c r="J823" s="275"/>
      <c r="K823" s="276"/>
      <c r="L823" s="277"/>
      <c r="M823" s="275"/>
      <c r="N823" s="275"/>
      <c r="O823" s="275"/>
    </row>
    <row r="824" spans="9:15" x14ac:dyDescent="0.25">
      <c r="I824" s="275"/>
      <c r="J824" s="275"/>
      <c r="K824" s="276"/>
      <c r="L824" s="277"/>
      <c r="M824" s="275"/>
      <c r="N824" s="275"/>
      <c r="O824" s="275"/>
    </row>
    <row r="825" spans="9:15" x14ac:dyDescent="0.25">
      <c r="I825" s="275"/>
      <c r="J825" s="275"/>
      <c r="K825" s="276"/>
      <c r="L825" s="277"/>
      <c r="M825" s="275"/>
      <c r="N825" s="275"/>
      <c r="O825" s="275"/>
    </row>
    <row r="826" spans="9:15" x14ac:dyDescent="0.25">
      <c r="I826" s="275"/>
      <c r="J826" s="275"/>
      <c r="K826" s="276"/>
      <c r="L826" s="277"/>
      <c r="M826" s="275"/>
      <c r="N826" s="275"/>
      <c r="O826" s="275"/>
    </row>
    <row r="827" spans="9:15" x14ac:dyDescent="0.25">
      <c r="I827" s="275"/>
      <c r="J827" s="275"/>
      <c r="K827" s="276"/>
      <c r="L827" s="277"/>
      <c r="M827" s="275"/>
      <c r="N827" s="275"/>
      <c r="O827" s="275"/>
    </row>
    <row r="828" spans="9:15" x14ac:dyDescent="0.25">
      <c r="I828" s="275"/>
      <c r="J828" s="275"/>
      <c r="K828" s="276"/>
      <c r="L828" s="277"/>
      <c r="M828" s="275"/>
      <c r="N828" s="275"/>
      <c r="O828" s="275"/>
    </row>
    <row r="829" spans="9:15" x14ac:dyDescent="0.25">
      <c r="I829" s="275"/>
      <c r="J829" s="275"/>
      <c r="K829" s="276"/>
      <c r="L829" s="277"/>
      <c r="M829" s="275"/>
      <c r="N829" s="275"/>
      <c r="O829" s="275"/>
    </row>
    <row r="830" spans="9:15" x14ac:dyDescent="0.25">
      <c r="I830" s="275"/>
      <c r="J830" s="275"/>
      <c r="K830" s="276"/>
      <c r="L830" s="277"/>
      <c r="M830" s="275"/>
      <c r="N830" s="275"/>
      <c r="O830" s="275"/>
    </row>
    <row r="831" spans="9:15" x14ac:dyDescent="0.25">
      <c r="I831" s="275"/>
      <c r="J831" s="275"/>
      <c r="K831" s="276"/>
      <c r="L831" s="277"/>
      <c r="M831" s="275"/>
      <c r="N831" s="275"/>
      <c r="O831" s="275"/>
    </row>
    <row r="832" spans="9:15" x14ac:dyDescent="0.25">
      <c r="I832" s="275"/>
      <c r="J832" s="275"/>
      <c r="K832" s="276"/>
      <c r="L832" s="277"/>
      <c r="M832" s="275"/>
      <c r="N832" s="275"/>
      <c r="O832" s="275"/>
    </row>
    <row r="833" spans="9:15" x14ac:dyDescent="0.25">
      <c r="I833" s="275"/>
      <c r="J833" s="275"/>
      <c r="K833" s="276"/>
      <c r="L833" s="277"/>
      <c r="M833" s="275"/>
      <c r="N833" s="275"/>
      <c r="O833" s="275"/>
    </row>
    <row r="834" spans="9:15" x14ac:dyDescent="0.25">
      <c r="I834" s="275"/>
      <c r="J834" s="275"/>
      <c r="K834" s="276"/>
      <c r="L834" s="277"/>
      <c r="M834" s="275"/>
      <c r="N834" s="275"/>
      <c r="O834" s="275"/>
    </row>
    <row r="835" spans="9:15" x14ac:dyDescent="0.25">
      <c r="I835" s="275"/>
      <c r="J835" s="275"/>
      <c r="K835" s="276"/>
      <c r="L835" s="277"/>
      <c r="M835" s="275"/>
      <c r="N835" s="275"/>
      <c r="O835" s="275"/>
    </row>
    <row r="836" spans="9:15" x14ac:dyDescent="0.25">
      <c r="I836" s="275"/>
      <c r="J836" s="275"/>
      <c r="K836" s="276"/>
      <c r="L836" s="277"/>
      <c r="M836" s="275"/>
      <c r="N836" s="275"/>
      <c r="O836" s="275"/>
    </row>
    <row r="837" spans="9:15" x14ac:dyDescent="0.25">
      <c r="I837" s="275"/>
      <c r="J837" s="275"/>
      <c r="K837" s="276"/>
      <c r="L837" s="277"/>
      <c r="M837" s="275"/>
      <c r="N837" s="275"/>
      <c r="O837" s="275"/>
    </row>
    <row r="838" spans="9:15" x14ac:dyDescent="0.25">
      <c r="I838" s="275"/>
      <c r="J838" s="275"/>
      <c r="K838" s="276"/>
      <c r="L838" s="277"/>
      <c r="M838" s="275"/>
      <c r="N838" s="275"/>
      <c r="O838" s="275"/>
    </row>
    <row r="839" spans="9:15" x14ac:dyDescent="0.25">
      <c r="I839" s="275"/>
      <c r="J839" s="275"/>
      <c r="K839" s="276"/>
      <c r="L839" s="277"/>
      <c r="M839" s="275"/>
      <c r="N839" s="275"/>
      <c r="O839" s="275"/>
    </row>
    <row r="840" spans="9:15" x14ac:dyDescent="0.25">
      <c r="I840" s="275"/>
      <c r="J840" s="275"/>
      <c r="K840" s="276"/>
      <c r="L840" s="277"/>
      <c r="M840" s="275"/>
      <c r="N840" s="275"/>
      <c r="O840" s="275"/>
    </row>
    <row r="841" spans="9:15" x14ac:dyDescent="0.25">
      <c r="I841" s="275"/>
      <c r="J841" s="275"/>
      <c r="K841" s="276"/>
      <c r="L841" s="277"/>
      <c r="M841" s="275"/>
      <c r="N841" s="275"/>
      <c r="O841" s="275"/>
    </row>
    <row r="842" spans="9:15" x14ac:dyDescent="0.25">
      <c r="I842" s="275"/>
      <c r="J842" s="275"/>
      <c r="K842" s="276"/>
      <c r="L842" s="277"/>
      <c r="M842" s="275"/>
      <c r="N842" s="275"/>
      <c r="O842" s="275"/>
    </row>
    <row r="843" spans="9:15" x14ac:dyDescent="0.25">
      <c r="I843" s="275"/>
      <c r="J843" s="275"/>
      <c r="K843" s="276"/>
      <c r="L843" s="277"/>
      <c r="M843" s="275"/>
      <c r="N843" s="275"/>
      <c r="O843" s="275"/>
    </row>
    <row r="844" spans="9:15" x14ac:dyDescent="0.25">
      <c r="I844" s="275"/>
      <c r="J844" s="275"/>
      <c r="K844" s="276"/>
      <c r="L844" s="277"/>
      <c r="M844" s="275"/>
      <c r="N844" s="275"/>
      <c r="O844" s="275"/>
    </row>
    <row r="845" spans="9:15" x14ac:dyDescent="0.25">
      <c r="I845" s="275"/>
      <c r="J845" s="275"/>
      <c r="K845" s="276"/>
      <c r="L845" s="277"/>
      <c r="M845" s="275"/>
      <c r="N845" s="275"/>
      <c r="O845" s="275"/>
    </row>
    <row r="846" spans="9:15" x14ac:dyDescent="0.25">
      <c r="I846" s="275"/>
      <c r="J846" s="275"/>
      <c r="K846" s="276"/>
      <c r="L846" s="277"/>
      <c r="M846" s="275"/>
      <c r="N846" s="275"/>
      <c r="O846" s="275"/>
    </row>
    <row r="847" spans="9:15" x14ac:dyDescent="0.25">
      <c r="I847" s="275"/>
      <c r="J847" s="275"/>
      <c r="K847" s="276"/>
      <c r="L847" s="277"/>
      <c r="M847" s="275"/>
      <c r="N847" s="275"/>
      <c r="O847" s="275"/>
    </row>
    <row r="848" spans="9:15" x14ac:dyDescent="0.25">
      <c r="I848" s="275"/>
      <c r="J848" s="275"/>
      <c r="K848" s="276"/>
      <c r="L848" s="277"/>
      <c r="M848" s="275"/>
      <c r="N848" s="275"/>
      <c r="O848" s="275"/>
    </row>
    <row r="849" spans="9:15" x14ac:dyDescent="0.25">
      <c r="I849" s="275"/>
      <c r="J849" s="275"/>
      <c r="K849" s="276"/>
      <c r="L849" s="277"/>
      <c r="M849" s="275"/>
      <c r="N849" s="275"/>
      <c r="O849" s="275"/>
    </row>
    <row r="850" spans="9:15" x14ac:dyDescent="0.25">
      <c r="I850" s="275"/>
      <c r="J850" s="275"/>
      <c r="K850" s="276"/>
      <c r="L850" s="277"/>
      <c r="M850" s="275"/>
      <c r="N850" s="275"/>
      <c r="O850" s="275"/>
    </row>
    <row r="851" spans="9:15" x14ac:dyDescent="0.25">
      <c r="I851" s="275"/>
      <c r="J851" s="275"/>
      <c r="K851" s="276"/>
      <c r="L851" s="277"/>
      <c r="M851" s="275"/>
      <c r="N851" s="275"/>
      <c r="O851" s="275"/>
    </row>
    <row r="852" spans="9:15" x14ac:dyDescent="0.25">
      <c r="I852" s="275"/>
      <c r="J852" s="275"/>
      <c r="K852" s="276"/>
      <c r="L852" s="277"/>
      <c r="M852" s="275"/>
      <c r="N852" s="275"/>
      <c r="O852" s="275"/>
    </row>
    <row r="853" spans="9:15" x14ac:dyDescent="0.25">
      <c r="I853" s="275"/>
      <c r="J853" s="275"/>
      <c r="K853" s="276"/>
      <c r="L853" s="277"/>
      <c r="M853" s="275"/>
      <c r="N853" s="275"/>
      <c r="O853" s="275"/>
    </row>
    <row r="854" spans="9:15" x14ac:dyDescent="0.25">
      <c r="I854" s="275"/>
      <c r="J854" s="275"/>
      <c r="K854" s="276"/>
      <c r="L854" s="277"/>
      <c r="M854" s="275"/>
      <c r="N854" s="275"/>
      <c r="O854" s="275"/>
    </row>
    <row r="855" spans="9:15" x14ac:dyDescent="0.25">
      <c r="I855" s="275"/>
      <c r="J855" s="275"/>
      <c r="K855" s="276"/>
      <c r="L855" s="277"/>
      <c r="M855" s="275"/>
      <c r="N855" s="275"/>
      <c r="O855" s="275"/>
    </row>
    <row r="856" spans="9:15" x14ac:dyDescent="0.25">
      <c r="I856" s="275"/>
      <c r="J856" s="275"/>
      <c r="K856" s="276"/>
      <c r="L856" s="277"/>
      <c r="M856" s="275"/>
      <c r="N856" s="275"/>
      <c r="O856" s="275"/>
    </row>
    <row r="857" spans="9:15" x14ac:dyDescent="0.25">
      <c r="I857" s="275"/>
      <c r="J857" s="275"/>
      <c r="K857" s="276"/>
      <c r="L857" s="277"/>
      <c r="M857" s="275"/>
      <c r="N857" s="275"/>
      <c r="O857" s="275"/>
    </row>
    <row r="858" spans="9:15" x14ac:dyDescent="0.25">
      <c r="I858" s="275"/>
      <c r="J858" s="275"/>
      <c r="K858" s="276"/>
      <c r="L858" s="277"/>
      <c r="M858" s="275"/>
      <c r="N858" s="275"/>
      <c r="O858" s="275"/>
    </row>
    <row r="859" spans="9:15" x14ac:dyDescent="0.25">
      <c r="I859" s="275"/>
      <c r="J859" s="275"/>
      <c r="K859" s="276"/>
      <c r="L859" s="277"/>
      <c r="M859" s="275"/>
      <c r="N859" s="275"/>
      <c r="O859" s="275"/>
    </row>
    <row r="860" spans="9:15" x14ac:dyDescent="0.25">
      <c r="I860" s="275"/>
      <c r="J860" s="275"/>
      <c r="K860" s="276"/>
      <c r="L860" s="277"/>
      <c r="M860" s="275"/>
      <c r="N860" s="275"/>
      <c r="O860" s="275"/>
    </row>
    <row r="861" spans="9:15" x14ac:dyDescent="0.25">
      <c r="I861" s="275"/>
      <c r="J861" s="275"/>
      <c r="K861" s="276"/>
      <c r="L861" s="277"/>
      <c r="M861" s="275"/>
      <c r="N861" s="275"/>
      <c r="O861" s="275"/>
    </row>
    <row r="862" spans="9:15" x14ac:dyDescent="0.25">
      <c r="I862" s="275"/>
      <c r="J862" s="275"/>
      <c r="K862" s="276"/>
      <c r="L862" s="277"/>
      <c r="M862" s="275"/>
      <c r="N862" s="275"/>
      <c r="O862" s="275"/>
    </row>
    <row r="863" spans="9:15" x14ac:dyDescent="0.25">
      <c r="I863" s="275"/>
      <c r="J863" s="275"/>
      <c r="K863" s="276"/>
      <c r="L863" s="277"/>
      <c r="M863" s="275"/>
      <c r="N863" s="275"/>
      <c r="O863" s="275"/>
    </row>
    <row r="864" spans="9:15" x14ac:dyDescent="0.25">
      <c r="I864" s="275"/>
      <c r="J864" s="275"/>
      <c r="K864" s="276"/>
      <c r="L864" s="277"/>
      <c r="M864" s="275"/>
      <c r="N864" s="275"/>
      <c r="O864" s="275"/>
    </row>
    <row r="865" spans="9:15" x14ac:dyDescent="0.25">
      <c r="I865" s="275"/>
      <c r="J865" s="275"/>
      <c r="K865" s="276"/>
      <c r="L865" s="277"/>
      <c r="M865" s="275"/>
      <c r="N865" s="275"/>
      <c r="O865" s="275"/>
    </row>
    <row r="866" spans="9:15" x14ac:dyDescent="0.25">
      <c r="I866" s="275"/>
      <c r="J866" s="275"/>
      <c r="K866" s="276"/>
      <c r="L866" s="277"/>
      <c r="M866" s="275"/>
      <c r="N866" s="275"/>
      <c r="O866" s="275"/>
    </row>
    <row r="867" spans="9:15" x14ac:dyDescent="0.25">
      <c r="I867" s="275"/>
      <c r="J867" s="275"/>
      <c r="K867" s="276"/>
      <c r="L867" s="277"/>
      <c r="M867" s="275"/>
      <c r="N867" s="275"/>
      <c r="O867" s="275"/>
    </row>
    <row r="868" spans="9:15" x14ac:dyDescent="0.25">
      <c r="I868" s="275"/>
      <c r="J868" s="275"/>
      <c r="K868" s="276"/>
      <c r="L868" s="277"/>
      <c r="M868" s="275"/>
      <c r="N868" s="275"/>
      <c r="O868" s="275"/>
    </row>
    <row r="869" spans="9:15" x14ac:dyDescent="0.25">
      <c r="I869" s="275"/>
      <c r="J869" s="275"/>
      <c r="K869" s="276"/>
      <c r="L869" s="277"/>
      <c r="M869" s="275"/>
      <c r="N869" s="275"/>
      <c r="O869" s="275"/>
    </row>
    <row r="870" spans="9:15" x14ac:dyDescent="0.25">
      <c r="I870" s="275"/>
      <c r="J870" s="275"/>
      <c r="K870" s="276"/>
      <c r="L870" s="277"/>
      <c r="M870" s="275"/>
      <c r="N870" s="275"/>
      <c r="O870" s="275"/>
    </row>
    <row r="871" spans="9:15" x14ac:dyDescent="0.25">
      <c r="I871" s="275"/>
      <c r="J871" s="275"/>
      <c r="K871" s="276"/>
      <c r="L871" s="277"/>
      <c r="M871" s="275"/>
      <c r="N871" s="275"/>
      <c r="O871" s="275"/>
    </row>
    <row r="872" spans="9:15" x14ac:dyDescent="0.25">
      <c r="I872" s="275"/>
      <c r="J872" s="275"/>
      <c r="K872" s="275"/>
      <c r="L872" s="277"/>
      <c r="M872" s="275"/>
      <c r="N872" s="275"/>
      <c r="O872" s="275"/>
    </row>
    <row r="873" spans="9:15" x14ac:dyDescent="0.25">
      <c r="I873" s="275"/>
      <c r="J873" s="275"/>
      <c r="K873" s="275"/>
      <c r="L873" s="277"/>
      <c r="M873" s="275"/>
      <c r="N873" s="275"/>
      <c r="O873" s="275"/>
    </row>
  </sheetData>
  <sheetProtection autoFilter="0"/>
  <autoFilter ref="A11:JL466">
    <filterColumn colId="0">
      <filters>
        <filter val="1123"/>
      </filters>
    </filterColumn>
  </autoFilter>
  <mergeCells count="38">
    <mergeCell ref="CB10:CC10"/>
    <mergeCell ref="CD10:CF10"/>
    <mergeCell ref="CG10:CI10"/>
    <mergeCell ref="CJ10:CL10"/>
    <mergeCell ref="CM10:CO10"/>
    <mergeCell ref="CB8:CR9"/>
    <mergeCell ref="Q9:S10"/>
    <mergeCell ref="T9:AC9"/>
    <mergeCell ref="AD9:AM9"/>
    <mergeCell ref="AN9:AU9"/>
    <mergeCell ref="AV9:AW9"/>
    <mergeCell ref="AX9:AY9"/>
    <mergeCell ref="T10:AC10"/>
    <mergeCell ref="AD10:AM10"/>
    <mergeCell ref="AN10:AU10"/>
    <mergeCell ref="BV8:CA10"/>
    <mergeCell ref="CP10:CR10"/>
    <mergeCell ref="BH10:BJ10"/>
    <mergeCell ref="BL10:BM10"/>
    <mergeCell ref="BN10:BO10"/>
    <mergeCell ref="BP10:BQ10"/>
    <mergeCell ref="A6:C6"/>
    <mergeCell ref="A8:P10"/>
    <mergeCell ref="Q8:AY8"/>
    <mergeCell ref="AZ8:BG9"/>
    <mergeCell ref="BK8:BU9"/>
    <mergeCell ref="AV10:AW10"/>
    <mergeCell ref="AX10:AY10"/>
    <mergeCell ref="AZ10:BC10"/>
    <mergeCell ref="BD10:BG10"/>
    <mergeCell ref="BR10:BS10"/>
    <mergeCell ref="BT10:BU10"/>
    <mergeCell ref="A1:D4"/>
    <mergeCell ref="E1:I2"/>
    <mergeCell ref="J1:L1"/>
    <mergeCell ref="J2:L3"/>
    <mergeCell ref="E3:I4"/>
    <mergeCell ref="J4:L4"/>
  </mergeCells>
  <conditionalFormatting sqref="K1:K442 K557:K1048576">
    <cfRule type="duplicateValues" dxfId="1" priority="2"/>
  </conditionalFormatting>
  <conditionalFormatting sqref="K1:K1048576">
    <cfRule type="duplicateValues" dxfId="0" priority="1"/>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Unificada Ajustada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dalba</dc:creator>
  <cp:lastModifiedBy>Rafael Mauricio Forero Briceño</cp:lastModifiedBy>
  <dcterms:created xsi:type="dcterms:W3CDTF">2022-07-22T13:43:01Z</dcterms:created>
  <dcterms:modified xsi:type="dcterms:W3CDTF">2022-07-25T19:47:12Z</dcterms:modified>
</cp:coreProperties>
</file>